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D4 COMPUTER\Downloads\Mô hình dự báo\"/>
    </mc:Choice>
  </mc:AlternateContent>
  <xr:revisionPtr revIDLastSave="0" documentId="13_ncr:1_{C034FCDA-2586-4B40-A1AF-898C2BE32B24}" xr6:coauthVersionLast="47" xr6:coauthVersionMax="47" xr10:uidLastSave="{00000000-0000-0000-0000-000000000000}"/>
  <bookViews>
    <workbookView xWindow="-110" yWindow="-110" windowWidth="19420" windowHeight="10420" activeTab="1" xr2:uid="{7F5F527C-FDA3-417D-B529-66D896C165A6}"/>
  </bookViews>
  <sheets>
    <sheet name="3a. Moving Average" sheetId="1" r:id="rId1"/>
    <sheet name=" 3b. Exponential Smoothing" sheetId="3" r:id="rId2"/>
  </sheets>
  <definedNames>
    <definedName name="alpha" localSheetId="1">' 3b. Exponential Smoothing'!$L$3</definedName>
    <definedName name="solver_adj" localSheetId="1" hidden="1">' 3b. Exponential Smoothing'!$L$3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 3b. Exponential Smoothing'!$L$3</definedName>
    <definedName name="solver_lhs2" localSheetId="1" hidden="1">' 3b. Exponential Smoothing'!$L$3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 3b. Exponential Smoothing'!$Q$3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0.99</definedName>
    <definedName name="solver_rhs2" localSheetId="1" hidden="1">0.1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61" i="1" l="1"/>
  <c r="J1261" i="1" s="1"/>
  <c r="L1261" i="1" s="1"/>
  <c r="N1261" i="1"/>
  <c r="O1261" i="1" s="1"/>
  <c r="Q1261" i="1" s="1"/>
  <c r="I1262" i="1"/>
  <c r="J1262" i="1" s="1"/>
  <c r="L1262" i="1" s="1"/>
  <c r="N1262" i="1"/>
  <c r="O1262" i="1" s="1"/>
  <c r="Q1262" i="1" s="1"/>
  <c r="I1263" i="1"/>
  <c r="K1263" i="1" s="1"/>
  <c r="N1263" i="1"/>
  <c r="O1263" i="1" s="1"/>
  <c r="Q1263" i="1" s="1"/>
  <c r="N1264" i="1"/>
  <c r="P1264" i="1" s="1"/>
  <c r="N1265" i="1"/>
  <c r="O1265" i="1" s="1"/>
  <c r="Q1265" i="1" s="1"/>
  <c r="N1266" i="1"/>
  <c r="O1266" i="1" s="1"/>
  <c r="Q1266" i="1" s="1"/>
  <c r="P1266" i="1"/>
  <c r="K1261" i="1" l="1"/>
  <c r="O1264" i="1"/>
  <c r="Q1264" i="1" s="1"/>
  <c r="P1261" i="1"/>
  <c r="P1262" i="1"/>
  <c r="P1265" i="1"/>
  <c r="J1263" i="1"/>
  <c r="L1263" i="1" s="1"/>
  <c r="P1263" i="1"/>
  <c r="K1262" i="1"/>
  <c r="D3" i="3" l="1"/>
  <c r="E3" i="3" s="1"/>
  <c r="N1260" i="1"/>
  <c r="I1260" i="1"/>
  <c r="J1260" i="1" s="1"/>
  <c r="L1260" i="1" s="1"/>
  <c r="M1260" i="1" s="1"/>
  <c r="D1260" i="1"/>
  <c r="F1260" i="1" s="1"/>
  <c r="N1259" i="1"/>
  <c r="I1259" i="1"/>
  <c r="D1259" i="1"/>
  <c r="N1258" i="1"/>
  <c r="I1258" i="1"/>
  <c r="K1258" i="1" s="1"/>
  <c r="D1258" i="1"/>
  <c r="F1258" i="1" s="1"/>
  <c r="N1257" i="1"/>
  <c r="P1257" i="1" s="1"/>
  <c r="I1257" i="1"/>
  <c r="D1257" i="1"/>
  <c r="N1256" i="1"/>
  <c r="I1256" i="1"/>
  <c r="D1256" i="1"/>
  <c r="N1255" i="1"/>
  <c r="P1255" i="1" s="1"/>
  <c r="I1255" i="1"/>
  <c r="J1255" i="1" s="1"/>
  <c r="L1255" i="1" s="1"/>
  <c r="M1255" i="1" s="1"/>
  <c r="D1255" i="1"/>
  <c r="N1254" i="1"/>
  <c r="P1254" i="1" s="1"/>
  <c r="I1254" i="1"/>
  <c r="D1254" i="1"/>
  <c r="N1253" i="1"/>
  <c r="I1253" i="1"/>
  <c r="D1253" i="1"/>
  <c r="F1253" i="1" s="1"/>
  <c r="N1252" i="1"/>
  <c r="I1252" i="1"/>
  <c r="K1252" i="1" s="1"/>
  <c r="D1252" i="1"/>
  <c r="E1252" i="1" s="1"/>
  <c r="G1252" i="1" s="1"/>
  <c r="H1252" i="1" s="1"/>
  <c r="N1251" i="1"/>
  <c r="I1251" i="1"/>
  <c r="K1251" i="1" s="1"/>
  <c r="D1251" i="1"/>
  <c r="N1250" i="1"/>
  <c r="I1250" i="1"/>
  <c r="K1250" i="1" s="1"/>
  <c r="D1250" i="1"/>
  <c r="N1249" i="1"/>
  <c r="P1249" i="1" s="1"/>
  <c r="I1249" i="1"/>
  <c r="K1249" i="1" s="1"/>
  <c r="D1249" i="1"/>
  <c r="F1249" i="1" s="1"/>
  <c r="N1248" i="1"/>
  <c r="P1248" i="1" s="1"/>
  <c r="I1248" i="1"/>
  <c r="D1248" i="1"/>
  <c r="N1247" i="1"/>
  <c r="P1247" i="1" s="1"/>
  <c r="I1247" i="1"/>
  <c r="D1247" i="1"/>
  <c r="E1247" i="1" s="1"/>
  <c r="G1247" i="1" s="1"/>
  <c r="H1247" i="1" s="1"/>
  <c r="N1246" i="1"/>
  <c r="P1246" i="1" s="1"/>
  <c r="I1246" i="1"/>
  <c r="K1246" i="1" s="1"/>
  <c r="D1246" i="1"/>
  <c r="N1245" i="1"/>
  <c r="I1245" i="1"/>
  <c r="D1245" i="1"/>
  <c r="F1245" i="1" s="1"/>
  <c r="N1244" i="1"/>
  <c r="I1244" i="1"/>
  <c r="J1244" i="1" s="1"/>
  <c r="L1244" i="1" s="1"/>
  <c r="M1244" i="1" s="1"/>
  <c r="D1244" i="1"/>
  <c r="E1244" i="1" s="1"/>
  <c r="G1244" i="1" s="1"/>
  <c r="H1244" i="1" s="1"/>
  <c r="N1243" i="1"/>
  <c r="P1243" i="1" s="1"/>
  <c r="I1243" i="1"/>
  <c r="J1243" i="1" s="1"/>
  <c r="L1243" i="1" s="1"/>
  <c r="M1243" i="1" s="1"/>
  <c r="D1243" i="1"/>
  <c r="F1243" i="1" s="1"/>
  <c r="N1242" i="1"/>
  <c r="I1242" i="1"/>
  <c r="K1242" i="1" s="1"/>
  <c r="D1242" i="1"/>
  <c r="N1241" i="1"/>
  <c r="O1241" i="1" s="1"/>
  <c r="Q1241" i="1" s="1"/>
  <c r="R1241" i="1" s="1"/>
  <c r="I1241" i="1"/>
  <c r="K1241" i="1" s="1"/>
  <c r="D1241" i="1"/>
  <c r="N1240" i="1"/>
  <c r="I1240" i="1"/>
  <c r="J1240" i="1" s="1"/>
  <c r="L1240" i="1" s="1"/>
  <c r="M1240" i="1" s="1"/>
  <c r="D1240" i="1"/>
  <c r="N1239" i="1"/>
  <c r="P1239" i="1" s="1"/>
  <c r="I1239" i="1"/>
  <c r="D1239" i="1"/>
  <c r="N1238" i="1"/>
  <c r="P1238" i="1" s="1"/>
  <c r="I1238" i="1"/>
  <c r="K1238" i="1" s="1"/>
  <c r="D1238" i="1"/>
  <c r="N1237" i="1"/>
  <c r="I1237" i="1"/>
  <c r="D1237" i="1"/>
  <c r="F1237" i="1" s="1"/>
  <c r="N1236" i="1"/>
  <c r="O1236" i="1" s="1"/>
  <c r="Q1236" i="1" s="1"/>
  <c r="R1236" i="1" s="1"/>
  <c r="I1236" i="1"/>
  <c r="K1236" i="1" s="1"/>
  <c r="D1236" i="1"/>
  <c r="F1236" i="1" s="1"/>
  <c r="N1235" i="1"/>
  <c r="P1235" i="1" s="1"/>
  <c r="I1235" i="1"/>
  <c r="D1235" i="1"/>
  <c r="N1234" i="1"/>
  <c r="I1234" i="1"/>
  <c r="K1234" i="1" s="1"/>
  <c r="D1234" i="1"/>
  <c r="F1234" i="1" s="1"/>
  <c r="N1233" i="1"/>
  <c r="P1233" i="1" s="1"/>
  <c r="I1233" i="1"/>
  <c r="K1233" i="1" s="1"/>
  <c r="D1233" i="1"/>
  <c r="N1232" i="1"/>
  <c r="P1232" i="1" s="1"/>
  <c r="I1232" i="1"/>
  <c r="K1232" i="1" s="1"/>
  <c r="D1232" i="1"/>
  <c r="N1231" i="1"/>
  <c r="P1231" i="1" s="1"/>
  <c r="I1231" i="1"/>
  <c r="K1231" i="1" s="1"/>
  <c r="D1231" i="1"/>
  <c r="F1231" i="1" s="1"/>
  <c r="N1230" i="1"/>
  <c r="P1230" i="1" s="1"/>
  <c r="I1230" i="1"/>
  <c r="D1230" i="1"/>
  <c r="N1229" i="1"/>
  <c r="P1229" i="1" s="1"/>
  <c r="I1229" i="1"/>
  <c r="D1229" i="1"/>
  <c r="F1229" i="1" s="1"/>
  <c r="N1228" i="1"/>
  <c r="O1228" i="1" s="1"/>
  <c r="Q1228" i="1" s="1"/>
  <c r="R1228" i="1" s="1"/>
  <c r="I1228" i="1"/>
  <c r="K1228" i="1" s="1"/>
  <c r="D1228" i="1"/>
  <c r="F1228" i="1" s="1"/>
  <c r="N1227" i="1"/>
  <c r="I1227" i="1"/>
  <c r="D1227" i="1"/>
  <c r="F1227" i="1" s="1"/>
  <c r="N1226" i="1"/>
  <c r="I1226" i="1"/>
  <c r="K1226" i="1" s="1"/>
  <c r="D1226" i="1"/>
  <c r="N1225" i="1"/>
  <c r="P1225" i="1" s="1"/>
  <c r="I1225" i="1"/>
  <c r="K1225" i="1" s="1"/>
  <c r="D1225" i="1"/>
  <c r="F1225" i="1" s="1"/>
  <c r="N1224" i="1"/>
  <c r="O1224" i="1" s="1"/>
  <c r="Q1224" i="1" s="1"/>
  <c r="R1224" i="1" s="1"/>
  <c r="I1224" i="1"/>
  <c r="D1224" i="1"/>
  <c r="N1223" i="1"/>
  <c r="P1223" i="1" s="1"/>
  <c r="I1223" i="1"/>
  <c r="D1223" i="1"/>
  <c r="E1223" i="1" s="1"/>
  <c r="G1223" i="1" s="1"/>
  <c r="H1223" i="1" s="1"/>
  <c r="N1222" i="1"/>
  <c r="P1222" i="1" s="1"/>
  <c r="I1222" i="1"/>
  <c r="D1222" i="1"/>
  <c r="N1221" i="1"/>
  <c r="I1221" i="1"/>
  <c r="K1221" i="1" s="1"/>
  <c r="D1221" i="1"/>
  <c r="N1220" i="1"/>
  <c r="O1220" i="1" s="1"/>
  <c r="Q1220" i="1" s="1"/>
  <c r="R1220" i="1" s="1"/>
  <c r="I1220" i="1"/>
  <c r="D1220" i="1"/>
  <c r="F1220" i="1" s="1"/>
  <c r="N1219" i="1"/>
  <c r="P1219" i="1" s="1"/>
  <c r="I1219" i="1"/>
  <c r="D1219" i="1"/>
  <c r="N1218" i="1"/>
  <c r="P1218" i="1" s="1"/>
  <c r="I1218" i="1"/>
  <c r="K1218" i="1" s="1"/>
  <c r="D1218" i="1"/>
  <c r="N1217" i="1"/>
  <c r="P1217" i="1" s="1"/>
  <c r="I1217" i="1"/>
  <c r="J1217" i="1" s="1"/>
  <c r="L1217" i="1" s="1"/>
  <c r="M1217" i="1" s="1"/>
  <c r="D1217" i="1"/>
  <c r="N1216" i="1"/>
  <c r="O1216" i="1" s="1"/>
  <c r="Q1216" i="1" s="1"/>
  <c r="R1216" i="1" s="1"/>
  <c r="I1216" i="1"/>
  <c r="K1216" i="1" s="1"/>
  <c r="D1216" i="1"/>
  <c r="F1216" i="1" s="1"/>
  <c r="N1215" i="1"/>
  <c r="I1215" i="1"/>
  <c r="J1215" i="1" s="1"/>
  <c r="L1215" i="1" s="1"/>
  <c r="M1215" i="1" s="1"/>
  <c r="D1215" i="1"/>
  <c r="N1214" i="1"/>
  <c r="P1214" i="1" s="1"/>
  <c r="I1214" i="1"/>
  <c r="K1214" i="1" s="1"/>
  <c r="D1214" i="1"/>
  <c r="N1213" i="1"/>
  <c r="P1213" i="1" s="1"/>
  <c r="I1213" i="1"/>
  <c r="K1213" i="1" s="1"/>
  <c r="D1213" i="1"/>
  <c r="N1212" i="1"/>
  <c r="O1212" i="1" s="1"/>
  <c r="Q1212" i="1" s="1"/>
  <c r="R1212" i="1" s="1"/>
  <c r="I1212" i="1"/>
  <c r="D1212" i="1"/>
  <c r="N1211" i="1"/>
  <c r="I1211" i="1"/>
  <c r="D1211" i="1"/>
  <c r="F1211" i="1" s="1"/>
  <c r="N1210" i="1"/>
  <c r="P1210" i="1" s="1"/>
  <c r="I1210" i="1"/>
  <c r="D1210" i="1"/>
  <c r="N1209" i="1"/>
  <c r="O1209" i="1" s="1"/>
  <c r="Q1209" i="1" s="1"/>
  <c r="R1209" i="1" s="1"/>
  <c r="I1209" i="1"/>
  <c r="J1209" i="1" s="1"/>
  <c r="L1209" i="1" s="1"/>
  <c r="M1209" i="1" s="1"/>
  <c r="D1209" i="1"/>
  <c r="N1208" i="1"/>
  <c r="I1208" i="1"/>
  <c r="K1208" i="1" s="1"/>
  <c r="D1208" i="1"/>
  <c r="F1208" i="1" s="1"/>
  <c r="N1207" i="1"/>
  <c r="I1207" i="1"/>
  <c r="D1207" i="1"/>
  <c r="E1207" i="1" s="1"/>
  <c r="G1207" i="1" s="1"/>
  <c r="H1207" i="1" s="1"/>
  <c r="N1206" i="1"/>
  <c r="I1206" i="1"/>
  <c r="D1206" i="1"/>
  <c r="F1206" i="1" s="1"/>
  <c r="N1205" i="1"/>
  <c r="P1205" i="1" s="1"/>
  <c r="I1205" i="1"/>
  <c r="K1205" i="1" s="1"/>
  <c r="D1205" i="1"/>
  <c r="N1204" i="1"/>
  <c r="I1204" i="1"/>
  <c r="J1204" i="1" s="1"/>
  <c r="L1204" i="1" s="1"/>
  <c r="M1204" i="1" s="1"/>
  <c r="D1204" i="1"/>
  <c r="F1204" i="1" s="1"/>
  <c r="N1203" i="1"/>
  <c r="I1203" i="1"/>
  <c r="D1203" i="1"/>
  <c r="F1203" i="1" s="1"/>
  <c r="N1202" i="1"/>
  <c r="P1202" i="1" s="1"/>
  <c r="I1202" i="1"/>
  <c r="D1202" i="1"/>
  <c r="N1201" i="1"/>
  <c r="I1201" i="1"/>
  <c r="K1201" i="1" s="1"/>
  <c r="D1201" i="1"/>
  <c r="N1200" i="1"/>
  <c r="O1200" i="1" s="1"/>
  <c r="Q1200" i="1" s="1"/>
  <c r="R1200" i="1" s="1"/>
  <c r="I1200" i="1"/>
  <c r="K1200" i="1" s="1"/>
  <c r="D1200" i="1"/>
  <c r="F1200" i="1" s="1"/>
  <c r="N1199" i="1"/>
  <c r="I1199" i="1"/>
  <c r="D1199" i="1"/>
  <c r="E1199" i="1" s="1"/>
  <c r="G1199" i="1" s="1"/>
  <c r="H1199" i="1" s="1"/>
  <c r="N1198" i="1"/>
  <c r="P1198" i="1" s="1"/>
  <c r="I1198" i="1"/>
  <c r="D1198" i="1"/>
  <c r="F1198" i="1" s="1"/>
  <c r="N1197" i="1"/>
  <c r="P1197" i="1" s="1"/>
  <c r="I1197" i="1"/>
  <c r="K1197" i="1" s="1"/>
  <c r="D1197" i="1"/>
  <c r="N1196" i="1"/>
  <c r="I1196" i="1"/>
  <c r="D1196" i="1"/>
  <c r="F1196" i="1" s="1"/>
  <c r="N1195" i="1"/>
  <c r="P1195" i="1" s="1"/>
  <c r="I1195" i="1"/>
  <c r="D1195" i="1"/>
  <c r="F1195" i="1" s="1"/>
  <c r="N1194" i="1"/>
  <c r="P1194" i="1" s="1"/>
  <c r="I1194" i="1"/>
  <c r="D1194" i="1"/>
  <c r="E1194" i="1" s="1"/>
  <c r="G1194" i="1" s="1"/>
  <c r="H1194" i="1" s="1"/>
  <c r="N1193" i="1"/>
  <c r="O1193" i="1" s="1"/>
  <c r="Q1193" i="1" s="1"/>
  <c r="R1193" i="1" s="1"/>
  <c r="I1193" i="1"/>
  <c r="K1193" i="1" s="1"/>
  <c r="D1193" i="1"/>
  <c r="F1193" i="1" s="1"/>
  <c r="N1192" i="1"/>
  <c r="P1192" i="1" s="1"/>
  <c r="I1192" i="1"/>
  <c r="K1192" i="1" s="1"/>
  <c r="D1192" i="1"/>
  <c r="F1192" i="1" s="1"/>
  <c r="N1191" i="1"/>
  <c r="I1191" i="1"/>
  <c r="J1191" i="1" s="1"/>
  <c r="L1191" i="1" s="1"/>
  <c r="M1191" i="1" s="1"/>
  <c r="D1191" i="1"/>
  <c r="N1190" i="1"/>
  <c r="P1190" i="1" s="1"/>
  <c r="I1190" i="1"/>
  <c r="D1190" i="1"/>
  <c r="E1190" i="1" s="1"/>
  <c r="G1190" i="1" s="1"/>
  <c r="H1190" i="1" s="1"/>
  <c r="N1189" i="1"/>
  <c r="P1189" i="1" s="1"/>
  <c r="I1189" i="1"/>
  <c r="K1189" i="1" s="1"/>
  <c r="D1189" i="1"/>
  <c r="N1188" i="1"/>
  <c r="I1188" i="1"/>
  <c r="D1188" i="1"/>
  <c r="N1187" i="1"/>
  <c r="I1187" i="1"/>
  <c r="K1187" i="1" s="1"/>
  <c r="D1187" i="1"/>
  <c r="F1187" i="1" s="1"/>
  <c r="N1186" i="1"/>
  <c r="P1186" i="1" s="1"/>
  <c r="I1186" i="1"/>
  <c r="D1186" i="1"/>
  <c r="N1185" i="1"/>
  <c r="O1185" i="1" s="1"/>
  <c r="Q1185" i="1" s="1"/>
  <c r="R1185" i="1" s="1"/>
  <c r="I1185" i="1"/>
  <c r="D1185" i="1"/>
  <c r="E1185" i="1" s="1"/>
  <c r="G1185" i="1" s="1"/>
  <c r="H1185" i="1" s="1"/>
  <c r="N1184" i="1"/>
  <c r="I1184" i="1"/>
  <c r="K1184" i="1" s="1"/>
  <c r="D1184" i="1"/>
  <c r="F1184" i="1" s="1"/>
  <c r="N1183" i="1"/>
  <c r="I1183" i="1"/>
  <c r="K1183" i="1" s="1"/>
  <c r="D1183" i="1"/>
  <c r="N1182" i="1"/>
  <c r="I1182" i="1"/>
  <c r="J1182" i="1" s="1"/>
  <c r="L1182" i="1" s="1"/>
  <c r="M1182" i="1" s="1"/>
  <c r="D1182" i="1"/>
  <c r="N1181" i="1"/>
  <c r="P1181" i="1" s="1"/>
  <c r="I1181" i="1"/>
  <c r="K1181" i="1" s="1"/>
  <c r="D1181" i="1"/>
  <c r="N1180" i="1"/>
  <c r="P1180" i="1" s="1"/>
  <c r="I1180" i="1"/>
  <c r="D1180" i="1"/>
  <c r="E1180" i="1" s="1"/>
  <c r="G1180" i="1" s="1"/>
  <c r="H1180" i="1" s="1"/>
  <c r="N1179" i="1"/>
  <c r="I1179" i="1"/>
  <c r="D1179" i="1"/>
  <c r="F1179" i="1" s="1"/>
  <c r="N1178" i="1"/>
  <c r="P1178" i="1" s="1"/>
  <c r="I1178" i="1"/>
  <c r="D1178" i="1"/>
  <c r="F1178" i="1" s="1"/>
  <c r="N1177" i="1"/>
  <c r="I1177" i="1"/>
  <c r="K1177" i="1" s="1"/>
  <c r="D1177" i="1"/>
  <c r="N1176" i="1"/>
  <c r="I1176" i="1"/>
  <c r="K1176" i="1" s="1"/>
  <c r="D1176" i="1"/>
  <c r="N1175" i="1"/>
  <c r="I1175" i="1"/>
  <c r="K1175" i="1" s="1"/>
  <c r="D1175" i="1"/>
  <c r="N1174" i="1"/>
  <c r="I1174" i="1"/>
  <c r="D1174" i="1"/>
  <c r="E1174" i="1" s="1"/>
  <c r="G1174" i="1" s="1"/>
  <c r="H1174" i="1" s="1"/>
  <c r="N1173" i="1"/>
  <c r="P1173" i="1" s="1"/>
  <c r="I1173" i="1"/>
  <c r="D1173" i="1"/>
  <c r="N1172" i="1"/>
  <c r="P1172" i="1" s="1"/>
  <c r="I1172" i="1"/>
  <c r="J1172" i="1" s="1"/>
  <c r="L1172" i="1" s="1"/>
  <c r="M1172" i="1" s="1"/>
  <c r="D1172" i="1"/>
  <c r="F1172" i="1" s="1"/>
  <c r="N1171" i="1"/>
  <c r="I1171" i="1"/>
  <c r="D1171" i="1"/>
  <c r="F1171" i="1" s="1"/>
  <c r="N1170" i="1"/>
  <c r="I1170" i="1"/>
  <c r="D1170" i="1"/>
  <c r="F1170" i="1" s="1"/>
  <c r="N1169" i="1"/>
  <c r="O1169" i="1" s="1"/>
  <c r="Q1169" i="1" s="1"/>
  <c r="R1169" i="1" s="1"/>
  <c r="I1169" i="1"/>
  <c r="K1169" i="1" s="1"/>
  <c r="D1169" i="1"/>
  <c r="F1169" i="1" s="1"/>
  <c r="N1168" i="1"/>
  <c r="I1168" i="1"/>
  <c r="K1168" i="1" s="1"/>
  <c r="D1168" i="1"/>
  <c r="F1168" i="1" s="1"/>
  <c r="N1167" i="1"/>
  <c r="I1167" i="1"/>
  <c r="K1167" i="1" s="1"/>
  <c r="D1167" i="1"/>
  <c r="N1166" i="1"/>
  <c r="P1166" i="1" s="1"/>
  <c r="I1166" i="1"/>
  <c r="K1166" i="1" s="1"/>
  <c r="D1166" i="1"/>
  <c r="F1166" i="1" s="1"/>
  <c r="N1165" i="1"/>
  <c r="P1165" i="1" s="1"/>
  <c r="I1165" i="1"/>
  <c r="D1165" i="1"/>
  <c r="N1164" i="1"/>
  <c r="P1164" i="1" s="1"/>
  <c r="I1164" i="1"/>
  <c r="D1164" i="1"/>
  <c r="E1164" i="1" s="1"/>
  <c r="G1164" i="1" s="1"/>
  <c r="H1164" i="1" s="1"/>
  <c r="N1163" i="1"/>
  <c r="I1163" i="1"/>
  <c r="J1163" i="1" s="1"/>
  <c r="L1163" i="1" s="1"/>
  <c r="M1163" i="1" s="1"/>
  <c r="D1163" i="1"/>
  <c r="F1163" i="1" s="1"/>
  <c r="N1162" i="1"/>
  <c r="P1162" i="1" s="1"/>
  <c r="I1162" i="1"/>
  <c r="D1162" i="1"/>
  <c r="F1162" i="1" s="1"/>
  <c r="N1161" i="1"/>
  <c r="I1161" i="1"/>
  <c r="J1161" i="1" s="1"/>
  <c r="L1161" i="1" s="1"/>
  <c r="M1161" i="1" s="1"/>
  <c r="D1161" i="1"/>
  <c r="N1160" i="1"/>
  <c r="O1160" i="1" s="1"/>
  <c r="Q1160" i="1" s="1"/>
  <c r="R1160" i="1" s="1"/>
  <c r="I1160" i="1"/>
  <c r="K1160" i="1" s="1"/>
  <c r="D1160" i="1"/>
  <c r="N1159" i="1"/>
  <c r="I1159" i="1"/>
  <c r="K1159" i="1" s="1"/>
  <c r="D1159" i="1"/>
  <c r="E1159" i="1" s="1"/>
  <c r="G1159" i="1" s="1"/>
  <c r="H1159" i="1" s="1"/>
  <c r="N1158" i="1"/>
  <c r="P1158" i="1" s="1"/>
  <c r="I1158" i="1"/>
  <c r="D1158" i="1"/>
  <c r="F1158" i="1" s="1"/>
  <c r="N1157" i="1"/>
  <c r="P1157" i="1" s="1"/>
  <c r="I1157" i="1"/>
  <c r="D1157" i="1"/>
  <c r="N1156" i="1"/>
  <c r="P1156" i="1" s="1"/>
  <c r="I1156" i="1"/>
  <c r="J1156" i="1" s="1"/>
  <c r="L1156" i="1" s="1"/>
  <c r="M1156" i="1" s="1"/>
  <c r="D1156" i="1"/>
  <c r="F1156" i="1" s="1"/>
  <c r="N1155" i="1"/>
  <c r="I1155" i="1"/>
  <c r="J1155" i="1" s="1"/>
  <c r="L1155" i="1" s="1"/>
  <c r="M1155" i="1" s="1"/>
  <c r="D1155" i="1"/>
  <c r="N1154" i="1"/>
  <c r="P1154" i="1" s="1"/>
  <c r="I1154" i="1"/>
  <c r="D1154" i="1"/>
  <c r="F1154" i="1" s="1"/>
  <c r="N1153" i="1"/>
  <c r="I1153" i="1"/>
  <c r="J1153" i="1" s="1"/>
  <c r="L1153" i="1" s="1"/>
  <c r="M1153" i="1" s="1"/>
  <c r="D1153" i="1"/>
  <c r="F1153" i="1" s="1"/>
  <c r="N1152" i="1"/>
  <c r="I1152" i="1"/>
  <c r="K1152" i="1" s="1"/>
  <c r="D1152" i="1"/>
  <c r="F1152" i="1" s="1"/>
  <c r="N1151" i="1"/>
  <c r="I1151" i="1"/>
  <c r="K1151" i="1" s="1"/>
  <c r="D1151" i="1"/>
  <c r="N1150" i="1"/>
  <c r="I1150" i="1"/>
  <c r="K1150" i="1" s="1"/>
  <c r="D1150" i="1"/>
  <c r="N1149" i="1"/>
  <c r="P1149" i="1" s="1"/>
  <c r="I1149" i="1"/>
  <c r="D1149" i="1"/>
  <c r="N1148" i="1"/>
  <c r="P1148" i="1" s="1"/>
  <c r="I1148" i="1"/>
  <c r="D1148" i="1"/>
  <c r="N1147" i="1"/>
  <c r="P1147" i="1" s="1"/>
  <c r="I1147" i="1"/>
  <c r="K1147" i="1" s="1"/>
  <c r="D1147" i="1"/>
  <c r="N1146" i="1"/>
  <c r="I1146" i="1"/>
  <c r="D1146" i="1"/>
  <c r="N1145" i="1"/>
  <c r="I1145" i="1"/>
  <c r="D1145" i="1"/>
  <c r="F1145" i="1" s="1"/>
  <c r="N1144" i="1"/>
  <c r="I1144" i="1"/>
  <c r="D1144" i="1"/>
  <c r="F1144" i="1" s="1"/>
  <c r="N1143" i="1"/>
  <c r="I1143" i="1"/>
  <c r="D1143" i="1"/>
  <c r="E1143" i="1" s="1"/>
  <c r="G1143" i="1" s="1"/>
  <c r="H1143" i="1" s="1"/>
  <c r="N1142" i="1"/>
  <c r="I1142" i="1"/>
  <c r="D1142" i="1"/>
  <c r="F1142" i="1" s="1"/>
  <c r="N1141" i="1"/>
  <c r="P1141" i="1" s="1"/>
  <c r="I1141" i="1"/>
  <c r="D1141" i="1"/>
  <c r="N1140" i="1"/>
  <c r="I1140" i="1"/>
  <c r="D1140" i="1"/>
  <c r="N1139" i="1"/>
  <c r="I1139" i="1"/>
  <c r="D1139" i="1"/>
  <c r="F1139" i="1" s="1"/>
  <c r="N1138" i="1"/>
  <c r="I1138" i="1"/>
  <c r="J1138" i="1" s="1"/>
  <c r="L1138" i="1" s="1"/>
  <c r="M1138" i="1" s="1"/>
  <c r="D1138" i="1"/>
  <c r="N1137" i="1"/>
  <c r="I1137" i="1"/>
  <c r="K1137" i="1" s="1"/>
  <c r="D1137" i="1"/>
  <c r="F1137" i="1" s="1"/>
  <c r="N1136" i="1"/>
  <c r="I1136" i="1"/>
  <c r="K1136" i="1" s="1"/>
  <c r="D1136" i="1"/>
  <c r="F1136" i="1" s="1"/>
  <c r="N1135" i="1"/>
  <c r="I1135" i="1"/>
  <c r="J1135" i="1" s="1"/>
  <c r="L1135" i="1" s="1"/>
  <c r="M1135" i="1" s="1"/>
  <c r="D1135" i="1"/>
  <c r="N1134" i="1"/>
  <c r="O1134" i="1" s="1"/>
  <c r="Q1134" i="1" s="1"/>
  <c r="R1134" i="1" s="1"/>
  <c r="I1134" i="1"/>
  <c r="D1134" i="1"/>
  <c r="N1133" i="1"/>
  <c r="I1133" i="1"/>
  <c r="D1133" i="1"/>
  <c r="E1133" i="1" s="1"/>
  <c r="G1133" i="1" s="1"/>
  <c r="H1133" i="1" s="1"/>
  <c r="N1132" i="1"/>
  <c r="I1132" i="1"/>
  <c r="J1132" i="1" s="1"/>
  <c r="L1132" i="1" s="1"/>
  <c r="M1132" i="1" s="1"/>
  <c r="D1132" i="1"/>
  <c r="F1132" i="1" s="1"/>
  <c r="N1131" i="1"/>
  <c r="O1131" i="1" s="1"/>
  <c r="Q1131" i="1" s="1"/>
  <c r="R1131" i="1" s="1"/>
  <c r="I1131" i="1"/>
  <c r="D1131" i="1"/>
  <c r="N1130" i="1"/>
  <c r="I1130" i="1"/>
  <c r="D1130" i="1"/>
  <c r="E1130" i="1" s="1"/>
  <c r="G1130" i="1" s="1"/>
  <c r="H1130" i="1" s="1"/>
  <c r="N1129" i="1"/>
  <c r="O1129" i="1" s="1"/>
  <c r="Q1129" i="1" s="1"/>
  <c r="R1129" i="1" s="1"/>
  <c r="I1129" i="1"/>
  <c r="K1129" i="1" s="1"/>
  <c r="D1129" i="1"/>
  <c r="F1129" i="1" s="1"/>
  <c r="N1128" i="1"/>
  <c r="I1128" i="1"/>
  <c r="K1128" i="1" s="1"/>
  <c r="D1128" i="1"/>
  <c r="E1128" i="1" s="1"/>
  <c r="G1128" i="1" s="1"/>
  <c r="H1128" i="1" s="1"/>
  <c r="N1127" i="1"/>
  <c r="I1127" i="1"/>
  <c r="D1127" i="1"/>
  <c r="N1126" i="1"/>
  <c r="I1126" i="1"/>
  <c r="K1126" i="1" s="1"/>
  <c r="D1126" i="1"/>
  <c r="N1125" i="1"/>
  <c r="P1125" i="1" s="1"/>
  <c r="I1125" i="1"/>
  <c r="J1125" i="1" s="1"/>
  <c r="L1125" i="1" s="1"/>
  <c r="M1125" i="1" s="1"/>
  <c r="D1125" i="1"/>
  <c r="N1124" i="1"/>
  <c r="P1124" i="1" s="1"/>
  <c r="I1124" i="1"/>
  <c r="D1124" i="1"/>
  <c r="N1123" i="1"/>
  <c r="P1123" i="1" s="1"/>
  <c r="I1123" i="1"/>
  <c r="D1123" i="1"/>
  <c r="F1123" i="1" s="1"/>
  <c r="N1122" i="1"/>
  <c r="I1122" i="1"/>
  <c r="D1122" i="1"/>
  <c r="N1121" i="1"/>
  <c r="I1121" i="1"/>
  <c r="K1121" i="1" s="1"/>
  <c r="D1121" i="1"/>
  <c r="F1121" i="1" s="1"/>
  <c r="N1120" i="1"/>
  <c r="I1120" i="1"/>
  <c r="K1120" i="1" s="1"/>
  <c r="D1120" i="1"/>
  <c r="F1120" i="1" s="1"/>
  <c r="N1119" i="1"/>
  <c r="I1119" i="1"/>
  <c r="K1119" i="1" s="1"/>
  <c r="D1119" i="1"/>
  <c r="N1118" i="1"/>
  <c r="I1118" i="1"/>
  <c r="K1118" i="1" s="1"/>
  <c r="D1118" i="1"/>
  <c r="N1117" i="1"/>
  <c r="P1117" i="1" s="1"/>
  <c r="I1117" i="1"/>
  <c r="K1117" i="1" s="1"/>
  <c r="D1117" i="1"/>
  <c r="N1116" i="1"/>
  <c r="I1116" i="1"/>
  <c r="D1116" i="1"/>
  <c r="N1115" i="1"/>
  <c r="P1115" i="1" s="1"/>
  <c r="I1115" i="1"/>
  <c r="D1115" i="1"/>
  <c r="F1115" i="1" s="1"/>
  <c r="N1114" i="1"/>
  <c r="P1114" i="1" s="1"/>
  <c r="I1114" i="1"/>
  <c r="D1114" i="1"/>
  <c r="N1113" i="1"/>
  <c r="I1113" i="1"/>
  <c r="D1113" i="1"/>
  <c r="F1113" i="1" s="1"/>
  <c r="N1112" i="1"/>
  <c r="I1112" i="1"/>
  <c r="K1112" i="1" s="1"/>
  <c r="D1112" i="1"/>
  <c r="N1111" i="1"/>
  <c r="I1111" i="1"/>
  <c r="D1111" i="1"/>
  <c r="N1110" i="1"/>
  <c r="P1110" i="1" s="1"/>
  <c r="I1110" i="1"/>
  <c r="K1110" i="1" s="1"/>
  <c r="D1110" i="1"/>
  <c r="N1109" i="1"/>
  <c r="P1109" i="1" s="1"/>
  <c r="I1109" i="1"/>
  <c r="D1109" i="1"/>
  <c r="N1108" i="1"/>
  <c r="I1108" i="1"/>
  <c r="D1108" i="1"/>
  <c r="N1107" i="1"/>
  <c r="P1107" i="1" s="1"/>
  <c r="I1107" i="1"/>
  <c r="D1107" i="1"/>
  <c r="F1107" i="1" s="1"/>
  <c r="N1106" i="1"/>
  <c r="I1106" i="1"/>
  <c r="D1106" i="1"/>
  <c r="F1106" i="1" s="1"/>
  <c r="N1105" i="1"/>
  <c r="I1105" i="1"/>
  <c r="D1105" i="1"/>
  <c r="F1105" i="1" s="1"/>
  <c r="N1104" i="1"/>
  <c r="I1104" i="1"/>
  <c r="K1104" i="1" s="1"/>
  <c r="D1104" i="1"/>
  <c r="F1104" i="1" s="1"/>
  <c r="N1103" i="1"/>
  <c r="P1103" i="1" s="1"/>
  <c r="I1103" i="1"/>
  <c r="K1103" i="1" s="1"/>
  <c r="D1103" i="1"/>
  <c r="N1102" i="1"/>
  <c r="O1102" i="1" s="1"/>
  <c r="Q1102" i="1" s="1"/>
  <c r="R1102" i="1" s="1"/>
  <c r="I1102" i="1"/>
  <c r="K1102" i="1" s="1"/>
  <c r="D1102" i="1"/>
  <c r="N1101" i="1"/>
  <c r="P1101" i="1" s="1"/>
  <c r="I1101" i="1"/>
  <c r="D1101" i="1"/>
  <c r="F1101" i="1" s="1"/>
  <c r="N1100" i="1"/>
  <c r="I1100" i="1"/>
  <c r="D1100" i="1"/>
  <c r="N1099" i="1"/>
  <c r="P1099" i="1" s="1"/>
  <c r="I1099" i="1"/>
  <c r="D1099" i="1"/>
  <c r="F1099" i="1" s="1"/>
  <c r="N1098" i="1"/>
  <c r="I1098" i="1"/>
  <c r="D1098" i="1"/>
  <c r="F1098" i="1" s="1"/>
  <c r="N1097" i="1"/>
  <c r="P1097" i="1" s="1"/>
  <c r="I1097" i="1"/>
  <c r="D1097" i="1"/>
  <c r="F1097" i="1" s="1"/>
  <c r="N1096" i="1"/>
  <c r="I1096" i="1"/>
  <c r="K1096" i="1" s="1"/>
  <c r="D1096" i="1"/>
  <c r="F1096" i="1" s="1"/>
  <c r="N1095" i="1"/>
  <c r="I1095" i="1"/>
  <c r="K1095" i="1" s="1"/>
  <c r="D1095" i="1"/>
  <c r="N1094" i="1"/>
  <c r="P1094" i="1" s="1"/>
  <c r="I1094" i="1"/>
  <c r="K1094" i="1" s="1"/>
  <c r="D1094" i="1"/>
  <c r="N1093" i="1"/>
  <c r="P1093" i="1" s="1"/>
  <c r="I1093" i="1"/>
  <c r="D1093" i="1"/>
  <c r="F1093" i="1" s="1"/>
  <c r="N1092" i="1"/>
  <c r="P1092" i="1" s="1"/>
  <c r="I1092" i="1"/>
  <c r="K1092" i="1" s="1"/>
  <c r="D1092" i="1"/>
  <c r="F1092" i="1" s="1"/>
  <c r="N1091" i="1"/>
  <c r="O1091" i="1" s="1"/>
  <c r="Q1091" i="1" s="1"/>
  <c r="R1091" i="1" s="1"/>
  <c r="I1091" i="1"/>
  <c r="D1091" i="1"/>
  <c r="F1091" i="1" s="1"/>
  <c r="N1090" i="1"/>
  <c r="P1090" i="1" s="1"/>
  <c r="I1090" i="1"/>
  <c r="K1090" i="1" s="1"/>
  <c r="D1090" i="1"/>
  <c r="F1090" i="1" s="1"/>
  <c r="N1089" i="1"/>
  <c r="I1089" i="1"/>
  <c r="J1089" i="1" s="1"/>
  <c r="L1089" i="1" s="1"/>
  <c r="M1089" i="1" s="1"/>
  <c r="D1089" i="1"/>
  <c r="E1089" i="1" s="1"/>
  <c r="G1089" i="1" s="1"/>
  <c r="H1089" i="1" s="1"/>
  <c r="N1088" i="1"/>
  <c r="I1088" i="1"/>
  <c r="K1088" i="1" s="1"/>
  <c r="D1088" i="1"/>
  <c r="F1088" i="1" s="1"/>
  <c r="N1087" i="1"/>
  <c r="I1087" i="1"/>
  <c r="K1087" i="1" s="1"/>
  <c r="D1087" i="1"/>
  <c r="F1087" i="1" s="1"/>
  <c r="N1086" i="1"/>
  <c r="P1086" i="1" s="1"/>
  <c r="I1086" i="1"/>
  <c r="J1086" i="1" s="1"/>
  <c r="L1086" i="1" s="1"/>
  <c r="M1086" i="1" s="1"/>
  <c r="D1086" i="1"/>
  <c r="N1085" i="1"/>
  <c r="P1085" i="1" s="1"/>
  <c r="I1085" i="1"/>
  <c r="K1085" i="1" s="1"/>
  <c r="D1085" i="1"/>
  <c r="F1085" i="1" s="1"/>
  <c r="N1084" i="1"/>
  <c r="P1084" i="1" s="1"/>
  <c r="I1084" i="1"/>
  <c r="K1084" i="1" s="1"/>
  <c r="D1084" i="1"/>
  <c r="N1083" i="1"/>
  <c r="O1083" i="1" s="1"/>
  <c r="Q1083" i="1" s="1"/>
  <c r="R1083" i="1" s="1"/>
  <c r="I1083" i="1"/>
  <c r="D1083" i="1"/>
  <c r="F1083" i="1" s="1"/>
  <c r="N1082" i="1"/>
  <c r="P1082" i="1" s="1"/>
  <c r="I1082" i="1"/>
  <c r="D1082" i="1"/>
  <c r="F1082" i="1" s="1"/>
  <c r="N1081" i="1"/>
  <c r="I1081" i="1"/>
  <c r="D1081" i="1"/>
  <c r="E1081" i="1" s="1"/>
  <c r="G1081" i="1" s="1"/>
  <c r="H1081" i="1" s="1"/>
  <c r="N1080" i="1"/>
  <c r="I1080" i="1"/>
  <c r="K1080" i="1" s="1"/>
  <c r="D1080" i="1"/>
  <c r="F1080" i="1" s="1"/>
  <c r="N1079" i="1"/>
  <c r="I1079" i="1"/>
  <c r="K1079" i="1" s="1"/>
  <c r="D1079" i="1"/>
  <c r="N1078" i="1"/>
  <c r="P1078" i="1" s="1"/>
  <c r="I1078" i="1"/>
  <c r="J1078" i="1" s="1"/>
  <c r="L1078" i="1" s="1"/>
  <c r="M1078" i="1" s="1"/>
  <c r="D1078" i="1"/>
  <c r="N1077" i="1"/>
  <c r="P1077" i="1" s="1"/>
  <c r="I1077" i="1"/>
  <c r="K1077" i="1" s="1"/>
  <c r="D1077" i="1"/>
  <c r="N1076" i="1"/>
  <c r="I1076" i="1"/>
  <c r="K1076" i="1" s="1"/>
  <c r="D1076" i="1"/>
  <c r="F1076" i="1" s="1"/>
  <c r="N1075" i="1"/>
  <c r="O1075" i="1" s="1"/>
  <c r="Q1075" i="1" s="1"/>
  <c r="R1075" i="1" s="1"/>
  <c r="I1075" i="1"/>
  <c r="D1075" i="1"/>
  <c r="F1075" i="1" s="1"/>
  <c r="N1074" i="1"/>
  <c r="I1074" i="1"/>
  <c r="D1074" i="1"/>
  <c r="N1073" i="1"/>
  <c r="P1073" i="1" s="1"/>
  <c r="I1073" i="1"/>
  <c r="K1073" i="1" s="1"/>
  <c r="D1073" i="1"/>
  <c r="E1073" i="1" s="1"/>
  <c r="G1073" i="1" s="1"/>
  <c r="H1073" i="1" s="1"/>
  <c r="N1072" i="1"/>
  <c r="I1072" i="1"/>
  <c r="K1072" i="1" s="1"/>
  <c r="D1072" i="1"/>
  <c r="F1072" i="1" s="1"/>
  <c r="N1071" i="1"/>
  <c r="I1071" i="1"/>
  <c r="K1071" i="1" s="1"/>
  <c r="D1071" i="1"/>
  <c r="F1071" i="1" s="1"/>
  <c r="N1070" i="1"/>
  <c r="I1070" i="1"/>
  <c r="J1070" i="1" s="1"/>
  <c r="L1070" i="1" s="1"/>
  <c r="M1070" i="1" s="1"/>
  <c r="D1070" i="1"/>
  <c r="N1069" i="1"/>
  <c r="P1069" i="1" s="1"/>
  <c r="I1069" i="1"/>
  <c r="D1069" i="1"/>
  <c r="N1068" i="1"/>
  <c r="P1068" i="1" s="1"/>
  <c r="I1068" i="1"/>
  <c r="K1068" i="1" s="1"/>
  <c r="D1068" i="1"/>
  <c r="F1068" i="1" s="1"/>
  <c r="N1067" i="1"/>
  <c r="O1067" i="1" s="1"/>
  <c r="Q1067" i="1" s="1"/>
  <c r="R1067" i="1" s="1"/>
  <c r="I1067" i="1"/>
  <c r="D1067" i="1"/>
  <c r="F1067" i="1" s="1"/>
  <c r="N1066" i="1"/>
  <c r="P1066" i="1" s="1"/>
  <c r="I1066" i="1"/>
  <c r="J1066" i="1" s="1"/>
  <c r="L1066" i="1" s="1"/>
  <c r="M1066" i="1" s="1"/>
  <c r="D1066" i="1"/>
  <c r="N1065" i="1"/>
  <c r="P1065" i="1" s="1"/>
  <c r="I1065" i="1"/>
  <c r="K1065" i="1" s="1"/>
  <c r="D1065" i="1"/>
  <c r="N1064" i="1"/>
  <c r="I1064" i="1"/>
  <c r="K1064" i="1" s="1"/>
  <c r="D1064" i="1"/>
  <c r="N1063" i="1"/>
  <c r="O1063" i="1" s="1"/>
  <c r="Q1063" i="1" s="1"/>
  <c r="R1063" i="1" s="1"/>
  <c r="I1063" i="1"/>
  <c r="D1063" i="1"/>
  <c r="F1063" i="1" s="1"/>
  <c r="N1062" i="1"/>
  <c r="I1062" i="1"/>
  <c r="D1062" i="1"/>
  <c r="N1061" i="1"/>
  <c r="P1061" i="1" s="1"/>
  <c r="I1061" i="1"/>
  <c r="D1061" i="1"/>
  <c r="E1061" i="1" s="1"/>
  <c r="G1061" i="1" s="1"/>
  <c r="H1061" i="1" s="1"/>
  <c r="N1060" i="1"/>
  <c r="P1060" i="1" s="1"/>
  <c r="I1060" i="1"/>
  <c r="D1060" i="1"/>
  <c r="F1060" i="1" s="1"/>
  <c r="N1059" i="1"/>
  <c r="I1059" i="1"/>
  <c r="D1059" i="1"/>
  <c r="F1059" i="1" s="1"/>
  <c r="N1058" i="1"/>
  <c r="P1058" i="1" s="1"/>
  <c r="I1058" i="1"/>
  <c r="J1058" i="1" s="1"/>
  <c r="L1058" i="1" s="1"/>
  <c r="M1058" i="1" s="1"/>
  <c r="D1058" i="1"/>
  <c r="N1057" i="1"/>
  <c r="P1057" i="1" s="1"/>
  <c r="I1057" i="1"/>
  <c r="K1057" i="1" s="1"/>
  <c r="D1057" i="1"/>
  <c r="E1057" i="1" s="1"/>
  <c r="G1057" i="1" s="1"/>
  <c r="H1057" i="1" s="1"/>
  <c r="N1056" i="1"/>
  <c r="I1056" i="1"/>
  <c r="K1056" i="1" s="1"/>
  <c r="D1056" i="1"/>
  <c r="F1056" i="1" s="1"/>
  <c r="N1055" i="1"/>
  <c r="O1055" i="1" s="1"/>
  <c r="Q1055" i="1" s="1"/>
  <c r="R1055" i="1" s="1"/>
  <c r="I1055" i="1"/>
  <c r="K1055" i="1" s="1"/>
  <c r="D1055" i="1"/>
  <c r="F1055" i="1" s="1"/>
  <c r="N1054" i="1"/>
  <c r="P1054" i="1" s="1"/>
  <c r="I1054" i="1"/>
  <c r="D1054" i="1"/>
  <c r="N1053" i="1"/>
  <c r="P1053" i="1" s="1"/>
  <c r="I1053" i="1"/>
  <c r="K1053" i="1" s="1"/>
  <c r="D1053" i="1"/>
  <c r="E1053" i="1" s="1"/>
  <c r="G1053" i="1" s="1"/>
  <c r="H1053" i="1" s="1"/>
  <c r="N1052" i="1"/>
  <c r="I1052" i="1"/>
  <c r="K1052" i="1" s="1"/>
  <c r="D1052" i="1"/>
  <c r="N1051" i="1"/>
  <c r="I1051" i="1"/>
  <c r="D1051" i="1"/>
  <c r="F1051" i="1" s="1"/>
  <c r="N1050" i="1"/>
  <c r="I1050" i="1"/>
  <c r="J1050" i="1" s="1"/>
  <c r="L1050" i="1" s="1"/>
  <c r="M1050" i="1" s="1"/>
  <c r="D1050" i="1"/>
  <c r="N1049" i="1"/>
  <c r="I1049" i="1"/>
  <c r="K1049" i="1" s="1"/>
  <c r="D1049" i="1"/>
  <c r="N1048" i="1"/>
  <c r="I1048" i="1"/>
  <c r="K1048" i="1" s="1"/>
  <c r="D1048" i="1"/>
  <c r="N1047" i="1"/>
  <c r="O1047" i="1" s="1"/>
  <c r="Q1047" i="1" s="1"/>
  <c r="R1047" i="1" s="1"/>
  <c r="I1047" i="1"/>
  <c r="D1047" i="1"/>
  <c r="F1047" i="1" s="1"/>
  <c r="N1046" i="1"/>
  <c r="I1046" i="1"/>
  <c r="D1046" i="1"/>
  <c r="N1045" i="1"/>
  <c r="P1045" i="1" s="1"/>
  <c r="I1045" i="1"/>
  <c r="K1045" i="1" s="1"/>
  <c r="D1045" i="1"/>
  <c r="N1044" i="1"/>
  <c r="O1044" i="1" s="1"/>
  <c r="Q1044" i="1" s="1"/>
  <c r="R1044" i="1" s="1"/>
  <c r="I1044" i="1"/>
  <c r="D1044" i="1"/>
  <c r="N1043" i="1"/>
  <c r="P1043" i="1" s="1"/>
  <c r="I1043" i="1"/>
  <c r="D1043" i="1"/>
  <c r="F1043" i="1" s="1"/>
  <c r="N1042" i="1"/>
  <c r="I1042" i="1"/>
  <c r="J1042" i="1" s="1"/>
  <c r="L1042" i="1" s="1"/>
  <c r="M1042" i="1" s="1"/>
  <c r="D1042" i="1"/>
  <c r="N1041" i="1"/>
  <c r="I1041" i="1"/>
  <c r="K1041" i="1" s="1"/>
  <c r="D1041" i="1"/>
  <c r="N1040" i="1"/>
  <c r="I1040" i="1"/>
  <c r="K1040" i="1" s="1"/>
  <c r="D1040" i="1"/>
  <c r="N1039" i="1"/>
  <c r="O1039" i="1" s="1"/>
  <c r="Q1039" i="1" s="1"/>
  <c r="R1039" i="1" s="1"/>
  <c r="I1039" i="1"/>
  <c r="K1039" i="1" s="1"/>
  <c r="D1039" i="1"/>
  <c r="N1038" i="1"/>
  <c r="P1038" i="1" s="1"/>
  <c r="I1038" i="1"/>
  <c r="K1038" i="1" s="1"/>
  <c r="D1038" i="1"/>
  <c r="N1037" i="1"/>
  <c r="P1037" i="1" s="1"/>
  <c r="I1037" i="1"/>
  <c r="K1037" i="1" s="1"/>
  <c r="D1037" i="1"/>
  <c r="F1037" i="1" s="1"/>
  <c r="N1036" i="1"/>
  <c r="I1036" i="1"/>
  <c r="K1036" i="1" s="1"/>
  <c r="D1036" i="1"/>
  <c r="F1036" i="1" s="1"/>
  <c r="N1035" i="1"/>
  <c r="P1035" i="1" s="1"/>
  <c r="I1035" i="1"/>
  <c r="D1035" i="1"/>
  <c r="F1035" i="1" s="1"/>
  <c r="N1034" i="1"/>
  <c r="I1034" i="1"/>
  <c r="D1034" i="1"/>
  <c r="N1033" i="1"/>
  <c r="I1033" i="1"/>
  <c r="D1033" i="1"/>
  <c r="N1032" i="1"/>
  <c r="I1032" i="1"/>
  <c r="D1032" i="1"/>
  <c r="N1031" i="1"/>
  <c r="I1031" i="1"/>
  <c r="D1031" i="1"/>
  <c r="F1031" i="1" s="1"/>
  <c r="N1030" i="1"/>
  <c r="P1030" i="1" s="1"/>
  <c r="I1030" i="1"/>
  <c r="K1030" i="1" s="1"/>
  <c r="D1030" i="1"/>
  <c r="N1029" i="1"/>
  <c r="I1029" i="1"/>
  <c r="D1029" i="1"/>
  <c r="N1028" i="1"/>
  <c r="P1028" i="1" s="1"/>
  <c r="I1028" i="1"/>
  <c r="K1028" i="1" s="1"/>
  <c r="D1028" i="1"/>
  <c r="F1028" i="1" s="1"/>
  <c r="N1027" i="1"/>
  <c r="P1027" i="1" s="1"/>
  <c r="I1027" i="1"/>
  <c r="K1027" i="1" s="1"/>
  <c r="D1027" i="1"/>
  <c r="E1027" i="1" s="1"/>
  <c r="G1027" i="1" s="1"/>
  <c r="H1027" i="1" s="1"/>
  <c r="N1026" i="1"/>
  <c r="I1026" i="1"/>
  <c r="K1026" i="1" s="1"/>
  <c r="D1026" i="1"/>
  <c r="F1026" i="1" s="1"/>
  <c r="N1025" i="1"/>
  <c r="I1025" i="1"/>
  <c r="K1025" i="1" s="1"/>
  <c r="D1025" i="1"/>
  <c r="F1025" i="1" s="1"/>
  <c r="N1024" i="1"/>
  <c r="P1024" i="1" s="1"/>
  <c r="I1024" i="1"/>
  <c r="K1024" i="1" s="1"/>
  <c r="D1024" i="1"/>
  <c r="N1023" i="1"/>
  <c r="P1023" i="1" s="1"/>
  <c r="I1023" i="1"/>
  <c r="D1023" i="1"/>
  <c r="N1022" i="1"/>
  <c r="O1022" i="1" s="1"/>
  <c r="Q1022" i="1" s="1"/>
  <c r="R1022" i="1" s="1"/>
  <c r="I1022" i="1"/>
  <c r="D1022" i="1"/>
  <c r="F1022" i="1" s="1"/>
  <c r="N1021" i="1"/>
  <c r="P1021" i="1" s="1"/>
  <c r="I1021" i="1"/>
  <c r="K1021" i="1" s="1"/>
  <c r="D1021" i="1"/>
  <c r="E1021" i="1" s="1"/>
  <c r="G1021" i="1" s="1"/>
  <c r="H1021" i="1" s="1"/>
  <c r="N1020" i="1"/>
  <c r="I1020" i="1"/>
  <c r="D1020" i="1"/>
  <c r="F1020" i="1" s="1"/>
  <c r="N1019" i="1"/>
  <c r="P1019" i="1" s="1"/>
  <c r="I1019" i="1"/>
  <c r="K1019" i="1" s="1"/>
  <c r="D1019" i="1"/>
  <c r="F1019" i="1" s="1"/>
  <c r="N1018" i="1"/>
  <c r="P1018" i="1" s="1"/>
  <c r="I1018" i="1"/>
  <c r="K1018" i="1" s="1"/>
  <c r="D1018" i="1"/>
  <c r="N1017" i="1"/>
  <c r="P1017" i="1" s="1"/>
  <c r="I1017" i="1"/>
  <c r="D1017" i="1"/>
  <c r="E1017" i="1" s="1"/>
  <c r="G1017" i="1" s="1"/>
  <c r="H1017" i="1" s="1"/>
  <c r="N1016" i="1"/>
  <c r="P1016" i="1" s="1"/>
  <c r="I1016" i="1"/>
  <c r="D1016" i="1"/>
  <c r="N1015" i="1"/>
  <c r="P1015" i="1" s="1"/>
  <c r="I1015" i="1"/>
  <c r="D1015" i="1"/>
  <c r="F1015" i="1" s="1"/>
  <c r="N1014" i="1"/>
  <c r="P1014" i="1" s="1"/>
  <c r="I1014" i="1"/>
  <c r="D1014" i="1"/>
  <c r="F1014" i="1" s="1"/>
  <c r="N1013" i="1"/>
  <c r="I1013" i="1"/>
  <c r="D1013" i="1"/>
  <c r="F1013" i="1" s="1"/>
  <c r="N1012" i="1"/>
  <c r="I1012" i="1"/>
  <c r="K1012" i="1" s="1"/>
  <c r="D1012" i="1"/>
  <c r="N1011" i="1"/>
  <c r="P1011" i="1" s="1"/>
  <c r="I1011" i="1"/>
  <c r="K1011" i="1" s="1"/>
  <c r="D1011" i="1"/>
  <c r="N1010" i="1"/>
  <c r="I1010" i="1"/>
  <c r="K1010" i="1" s="1"/>
  <c r="D1010" i="1"/>
  <c r="N1009" i="1"/>
  <c r="P1009" i="1" s="1"/>
  <c r="I1009" i="1"/>
  <c r="K1009" i="1" s="1"/>
  <c r="D1009" i="1"/>
  <c r="N1008" i="1"/>
  <c r="P1008" i="1" s="1"/>
  <c r="I1008" i="1"/>
  <c r="D1008" i="1"/>
  <c r="N1007" i="1"/>
  <c r="P1007" i="1" s="1"/>
  <c r="I1007" i="1"/>
  <c r="D1007" i="1"/>
  <c r="N1006" i="1"/>
  <c r="I1006" i="1"/>
  <c r="K1006" i="1" s="1"/>
  <c r="D1006" i="1"/>
  <c r="F1006" i="1" s="1"/>
  <c r="N1005" i="1"/>
  <c r="P1005" i="1" s="1"/>
  <c r="I1005" i="1"/>
  <c r="J1005" i="1" s="1"/>
  <c r="L1005" i="1" s="1"/>
  <c r="M1005" i="1" s="1"/>
  <c r="D1005" i="1"/>
  <c r="F1005" i="1" s="1"/>
  <c r="N1004" i="1"/>
  <c r="I1004" i="1"/>
  <c r="K1004" i="1" s="1"/>
  <c r="D1004" i="1"/>
  <c r="F1004" i="1" s="1"/>
  <c r="N1003" i="1"/>
  <c r="P1003" i="1" s="1"/>
  <c r="I1003" i="1"/>
  <c r="K1003" i="1" s="1"/>
  <c r="D1003" i="1"/>
  <c r="F1003" i="1" s="1"/>
  <c r="N1002" i="1"/>
  <c r="I1002" i="1"/>
  <c r="K1002" i="1" s="1"/>
  <c r="D1002" i="1"/>
  <c r="N1001" i="1"/>
  <c r="P1001" i="1" s="1"/>
  <c r="I1001" i="1"/>
  <c r="D1001" i="1"/>
  <c r="N1000" i="1"/>
  <c r="P1000" i="1" s="1"/>
  <c r="I1000" i="1"/>
  <c r="K1000" i="1" s="1"/>
  <c r="D1000" i="1"/>
  <c r="N999" i="1"/>
  <c r="P999" i="1" s="1"/>
  <c r="I999" i="1"/>
  <c r="D999" i="1"/>
  <c r="N998" i="1"/>
  <c r="I998" i="1"/>
  <c r="J998" i="1" s="1"/>
  <c r="L998" i="1" s="1"/>
  <c r="M998" i="1" s="1"/>
  <c r="D998" i="1"/>
  <c r="F998" i="1" s="1"/>
  <c r="N997" i="1"/>
  <c r="I997" i="1"/>
  <c r="K997" i="1" s="1"/>
  <c r="D997" i="1"/>
  <c r="F997" i="1" s="1"/>
  <c r="N996" i="1"/>
  <c r="I996" i="1"/>
  <c r="K996" i="1" s="1"/>
  <c r="D996" i="1"/>
  <c r="F996" i="1" s="1"/>
  <c r="N995" i="1"/>
  <c r="P995" i="1" s="1"/>
  <c r="I995" i="1"/>
  <c r="K995" i="1" s="1"/>
  <c r="D995" i="1"/>
  <c r="N994" i="1"/>
  <c r="P994" i="1" s="1"/>
  <c r="I994" i="1"/>
  <c r="K994" i="1" s="1"/>
  <c r="D994" i="1"/>
  <c r="N993" i="1"/>
  <c r="P993" i="1" s="1"/>
  <c r="I993" i="1"/>
  <c r="D993" i="1"/>
  <c r="F993" i="1" s="1"/>
  <c r="N992" i="1"/>
  <c r="P992" i="1" s="1"/>
  <c r="I992" i="1"/>
  <c r="K992" i="1" s="1"/>
  <c r="D992" i="1"/>
  <c r="F992" i="1" s="1"/>
  <c r="N991" i="1"/>
  <c r="P991" i="1" s="1"/>
  <c r="I991" i="1"/>
  <c r="D991" i="1"/>
  <c r="F991" i="1" s="1"/>
  <c r="N990" i="1"/>
  <c r="I990" i="1"/>
  <c r="D990" i="1"/>
  <c r="F990" i="1" s="1"/>
  <c r="N989" i="1"/>
  <c r="I989" i="1"/>
  <c r="K989" i="1" s="1"/>
  <c r="D989" i="1"/>
  <c r="F989" i="1" s="1"/>
  <c r="N988" i="1"/>
  <c r="I988" i="1"/>
  <c r="K988" i="1" s="1"/>
  <c r="D988" i="1"/>
  <c r="N987" i="1"/>
  <c r="I987" i="1"/>
  <c r="K987" i="1" s="1"/>
  <c r="D987" i="1"/>
  <c r="N986" i="1"/>
  <c r="I986" i="1"/>
  <c r="K986" i="1" s="1"/>
  <c r="D986" i="1"/>
  <c r="N985" i="1"/>
  <c r="P985" i="1" s="1"/>
  <c r="I985" i="1"/>
  <c r="D985" i="1"/>
  <c r="N984" i="1"/>
  <c r="P984" i="1" s="1"/>
  <c r="I984" i="1"/>
  <c r="D984" i="1"/>
  <c r="F984" i="1" s="1"/>
  <c r="N983" i="1"/>
  <c r="P983" i="1" s="1"/>
  <c r="I983" i="1"/>
  <c r="D983" i="1"/>
  <c r="F983" i="1" s="1"/>
  <c r="N982" i="1"/>
  <c r="P982" i="1" s="1"/>
  <c r="I982" i="1"/>
  <c r="K982" i="1" s="1"/>
  <c r="D982" i="1"/>
  <c r="F982" i="1" s="1"/>
  <c r="N981" i="1"/>
  <c r="P981" i="1" s="1"/>
  <c r="I981" i="1"/>
  <c r="D981" i="1"/>
  <c r="F981" i="1" s="1"/>
  <c r="N980" i="1"/>
  <c r="I980" i="1"/>
  <c r="K980" i="1" s="1"/>
  <c r="D980" i="1"/>
  <c r="F980" i="1" s="1"/>
  <c r="N979" i="1"/>
  <c r="I979" i="1"/>
  <c r="K979" i="1" s="1"/>
  <c r="D979" i="1"/>
  <c r="N978" i="1"/>
  <c r="O978" i="1" s="1"/>
  <c r="Q978" i="1" s="1"/>
  <c r="R978" i="1" s="1"/>
  <c r="I978" i="1"/>
  <c r="K978" i="1" s="1"/>
  <c r="D978" i="1"/>
  <c r="N977" i="1"/>
  <c r="P977" i="1" s="1"/>
  <c r="I977" i="1"/>
  <c r="K977" i="1" s="1"/>
  <c r="D977" i="1"/>
  <c r="F977" i="1" s="1"/>
  <c r="N976" i="1"/>
  <c r="P976" i="1" s="1"/>
  <c r="I976" i="1"/>
  <c r="K976" i="1" s="1"/>
  <c r="D976" i="1"/>
  <c r="N975" i="1"/>
  <c r="P975" i="1" s="1"/>
  <c r="I975" i="1"/>
  <c r="D975" i="1"/>
  <c r="F975" i="1" s="1"/>
  <c r="N974" i="1"/>
  <c r="O974" i="1" s="1"/>
  <c r="Q974" i="1" s="1"/>
  <c r="R974" i="1" s="1"/>
  <c r="I974" i="1"/>
  <c r="J974" i="1" s="1"/>
  <c r="L974" i="1" s="1"/>
  <c r="M974" i="1" s="1"/>
  <c r="D974" i="1"/>
  <c r="F974" i="1" s="1"/>
  <c r="N973" i="1"/>
  <c r="P973" i="1" s="1"/>
  <c r="I973" i="1"/>
  <c r="D973" i="1"/>
  <c r="F973" i="1" s="1"/>
  <c r="N972" i="1"/>
  <c r="I972" i="1"/>
  <c r="K972" i="1" s="1"/>
  <c r="D972" i="1"/>
  <c r="N971" i="1"/>
  <c r="O971" i="1" s="1"/>
  <c r="Q971" i="1" s="1"/>
  <c r="R971" i="1" s="1"/>
  <c r="I971" i="1"/>
  <c r="K971" i="1" s="1"/>
  <c r="D971" i="1"/>
  <c r="N970" i="1"/>
  <c r="I970" i="1"/>
  <c r="K970" i="1" s="1"/>
  <c r="D970" i="1"/>
  <c r="N969" i="1"/>
  <c r="P969" i="1" s="1"/>
  <c r="I969" i="1"/>
  <c r="D969" i="1"/>
  <c r="E969" i="1" s="1"/>
  <c r="G969" i="1" s="1"/>
  <c r="H969" i="1" s="1"/>
  <c r="N968" i="1"/>
  <c r="P968" i="1" s="1"/>
  <c r="I968" i="1"/>
  <c r="K968" i="1" s="1"/>
  <c r="D968" i="1"/>
  <c r="F968" i="1" s="1"/>
  <c r="N967" i="1"/>
  <c r="P967" i="1" s="1"/>
  <c r="I967" i="1"/>
  <c r="D967" i="1"/>
  <c r="F967" i="1" s="1"/>
  <c r="N966" i="1"/>
  <c r="I966" i="1"/>
  <c r="J966" i="1" s="1"/>
  <c r="L966" i="1" s="1"/>
  <c r="M966" i="1" s="1"/>
  <c r="D966" i="1"/>
  <c r="F966" i="1" s="1"/>
  <c r="N965" i="1"/>
  <c r="P965" i="1" s="1"/>
  <c r="I965" i="1"/>
  <c r="D965" i="1"/>
  <c r="F965" i="1" s="1"/>
  <c r="N964" i="1"/>
  <c r="I964" i="1"/>
  <c r="K964" i="1" s="1"/>
  <c r="D964" i="1"/>
  <c r="F964" i="1" s="1"/>
  <c r="N963" i="1"/>
  <c r="I963" i="1"/>
  <c r="K963" i="1" s="1"/>
  <c r="D963" i="1"/>
  <c r="F963" i="1" s="1"/>
  <c r="N962" i="1"/>
  <c r="P962" i="1" s="1"/>
  <c r="I962" i="1"/>
  <c r="K962" i="1" s="1"/>
  <c r="D962" i="1"/>
  <c r="N961" i="1"/>
  <c r="P961" i="1" s="1"/>
  <c r="I961" i="1"/>
  <c r="D961" i="1"/>
  <c r="E961" i="1" s="1"/>
  <c r="G961" i="1" s="1"/>
  <c r="H961" i="1" s="1"/>
  <c r="N960" i="1"/>
  <c r="P960" i="1" s="1"/>
  <c r="I960" i="1"/>
  <c r="K960" i="1" s="1"/>
  <c r="D960" i="1"/>
  <c r="N959" i="1"/>
  <c r="P959" i="1" s="1"/>
  <c r="I959" i="1"/>
  <c r="D959" i="1"/>
  <c r="N958" i="1"/>
  <c r="I958" i="1"/>
  <c r="J958" i="1" s="1"/>
  <c r="L958" i="1" s="1"/>
  <c r="M958" i="1" s="1"/>
  <c r="D958" i="1"/>
  <c r="F958" i="1" s="1"/>
  <c r="N957" i="1"/>
  <c r="I957" i="1"/>
  <c r="D957" i="1"/>
  <c r="F957" i="1" s="1"/>
  <c r="N956" i="1"/>
  <c r="I956" i="1"/>
  <c r="K956" i="1" s="1"/>
  <c r="D956" i="1"/>
  <c r="N955" i="1"/>
  <c r="O955" i="1" s="1"/>
  <c r="Q955" i="1" s="1"/>
  <c r="R955" i="1" s="1"/>
  <c r="I955" i="1"/>
  <c r="K955" i="1" s="1"/>
  <c r="D955" i="1"/>
  <c r="F955" i="1" s="1"/>
  <c r="N954" i="1"/>
  <c r="P954" i="1" s="1"/>
  <c r="I954" i="1"/>
  <c r="K954" i="1" s="1"/>
  <c r="D954" i="1"/>
  <c r="N953" i="1"/>
  <c r="P953" i="1" s="1"/>
  <c r="I953" i="1"/>
  <c r="D953" i="1"/>
  <c r="E953" i="1" s="1"/>
  <c r="G953" i="1" s="1"/>
  <c r="H953" i="1" s="1"/>
  <c r="N952" i="1"/>
  <c r="P952" i="1" s="1"/>
  <c r="I952" i="1"/>
  <c r="D952" i="1"/>
  <c r="N951" i="1"/>
  <c r="P951" i="1" s="1"/>
  <c r="I951" i="1"/>
  <c r="D951" i="1"/>
  <c r="F951" i="1" s="1"/>
  <c r="N950" i="1"/>
  <c r="P950" i="1" s="1"/>
  <c r="I950" i="1"/>
  <c r="J950" i="1" s="1"/>
  <c r="L950" i="1" s="1"/>
  <c r="M950" i="1" s="1"/>
  <c r="D950" i="1"/>
  <c r="F950" i="1" s="1"/>
  <c r="N949" i="1"/>
  <c r="I949" i="1"/>
  <c r="K949" i="1" s="1"/>
  <c r="D949" i="1"/>
  <c r="F949" i="1" s="1"/>
  <c r="N948" i="1"/>
  <c r="I948" i="1"/>
  <c r="K948" i="1" s="1"/>
  <c r="D948" i="1"/>
  <c r="E948" i="1" s="1"/>
  <c r="G948" i="1" s="1"/>
  <c r="H948" i="1" s="1"/>
  <c r="N947" i="1"/>
  <c r="I947" i="1"/>
  <c r="K947" i="1" s="1"/>
  <c r="D947" i="1"/>
  <c r="N946" i="1"/>
  <c r="P946" i="1" s="1"/>
  <c r="I946" i="1"/>
  <c r="K946" i="1" s="1"/>
  <c r="D946" i="1"/>
  <c r="N945" i="1"/>
  <c r="P945" i="1" s="1"/>
  <c r="I945" i="1"/>
  <c r="D945" i="1"/>
  <c r="N944" i="1"/>
  <c r="P944" i="1" s="1"/>
  <c r="I944" i="1"/>
  <c r="D944" i="1"/>
  <c r="N943" i="1"/>
  <c r="P943" i="1" s="1"/>
  <c r="I943" i="1"/>
  <c r="D943" i="1"/>
  <c r="F943" i="1" s="1"/>
  <c r="N942" i="1"/>
  <c r="P942" i="1" s="1"/>
  <c r="I942" i="1"/>
  <c r="J942" i="1" s="1"/>
  <c r="L942" i="1" s="1"/>
  <c r="M942" i="1" s="1"/>
  <c r="D942" i="1"/>
  <c r="F942" i="1" s="1"/>
  <c r="N941" i="1"/>
  <c r="P941" i="1" s="1"/>
  <c r="I941" i="1"/>
  <c r="J941" i="1" s="1"/>
  <c r="L941" i="1" s="1"/>
  <c r="M941" i="1" s="1"/>
  <c r="D941" i="1"/>
  <c r="F941" i="1" s="1"/>
  <c r="N940" i="1"/>
  <c r="I940" i="1"/>
  <c r="K940" i="1" s="1"/>
  <c r="D940" i="1"/>
  <c r="F940" i="1" s="1"/>
  <c r="N939" i="1"/>
  <c r="I939" i="1"/>
  <c r="K939" i="1" s="1"/>
  <c r="D939" i="1"/>
  <c r="N938" i="1"/>
  <c r="I938" i="1"/>
  <c r="K938" i="1" s="1"/>
  <c r="D938" i="1"/>
  <c r="N937" i="1"/>
  <c r="P937" i="1" s="1"/>
  <c r="I937" i="1"/>
  <c r="K937" i="1" s="1"/>
  <c r="D937" i="1"/>
  <c r="N936" i="1"/>
  <c r="P936" i="1" s="1"/>
  <c r="I936" i="1"/>
  <c r="D936" i="1"/>
  <c r="N935" i="1"/>
  <c r="P935" i="1" s="1"/>
  <c r="I935" i="1"/>
  <c r="D935" i="1"/>
  <c r="N934" i="1"/>
  <c r="P934" i="1" s="1"/>
  <c r="I934" i="1"/>
  <c r="D934" i="1"/>
  <c r="N933" i="1"/>
  <c r="I933" i="1"/>
  <c r="K933" i="1" s="1"/>
  <c r="D933" i="1"/>
  <c r="F933" i="1" s="1"/>
  <c r="N932" i="1"/>
  <c r="I932" i="1"/>
  <c r="K932" i="1" s="1"/>
  <c r="D932" i="1"/>
  <c r="F932" i="1" s="1"/>
  <c r="N931" i="1"/>
  <c r="O931" i="1" s="1"/>
  <c r="Q931" i="1" s="1"/>
  <c r="R931" i="1" s="1"/>
  <c r="I931" i="1"/>
  <c r="D931" i="1"/>
  <c r="N930" i="1"/>
  <c r="O930" i="1" s="1"/>
  <c r="Q930" i="1" s="1"/>
  <c r="R930" i="1" s="1"/>
  <c r="I930" i="1"/>
  <c r="K930" i="1" s="1"/>
  <c r="D930" i="1"/>
  <c r="N929" i="1"/>
  <c r="P929" i="1" s="1"/>
  <c r="I929" i="1"/>
  <c r="D929" i="1"/>
  <c r="E929" i="1" s="1"/>
  <c r="G929" i="1" s="1"/>
  <c r="H929" i="1" s="1"/>
  <c r="N928" i="1"/>
  <c r="I928" i="1"/>
  <c r="D928" i="1"/>
  <c r="E928" i="1" s="1"/>
  <c r="G928" i="1" s="1"/>
  <c r="H928" i="1" s="1"/>
  <c r="N927" i="1"/>
  <c r="P927" i="1" s="1"/>
  <c r="I927" i="1"/>
  <c r="D927" i="1"/>
  <c r="N926" i="1"/>
  <c r="P926" i="1" s="1"/>
  <c r="I926" i="1"/>
  <c r="J926" i="1" s="1"/>
  <c r="L926" i="1" s="1"/>
  <c r="M926" i="1" s="1"/>
  <c r="D926" i="1"/>
  <c r="N925" i="1"/>
  <c r="P925" i="1" s="1"/>
  <c r="I925" i="1"/>
  <c r="K925" i="1" s="1"/>
  <c r="D925" i="1"/>
  <c r="F925" i="1" s="1"/>
  <c r="N924" i="1"/>
  <c r="I924" i="1"/>
  <c r="K924" i="1" s="1"/>
  <c r="D924" i="1"/>
  <c r="F924" i="1" s="1"/>
  <c r="N923" i="1"/>
  <c r="O923" i="1" s="1"/>
  <c r="Q923" i="1" s="1"/>
  <c r="R923" i="1" s="1"/>
  <c r="I923" i="1"/>
  <c r="D923" i="1"/>
  <c r="N922" i="1"/>
  <c r="I922" i="1"/>
  <c r="D922" i="1"/>
  <c r="N921" i="1"/>
  <c r="P921" i="1" s="1"/>
  <c r="I921" i="1"/>
  <c r="K921" i="1" s="1"/>
  <c r="D921" i="1"/>
  <c r="E921" i="1" s="1"/>
  <c r="G921" i="1" s="1"/>
  <c r="H921" i="1" s="1"/>
  <c r="N920" i="1"/>
  <c r="P920" i="1" s="1"/>
  <c r="I920" i="1"/>
  <c r="K920" i="1" s="1"/>
  <c r="D920" i="1"/>
  <c r="F920" i="1" s="1"/>
  <c r="N919" i="1"/>
  <c r="I919" i="1"/>
  <c r="D919" i="1"/>
  <c r="N918" i="1"/>
  <c r="I918" i="1"/>
  <c r="D918" i="1"/>
  <c r="F918" i="1" s="1"/>
  <c r="N917" i="1"/>
  <c r="I917" i="1"/>
  <c r="K917" i="1" s="1"/>
  <c r="D917" i="1"/>
  <c r="N916" i="1"/>
  <c r="I916" i="1"/>
  <c r="K916" i="1" s="1"/>
  <c r="D916" i="1"/>
  <c r="N915" i="1"/>
  <c r="P915" i="1" s="1"/>
  <c r="I915" i="1"/>
  <c r="D915" i="1"/>
  <c r="N914" i="1"/>
  <c r="P914" i="1" s="1"/>
  <c r="I914" i="1"/>
  <c r="D914" i="1"/>
  <c r="F914" i="1" s="1"/>
  <c r="N913" i="1"/>
  <c r="I913" i="1"/>
  <c r="D913" i="1"/>
  <c r="F913" i="1" s="1"/>
  <c r="N912" i="1"/>
  <c r="P912" i="1" s="1"/>
  <c r="I912" i="1"/>
  <c r="D912" i="1"/>
  <c r="F912" i="1" s="1"/>
  <c r="N911" i="1"/>
  <c r="P911" i="1" s="1"/>
  <c r="I911" i="1"/>
  <c r="K911" i="1" s="1"/>
  <c r="D911" i="1"/>
  <c r="F911" i="1" s="1"/>
  <c r="N910" i="1"/>
  <c r="I910" i="1"/>
  <c r="K910" i="1" s="1"/>
  <c r="D910" i="1"/>
  <c r="E910" i="1" s="1"/>
  <c r="G910" i="1" s="1"/>
  <c r="H910" i="1" s="1"/>
  <c r="N909" i="1"/>
  <c r="I909" i="1"/>
  <c r="K909" i="1" s="1"/>
  <c r="D909" i="1"/>
  <c r="N908" i="1"/>
  <c r="I908" i="1"/>
  <c r="J908" i="1" s="1"/>
  <c r="L908" i="1" s="1"/>
  <c r="M908" i="1" s="1"/>
  <c r="D908" i="1"/>
  <c r="F908" i="1" s="1"/>
  <c r="N907" i="1"/>
  <c r="P907" i="1" s="1"/>
  <c r="I907" i="1"/>
  <c r="K907" i="1" s="1"/>
  <c r="D907" i="1"/>
  <c r="N906" i="1"/>
  <c r="P906" i="1" s="1"/>
  <c r="I906" i="1"/>
  <c r="K906" i="1" s="1"/>
  <c r="D906" i="1"/>
  <c r="F906" i="1" s="1"/>
  <c r="N905" i="1"/>
  <c r="O905" i="1" s="1"/>
  <c r="Q905" i="1" s="1"/>
  <c r="R905" i="1" s="1"/>
  <c r="I905" i="1"/>
  <c r="D905" i="1"/>
  <c r="F905" i="1" s="1"/>
  <c r="N904" i="1"/>
  <c r="P904" i="1" s="1"/>
  <c r="I904" i="1"/>
  <c r="D904" i="1"/>
  <c r="F904" i="1" s="1"/>
  <c r="N903" i="1"/>
  <c r="O903" i="1" s="1"/>
  <c r="Q903" i="1" s="1"/>
  <c r="R903" i="1" s="1"/>
  <c r="I903" i="1"/>
  <c r="K903" i="1" s="1"/>
  <c r="D903" i="1"/>
  <c r="E903" i="1" s="1"/>
  <c r="G903" i="1" s="1"/>
  <c r="H903" i="1" s="1"/>
  <c r="N902" i="1"/>
  <c r="P902" i="1" s="1"/>
  <c r="I902" i="1"/>
  <c r="K902" i="1" s="1"/>
  <c r="D902" i="1"/>
  <c r="F902" i="1" s="1"/>
  <c r="N901" i="1"/>
  <c r="I901" i="1"/>
  <c r="K901" i="1" s="1"/>
  <c r="D901" i="1"/>
  <c r="E901" i="1" s="1"/>
  <c r="G901" i="1" s="1"/>
  <c r="H901" i="1" s="1"/>
  <c r="N900" i="1"/>
  <c r="O900" i="1" s="1"/>
  <c r="Q900" i="1" s="1"/>
  <c r="R900" i="1" s="1"/>
  <c r="I900" i="1"/>
  <c r="D900" i="1"/>
  <c r="N899" i="1"/>
  <c r="P899" i="1" s="1"/>
  <c r="I899" i="1"/>
  <c r="J899" i="1" s="1"/>
  <c r="L899" i="1" s="1"/>
  <c r="M899" i="1" s="1"/>
  <c r="D899" i="1"/>
  <c r="N898" i="1"/>
  <c r="P898" i="1" s="1"/>
  <c r="I898" i="1"/>
  <c r="K898" i="1" s="1"/>
  <c r="D898" i="1"/>
  <c r="N897" i="1"/>
  <c r="O897" i="1" s="1"/>
  <c r="Q897" i="1" s="1"/>
  <c r="R897" i="1" s="1"/>
  <c r="I897" i="1"/>
  <c r="K897" i="1" s="1"/>
  <c r="D897" i="1"/>
  <c r="F897" i="1" s="1"/>
  <c r="N896" i="1"/>
  <c r="I896" i="1"/>
  <c r="D896" i="1"/>
  <c r="F896" i="1" s="1"/>
  <c r="N895" i="1"/>
  <c r="P895" i="1" s="1"/>
  <c r="I895" i="1"/>
  <c r="D895" i="1"/>
  <c r="F895" i="1" s="1"/>
  <c r="N894" i="1"/>
  <c r="I894" i="1"/>
  <c r="K894" i="1" s="1"/>
  <c r="D894" i="1"/>
  <c r="E894" i="1" s="1"/>
  <c r="G894" i="1" s="1"/>
  <c r="H894" i="1" s="1"/>
  <c r="N893" i="1"/>
  <c r="I893" i="1"/>
  <c r="K893" i="1" s="1"/>
  <c r="D893" i="1"/>
  <c r="N892" i="1"/>
  <c r="P892" i="1" s="1"/>
  <c r="I892" i="1"/>
  <c r="J892" i="1" s="1"/>
  <c r="L892" i="1" s="1"/>
  <c r="M892" i="1" s="1"/>
  <c r="D892" i="1"/>
  <c r="N891" i="1"/>
  <c r="P891" i="1" s="1"/>
  <c r="I891" i="1"/>
  <c r="J891" i="1" s="1"/>
  <c r="L891" i="1" s="1"/>
  <c r="M891" i="1" s="1"/>
  <c r="D891" i="1"/>
  <c r="N890" i="1"/>
  <c r="P890" i="1" s="1"/>
  <c r="I890" i="1"/>
  <c r="D890" i="1"/>
  <c r="F890" i="1" s="1"/>
  <c r="N889" i="1"/>
  <c r="I889" i="1"/>
  <c r="K889" i="1" s="1"/>
  <c r="D889" i="1"/>
  <c r="F889" i="1" s="1"/>
  <c r="N888" i="1"/>
  <c r="O888" i="1" s="1"/>
  <c r="Q888" i="1" s="1"/>
  <c r="R888" i="1" s="1"/>
  <c r="I888" i="1"/>
  <c r="D888" i="1"/>
  <c r="F888" i="1" s="1"/>
  <c r="N887" i="1"/>
  <c r="O887" i="1" s="1"/>
  <c r="Q887" i="1" s="1"/>
  <c r="R887" i="1" s="1"/>
  <c r="I887" i="1"/>
  <c r="K887" i="1" s="1"/>
  <c r="D887" i="1"/>
  <c r="E887" i="1" s="1"/>
  <c r="G887" i="1" s="1"/>
  <c r="H887" i="1" s="1"/>
  <c r="N886" i="1"/>
  <c r="I886" i="1"/>
  <c r="K886" i="1" s="1"/>
  <c r="D886" i="1"/>
  <c r="N885" i="1"/>
  <c r="I885" i="1"/>
  <c r="K885" i="1" s="1"/>
  <c r="D885" i="1"/>
  <c r="F885" i="1" s="1"/>
  <c r="N884" i="1"/>
  <c r="I884" i="1"/>
  <c r="K884" i="1" s="1"/>
  <c r="D884" i="1"/>
  <c r="N883" i="1"/>
  <c r="P883" i="1" s="1"/>
  <c r="I883" i="1"/>
  <c r="D883" i="1"/>
  <c r="N882" i="1"/>
  <c r="P882" i="1" s="1"/>
  <c r="I882" i="1"/>
  <c r="K882" i="1" s="1"/>
  <c r="D882" i="1"/>
  <c r="N881" i="1"/>
  <c r="P881" i="1" s="1"/>
  <c r="I881" i="1"/>
  <c r="D881" i="1"/>
  <c r="F881" i="1" s="1"/>
  <c r="N880" i="1"/>
  <c r="O880" i="1" s="1"/>
  <c r="Q880" i="1" s="1"/>
  <c r="R880" i="1" s="1"/>
  <c r="I880" i="1"/>
  <c r="D880" i="1"/>
  <c r="F880" i="1" s="1"/>
  <c r="N879" i="1"/>
  <c r="P879" i="1" s="1"/>
  <c r="I879" i="1"/>
  <c r="K879" i="1" s="1"/>
  <c r="D879" i="1"/>
  <c r="F879" i="1" s="1"/>
  <c r="N878" i="1"/>
  <c r="P878" i="1" s="1"/>
  <c r="I878" i="1"/>
  <c r="K878" i="1" s="1"/>
  <c r="D878" i="1"/>
  <c r="E878" i="1" s="1"/>
  <c r="G878" i="1" s="1"/>
  <c r="H878" i="1" s="1"/>
  <c r="N877" i="1"/>
  <c r="I877" i="1"/>
  <c r="K877" i="1" s="1"/>
  <c r="D877" i="1"/>
  <c r="N876" i="1"/>
  <c r="P876" i="1" s="1"/>
  <c r="I876" i="1"/>
  <c r="D876" i="1"/>
  <c r="N875" i="1"/>
  <c r="P875" i="1" s="1"/>
  <c r="I875" i="1"/>
  <c r="D875" i="1"/>
  <c r="N874" i="1"/>
  <c r="P874" i="1" s="1"/>
  <c r="I874" i="1"/>
  <c r="K874" i="1" s="1"/>
  <c r="D874" i="1"/>
  <c r="N873" i="1"/>
  <c r="P873" i="1" s="1"/>
  <c r="I873" i="1"/>
  <c r="D873" i="1"/>
  <c r="F873" i="1" s="1"/>
  <c r="N872" i="1"/>
  <c r="O872" i="1" s="1"/>
  <c r="Q872" i="1" s="1"/>
  <c r="R872" i="1" s="1"/>
  <c r="I872" i="1"/>
  <c r="D872" i="1"/>
  <c r="F872" i="1" s="1"/>
  <c r="N871" i="1"/>
  <c r="I871" i="1"/>
  <c r="K871" i="1" s="1"/>
  <c r="D871" i="1"/>
  <c r="N870" i="1"/>
  <c r="I870" i="1"/>
  <c r="K870" i="1" s="1"/>
  <c r="D870" i="1"/>
  <c r="E870" i="1" s="1"/>
  <c r="G870" i="1" s="1"/>
  <c r="H870" i="1" s="1"/>
  <c r="N869" i="1"/>
  <c r="I869" i="1"/>
  <c r="K869" i="1" s="1"/>
  <c r="D869" i="1"/>
  <c r="F869" i="1" s="1"/>
  <c r="N868" i="1"/>
  <c r="P868" i="1" s="1"/>
  <c r="I868" i="1"/>
  <c r="D868" i="1"/>
  <c r="F868" i="1" s="1"/>
  <c r="N867" i="1"/>
  <c r="P867" i="1" s="1"/>
  <c r="I867" i="1"/>
  <c r="D867" i="1"/>
  <c r="N866" i="1"/>
  <c r="P866" i="1" s="1"/>
  <c r="I866" i="1"/>
  <c r="D866" i="1"/>
  <c r="N865" i="1"/>
  <c r="P865" i="1" s="1"/>
  <c r="I865" i="1"/>
  <c r="D865" i="1"/>
  <c r="F865" i="1" s="1"/>
  <c r="N864" i="1"/>
  <c r="P864" i="1" s="1"/>
  <c r="I864" i="1"/>
  <c r="D864" i="1"/>
  <c r="F864" i="1" s="1"/>
  <c r="N863" i="1"/>
  <c r="P863" i="1" s="1"/>
  <c r="I863" i="1"/>
  <c r="K863" i="1" s="1"/>
  <c r="D863" i="1"/>
  <c r="N862" i="1"/>
  <c r="I862" i="1"/>
  <c r="K862" i="1" s="1"/>
  <c r="D862" i="1"/>
  <c r="N861" i="1"/>
  <c r="I861" i="1"/>
  <c r="K861" i="1" s="1"/>
  <c r="D861" i="1"/>
  <c r="F861" i="1" s="1"/>
  <c r="N860" i="1"/>
  <c r="J860" i="1"/>
  <c r="L860" i="1" s="1"/>
  <c r="M860" i="1" s="1"/>
  <c r="I860" i="1"/>
  <c r="K860" i="1" s="1"/>
  <c r="D860" i="1"/>
  <c r="N859" i="1"/>
  <c r="J859" i="1"/>
  <c r="L859" i="1" s="1"/>
  <c r="M859" i="1" s="1"/>
  <c r="I859" i="1"/>
  <c r="K859" i="1" s="1"/>
  <c r="D859" i="1"/>
  <c r="E859" i="1" s="1"/>
  <c r="G859" i="1" s="1"/>
  <c r="H859" i="1" s="1"/>
  <c r="N858" i="1"/>
  <c r="P858" i="1" s="1"/>
  <c r="I858" i="1"/>
  <c r="K858" i="1" s="1"/>
  <c r="D858" i="1"/>
  <c r="F858" i="1" s="1"/>
  <c r="N857" i="1"/>
  <c r="I857" i="1"/>
  <c r="K857" i="1" s="1"/>
  <c r="D857" i="1"/>
  <c r="N856" i="1"/>
  <c r="P856" i="1" s="1"/>
  <c r="I856" i="1"/>
  <c r="D856" i="1"/>
  <c r="F856" i="1" s="1"/>
  <c r="N855" i="1"/>
  <c r="P855" i="1" s="1"/>
  <c r="I855" i="1"/>
  <c r="K855" i="1" s="1"/>
  <c r="D855" i="1"/>
  <c r="F855" i="1" s="1"/>
  <c r="N854" i="1"/>
  <c r="P854" i="1" s="1"/>
  <c r="I854" i="1"/>
  <c r="D854" i="1"/>
  <c r="F854" i="1" s="1"/>
  <c r="N853" i="1"/>
  <c r="O853" i="1" s="1"/>
  <c r="Q853" i="1" s="1"/>
  <c r="R853" i="1" s="1"/>
  <c r="I853" i="1"/>
  <c r="K853" i="1" s="1"/>
  <c r="D853" i="1"/>
  <c r="N852" i="1"/>
  <c r="I852" i="1"/>
  <c r="K852" i="1" s="1"/>
  <c r="D852" i="1"/>
  <c r="N851" i="1"/>
  <c r="I851" i="1"/>
  <c r="D851" i="1"/>
  <c r="E851" i="1" s="1"/>
  <c r="G851" i="1" s="1"/>
  <c r="H851" i="1" s="1"/>
  <c r="N850" i="1"/>
  <c r="P850" i="1" s="1"/>
  <c r="I850" i="1"/>
  <c r="D850" i="1"/>
  <c r="F850" i="1" s="1"/>
  <c r="N849" i="1"/>
  <c r="I849" i="1"/>
  <c r="D849" i="1"/>
  <c r="N848" i="1"/>
  <c r="I848" i="1"/>
  <c r="J848" i="1" s="1"/>
  <c r="L848" i="1" s="1"/>
  <c r="M848" i="1" s="1"/>
  <c r="D848" i="1"/>
  <c r="F848" i="1" s="1"/>
  <c r="N847" i="1"/>
  <c r="I847" i="1"/>
  <c r="J847" i="1" s="1"/>
  <c r="L847" i="1" s="1"/>
  <c r="M847" i="1" s="1"/>
  <c r="D847" i="1"/>
  <c r="E847" i="1" s="1"/>
  <c r="G847" i="1" s="1"/>
  <c r="H847" i="1" s="1"/>
  <c r="N846" i="1"/>
  <c r="I846" i="1"/>
  <c r="D846" i="1"/>
  <c r="N845" i="1"/>
  <c r="O845" i="1" s="1"/>
  <c r="Q845" i="1" s="1"/>
  <c r="R845" i="1" s="1"/>
  <c r="I845" i="1"/>
  <c r="K845" i="1" s="1"/>
  <c r="D845" i="1"/>
  <c r="N844" i="1"/>
  <c r="P844" i="1" s="1"/>
  <c r="I844" i="1"/>
  <c r="D844" i="1"/>
  <c r="F844" i="1" s="1"/>
  <c r="N843" i="1"/>
  <c r="I843" i="1"/>
  <c r="K843" i="1" s="1"/>
  <c r="D843" i="1"/>
  <c r="N842" i="1"/>
  <c r="P842" i="1" s="1"/>
  <c r="I842" i="1"/>
  <c r="K842" i="1" s="1"/>
  <c r="D842" i="1"/>
  <c r="N841" i="1"/>
  <c r="O841" i="1" s="1"/>
  <c r="Q841" i="1" s="1"/>
  <c r="R841" i="1" s="1"/>
  <c r="I841" i="1"/>
  <c r="K841" i="1" s="1"/>
  <c r="D841" i="1"/>
  <c r="N840" i="1"/>
  <c r="P840" i="1" s="1"/>
  <c r="I840" i="1"/>
  <c r="D840" i="1"/>
  <c r="F840" i="1" s="1"/>
  <c r="N839" i="1"/>
  <c r="I839" i="1"/>
  <c r="K839" i="1" s="1"/>
  <c r="D839" i="1"/>
  <c r="E839" i="1" s="1"/>
  <c r="G839" i="1" s="1"/>
  <c r="H839" i="1" s="1"/>
  <c r="N838" i="1"/>
  <c r="P838" i="1" s="1"/>
  <c r="I838" i="1"/>
  <c r="D838" i="1"/>
  <c r="N837" i="1"/>
  <c r="O837" i="1" s="1"/>
  <c r="Q837" i="1" s="1"/>
  <c r="R837" i="1" s="1"/>
  <c r="I837" i="1"/>
  <c r="K837" i="1" s="1"/>
  <c r="D837" i="1"/>
  <c r="N836" i="1"/>
  <c r="P836" i="1" s="1"/>
  <c r="I836" i="1"/>
  <c r="J836" i="1" s="1"/>
  <c r="L836" i="1" s="1"/>
  <c r="M836" i="1" s="1"/>
  <c r="D836" i="1"/>
  <c r="N835" i="1"/>
  <c r="I835" i="1"/>
  <c r="K835" i="1" s="1"/>
  <c r="D835" i="1"/>
  <c r="N834" i="1"/>
  <c r="P834" i="1" s="1"/>
  <c r="I834" i="1"/>
  <c r="D834" i="1"/>
  <c r="F834" i="1" s="1"/>
  <c r="N833" i="1"/>
  <c r="I833" i="1"/>
  <c r="K833" i="1" s="1"/>
  <c r="D833" i="1"/>
  <c r="N832" i="1"/>
  <c r="P832" i="1" s="1"/>
  <c r="I832" i="1"/>
  <c r="J832" i="1" s="1"/>
  <c r="L832" i="1" s="1"/>
  <c r="M832" i="1" s="1"/>
  <c r="D832" i="1"/>
  <c r="N831" i="1"/>
  <c r="P831" i="1" s="1"/>
  <c r="I831" i="1"/>
  <c r="D831" i="1"/>
  <c r="E831" i="1" s="1"/>
  <c r="G831" i="1" s="1"/>
  <c r="H831" i="1" s="1"/>
  <c r="N830" i="1"/>
  <c r="P830" i="1" s="1"/>
  <c r="I830" i="1"/>
  <c r="K830" i="1" s="1"/>
  <c r="D830" i="1"/>
  <c r="N829" i="1"/>
  <c r="O829" i="1" s="1"/>
  <c r="Q829" i="1" s="1"/>
  <c r="R829" i="1" s="1"/>
  <c r="I829" i="1"/>
  <c r="D829" i="1"/>
  <c r="F829" i="1" s="1"/>
  <c r="N828" i="1"/>
  <c r="I828" i="1"/>
  <c r="J828" i="1" s="1"/>
  <c r="L828" i="1" s="1"/>
  <c r="M828" i="1" s="1"/>
  <c r="D828" i="1"/>
  <c r="F828" i="1" s="1"/>
  <c r="N827" i="1"/>
  <c r="P827" i="1" s="1"/>
  <c r="I827" i="1"/>
  <c r="D827" i="1"/>
  <c r="N826" i="1"/>
  <c r="I826" i="1"/>
  <c r="D826" i="1"/>
  <c r="F826" i="1" s="1"/>
  <c r="N825" i="1"/>
  <c r="I825" i="1"/>
  <c r="D825" i="1"/>
  <c r="F825" i="1" s="1"/>
  <c r="N824" i="1"/>
  <c r="I824" i="1"/>
  <c r="D824" i="1"/>
  <c r="N823" i="1"/>
  <c r="I823" i="1"/>
  <c r="K823" i="1" s="1"/>
  <c r="D823" i="1"/>
  <c r="N822" i="1"/>
  <c r="P822" i="1" s="1"/>
  <c r="I822" i="1"/>
  <c r="K822" i="1" s="1"/>
  <c r="D822" i="1"/>
  <c r="N821" i="1"/>
  <c r="I821" i="1"/>
  <c r="D821" i="1"/>
  <c r="N820" i="1"/>
  <c r="P820" i="1" s="1"/>
  <c r="I820" i="1"/>
  <c r="K820" i="1" s="1"/>
  <c r="D820" i="1"/>
  <c r="F820" i="1" s="1"/>
  <c r="N819" i="1"/>
  <c r="P819" i="1" s="1"/>
  <c r="I819" i="1"/>
  <c r="D819" i="1"/>
  <c r="F819" i="1" s="1"/>
  <c r="N818" i="1"/>
  <c r="I818" i="1"/>
  <c r="K818" i="1" s="1"/>
  <c r="D818" i="1"/>
  <c r="N817" i="1"/>
  <c r="P817" i="1" s="1"/>
  <c r="I817" i="1"/>
  <c r="K817" i="1" s="1"/>
  <c r="D817" i="1"/>
  <c r="N816" i="1"/>
  <c r="I816" i="1"/>
  <c r="K816" i="1" s="1"/>
  <c r="D816" i="1"/>
  <c r="F816" i="1" s="1"/>
  <c r="N815" i="1"/>
  <c r="O815" i="1" s="1"/>
  <c r="Q815" i="1" s="1"/>
  <c r="R815" i="1" s="1"/>
  <c r="I815" i="1"/>
  <c r="K815" i="1" s="1"/>
  <c r="D815" i="1"/>
  <c r="F815" i="1" s="1"/>
  <c r="N814" i="1"/>
  <c r="P814" i="1" s="1"/>
  <c r="I814" i="1"/>
  <c r="D814" i="1"/>
  <c r="N813" i="1"/>
  <c r="P813" i="1" s="1"/>
  <c r="I813" i="1"/>
  <c r="D813" i="1"/>
  <c r="N812" i="1"/>
  <c r="O812" i="1" s="1"/>
  <c r="Q812" i="1" s="1"/>
  <c r="R812" i="1" s="1"/>
  <c r="I812" i="1"/>
  <c r="K812" i="1" s="1"/>
  <c r="D812" i="1"/>
  <c r="N811" i="1"/>
  <c r="O811" i="1" s="1"/>
  <c r="Q811" i="1" s="1"/>
  <c r="R811" i="1" s="1"/>
  <c r="I811" i="1"/>
  <c r="D811" i="1"/>
  <c r="F811" i="1" s="1"/>
  <c r="N810" i="1"/>
  <c r="I810" i="1"/>
  <c r="D810" i="1"/>
  <c r="N809" i="1"/>
  <c r="P809" i="1" s="1"/>
  <c r="I809" i="1"/>
  <c r="K809" i="1" s="1"/>
  <c r="D809" i="1"/>
  <c r="N808" i="1"/>
  <c r="I808" i="1"/>
  <c r="K808" i="1" s="1"/>
  <c r="D808" i="1"/>
  <c r="F808" i="1" s="1"/>
  <c r="N807" i="1"/>
  <c r="I807" i="1"/>
  <c r="D807" i="1"/>
  <c r="F807" i="1" s="1"/>
  <c r="N806" i="1"/>
  <c r="I806" i="1"/>
  <c r="D806" i="1"/>
  <c r="N805" i="1"/>
  <c r="P805" i="1" s="1"/>
  <c r="I805" i="1"/>
  <c r="K805" i="1" s="1"/>
  <c r="D805" i="1"/>
  <c r="E805" i="1" s="1"/>
  <c r="G805" i="1" s="1"/>
  <c r="H805" i="1" s="1"/>
  <c r="N804" i="1"/>
  <c r="O804" i="1" s="1"/>
  <c r="Q804" i="1" s="1"/>
  <c r="R804" i="1" s="1"/>
  <c r="I804" i="1"/>
  <c r="K804" i="1" s="1"/>
  <c r="D804" i="1"/>
  <c r="F804" i="1" s="1"/>
  <c r="N803" i="1"/>
  <c r="O803" i="1" s="1"/>
  <c r="Q803" i="1" s="1"/>
  <c r="R803" i="1" s="1"/>
  <c r="I803" i="1"/>
  <c r="D803" i="1"/>
  <c r="F803" i="1" s="1"/>
  <c r="N802" i="1"/>
  <c r="P802" i="1" s="1"/>
  <c r="I802" i="1"/>
  <c r="D802" i="1"/>
  <c r="E802" i="1" s="1"/>
  <c r="G802" i="1" s="1"/>
  <c r="H802" i="1" s="1"/>
  <c r="N801" i="1"/>
  <c r="P801" i="1" s="1"/>
  <c r="I801" i="1"/>
  <c r="D801" i="1"/>
  <c r="N800" i="1"/>
  <c r="I800" i="1"/>
  <c r="K800" i="1" s="1"/>
  <c r="D800" i="1"/>
  <c r="N799" i="1"/>
  <c r="O799" i="1" s="1"/>
  <c r="Q799" i="1" s="1"/>
  <c r="R799" i="1" s="1"/>
  <c r="I799" i="1"/>
  <c r="D799" i="1"/>
  <c r="F799" i="1" s="1"/>
  <c r="N798" i="1"/>
  <c r="P798" i="1" s="1"/>
  <c r="I798" i="1"/>
  <c r="D798" i="1"/>
  <c r="N797" i="1"/>
  <c r="P797" i="1" s="1"/>
  <c r="I797" i="1"/>
  <c r="K797" i="1" s="1"/>
  <c r="D797" i="1"/>
  <c r="N796" i="1"/>
  <c r="O796" i="1" s="1"/>
  <c r="Q796" i="1" s="1"/>
  <c r="R796" i="1" s="1"/>
  <c r="I796" i="1"/>
  <c r="K796" i="1" s="1"/>
  <c r="D796" i="1"/>
  <c r="F796" i="1" s="1"/>
  <c r="N795" i="1"/>
  <c r="O795" i="1" s="1"/>
  <c r="Q795" i="1" s="1"/>
  <c r="R795" i="1" s="1"/>
  <c r="I795" i="1"/>
  <c r="D795" i="1"/>
  <c r="F795" i="1" s="1"/>
  <c r="N794" i="1"/>
  <c r="I794" i="1"/>
  <c r="J794" i="1" s="1"/>
  <c r="L794" i="1" s="1"/>
  <c r="M794" i="1" s="1"/>
  <c r="D794" i="1"/>
  <c r="N793" i="1"/>
  <c r="P793" i="1" s="1"/>
  <c r="I793" i="1"/>
  <c r="K793" i="1" s="1"/>
  <c r="D793" i="1"/>
  <c r="N792" i="1"/>
  <c r="I792" i="1"/>
  <c r="K792" i="1" s="1"/>
  <c r="D792" i="1"/>
  <c r="F792" i="1" s="1"/>
  <c r="N791" i="1"/>
  <c r="P791" i="1" s="1"/>
  <c r="I791" i="1"/>
  <c r="J791" i="1" s="1"/>
  <c r="L791" i="1" s="1"/>
  <c r="M791" i="1" s="1"/>
  <c r="D791" i="1"/>
  <c r="F791" i="1" s="1"/>
  <c r="N790" i="1"/>
  <c r="P790" i="1" s="1"/>
  <c r="I790" i="1"/>
  <c r="J790" i="1" s="1"/>
  <c r="L790" i="1" s="1"/>
  <c r="M790" i="1" s="1"/>
  <c r="D790" i="1"/>
  <c r="N789" i="1"/>
  <c r="P789" i="1" s="1"/>
  <c r="I789" i="1"/>
  <c r="D789" i="1"/>
  <c r="E789" i="1" s="1"/>
  <c r="G789" i="1" s="1"/>
  <c r="H789" i="1" s="1"/>
  <c r="N788" i="1"/>
  <c r="O788" i="1" s="1"/>
  <c r="Q788" i="1" s="1"/>
  <c r="R788" i="1" s="1"/>
  <c r="I788" i="1"/>
  <c r="K788" i="1" s="1"/>
  <c r="D788" i="1"/>
  <c r="N787" i="1"/>
  <c r="P787" i="1" s="1"/>
  <c r="I787" i="1"/>
  <c r="D787" i="1"/>
  <c r="F787" i="1" s="1"/>
  <c r="N786" i="1"/>
  <c r="I786" i="1"/>
  <c r="D786" i="1"/>
  <c r="E786" i="1" s="1"/>
  <c r="G786" i="1" s="1"/>
  <c r="H786" i="1" s="1"/>
  <c r="N785" i="1"/>
  <c r="P785" i="1" s="1"/>
  <c r="I785" i="1"/>
  <c r="F785" i="1"/>
  <c r="D785" i="1"/>
  <c r="E785" i="1" s="1"/>
  <c r="G785" i="1" s="1"/>
  <c r="H785" i="1" s="1"/>
  <c r="N784" i="1"/>
  <c r="I784" i="1"/>
  <c r="K784" i="1" s="1"/>
  <c r="F784" i="1"/>
  <c r="D784" i="1"/>
  <c r="E784" i="1" s="1"/>
  <c r="G784" i="1" s="1"/>
  <c r="H784" i="1" s="1"/>
  <c r="N783" i="1"/>
  <c r="O783" i="1" s="1"/>
  <c r="Q783" i="1" s="1"/>
  <c r="R783" i="1" s="1"/>
  <c r="I783" i="1"/>
  <c r="J783" i="1" s="1"/>
  <c r="L783" i="1" s="1"/>
  <c r="M783" i="1" s="1"/>
  <c r="D783" i="1"/>
  <c r="F783" i="1" s="1"/>
  <c r="N782" i="1"/>
  <c r="I782" i="1"/>
  <c r="J782" i="1" s="1"/>
  <c r="L782" i="1" s="1"/>
  <c r="M782" i="1" s="1"/>
  <c r="D782" i="1"/>
  <c r="N781" i="1"/>
  <c r="P781" i="1" s="1"/>
  <c r="I781" i="1"/>
  <c r="D781" i="1"/>
  <c r="F781" i="1" s="1"/>
  <c r="N780" i="1"/>
  <c r="P780" i="1" s="1"/>
  <c r="I780" i="1"/>
  <c r="K780" i="1" s="1"/>
  <c r="D780" i="1"/>
  <c r="N779" i="1"/>
  <c r="P779" i="1" s="1"/>
  <c r="I779" i="1"/>
  <c r="D779" i="1"/>
  <c r="F779" i="1" s="1"/>
  <c r="N778" i="1"/>
  <c r="I778" i="1"/>
  <c r="K778" i="1" s="1"/>
  <c r="D778" i="1"/>
  <c r="N777" i="1"/>
  <c r="P777" i="1" s="1"/>
  <c r="I777" i="1"/>
  <c r="K777" i="1" s="1"/>
  <c r="D777" i="1"/>
  <c r="N776" i="1"/>
  <c r="I776" i="1"/>
  <c r="K776" i="1" s="1"/>
  <c r="D776" i="1"/>
  <c r="F776" i="1" s="1"/>
  <c r="N775" i="1"/>
  <c r="I775" i="1"/>
  <c r="K775" i="1" s="1"/>
  <c r="D775" i="1"/>
  <c r="F775" i="1" s="1"/>
  <c r="N774" i="1"/>
  <c r="I774" i="1"/>
  <c r="K774" i="1" s="1"/>
  <c r="D774" i="1"/>
  <c r="N773" i="1"/>
  <c r="P773" i="1" s="1"/>
  <c r="I773" i="1"/>
  <c r="D773" i="1"/>
  <c r="F773" i="1" s="1"/>
  <c r="N772" i="1"/>
  <c r="P772" i="1" s="1"/>
  <c r="I772" i="1"/>
  <c r="K772" i="1" s="1"/>
  <c r="D772" i="1"/>
  <c r="F772" i="1" s="1"/>
  <c r="N771" i="1"/>
  <c r="I771" i="1"/>
  <c r="D771" i="1"/>
  <c r="F771" i="1" s="1"/>
  <c r="N770" i="1"/>
  <c r="I770" i="1"/>
  <c r="D770" i="1"/>
  <c r="F770" i="1" s="1"/>
  <c r="N769" i="1"/>
  <c r="P769" i="1" s="1"/>
  <c r="I769" i="1"/>
  <c r="D769" i="1"/>
  <c r="F769" i="1" s="1"/>
  <c r="N768" i="1"/>
  <c r="I768" i="1"/>
  <c r="K768" i="1" s="1"/>
  <c r="D768" i="1"/>
  <c r="N767" i="1"/>
  <c r="P767" i="1" s="1"/>
  <c r="I767" i="1"/>
  <c r="D767" i="1"/>
  <c r="F767" i="1" s="1"/>
  <c r="N766" i="1"/>
  <c r="P766" i="1" s="1"/>
  <c r="I766" i="1"/>
  <c r="D766" i="1"/>
  <c r="N765" i="1"/>
  <c r="P765" i="1" s="1"/>
  <c r="I765" i="1"/>
  <c r="D765" i="1"/>
  <c r="F765" i="1" s="1"/>
  <c r="N764" i="1"/>
  <c r="P764" i="1" s="1"/>
  <c r="I764" i="1"/>
  <c r="K764" i="1" s="1"/>
  <c r="D764" i="1"/>
  <c r="F764" i="1" s="1"/>
  <c r="N763" i="1"/>
  <c r="P763" i="1" s="1"/>
  <c r="I763" i="1"/>
  <c r="D763" i="1"/>
  <c r="F763" i="1" s="1"/>
  <c r="N762" i="1"/>
  <c r="I762" i="1"/>
  <c r="K762" i="1" s="1"/>
  <c r="D762" i="1"/>
  <c r="N761" i="1"/>
  <c r="P761" i="1" s="1"/>
  <c r="I761" i="1"/>
  <c r="K761" i="1" s="1"/>
  <c r="D761" i="1"/>
  <c r="N760" i="1"/>
  <c r="I760" i="1"/>
  <c r="K760" i="1" s="1"/>
  <c r="D760" i="1"/>
  <c r="F760" i="1" s="1"/>
  <c r="N759" i="1"/>
  <c r="I759" i="1"/>
  <c r="K759" i="1" s="1"/>
  <c r="D759" i="1"/>
  <c r="F759" i="1" s="1"/>
  <c r="N758" i="1"/>
  <c r="P758" i="1" s="1"/>
  <c r="I758" i="1"/>
  <c r="K758" i="1" s="1"/>
  <c r="D758" i="1"/>
  <c r="N757" i="1"/>
  <c r="O757" i="1" s="1"/>
  <c r="Q757" i="1" s="1"/>
  <c r="R757" i="1" s="1"/>
  <c r="I757" i="1"/>
  <c r="K757" i="1" s="1"/>
  <c r="D757" i="1"/>
  <c r="F757" i="1" s="1"/>
  <c r="N756" i="1"/>
  <c r="I756" i="1"/>
  <c r="K756" i="1" s="1"/>
  <c r="D756" i="1"/>
  <c r="F756" i="1" s="1"/>
  <c r="N755" i="1"/>
  <c r="I755" i="1"/>
  <c r="D755" i="1"/>
  <c r="N754" i="1"/>
  <c r="O754" i="1" s="1"/>
  <c r="Q754" i="1" s="1"/>
  <c r="R754" i="1" s="1"/>
  <c r="I754" i="1"/>
  <c r="K754" i="1" s="1"/>
  <c r="D754" i="1"/>
  <c r="F754" i="1" s="1"/>
  <c r="N753" i="1"/>
  <c r="P753" i="1" s="1"/>
  <c r="I753" i="1"/>
  <c r="K753" i="1" s="1"/>
  <c r="D753" i="1"/>
  <c r="F753" i="1" s="1"/>
  <c r="N752" i="1"/>
  <c r="I752" i="1"/>
  <c r="J752" i="1" s="1"/>
  <c r="L752" i="1" s="1"/>
  <c r="M752" i="1" s="1"/>
  <c r="D752" i="1"/>
  <c r="F752" i="1" s="1"/>
  <c r="N751" i="1"/>
  <c r="I751" i="1"/>
  <c r="D751" i="1"/>
  <c r="F751" i="1" s="1"/>
  <c r="N750" i="1"/>
  <c r="P750" i="1" s="1"/>
  <c r="I750" i="1"/>
  <c r="K750" i="1" s="1"/>
  <c r="D750" i="1"/>
  <c r="N749" i="1"/>
  <c r="O749" i="1" s="1"/>
  <c r="Q749" i="1" s="1"/>
  <c r="R749" i="1" s="1"/>
  <c r="I749" i="1"/>
  <c r="D749" i="1"/>
  <c r="E749" i="1" s="1"/>
  <c r="G749" i="1" s="1"/>
  <c r="H749" i="1" s="1"/>
  <c r="N748" i="1"/>
  <c r="P748" i="1" s="1"/>
  <c r="I748" i="1"/>
  <c r="K748" i="1" s="1"/>
  <c r="D748" i="1"/>
  <c r="F748" i="1" s="1"/>
  <c r="N747" i="1"/>
  <c r="I747" i="1"/>
  <c r="D747" i="1"/>
  <c r="E747" i="1" s="1"/>
  <c r="G747" i="1" s="1"/>
  <c r="H747" i="1" s="1"/>
  <c r="N746" i="1"/>
  <c r="P746" i="1" s="1"/>
  <c r="I746" i="1"/>
  <c r="K746" i="1" s="1"/>
  <c r="D746" i="1"/>
  <c r="E746" i="1" s="1"/>
  <c r="G746" i="1" s="1"/>
  <c r="H746" i="1" s="1"/>
  <c r="N745" i="1"/>
  <c r="P745" i="1" s="1"/>
  <c r="I745" i="1"/>
  <c r="K745" i="1" s="1"/>
  <c r="D745" i="1"/>
  <c r="E745" i="1" s="1"/>
  <c r="G745" i="1" s="1"/>
  <c r="H745" i="1" s="1"/>
  <c r="N744" i="1"/>
  <c r="I744" i="1"/>
  <c r="J744" i="1" s="1"/>
  <c r="L744" i="1" s="1"/>
  <c r="M744" i="1" s="1"/>
  <c r="D744" i="1"/>
  <c r="E744" i="1" s="1"/>
  <c r="G744" i="1" s="1"/>
  <c r="H744" i="1" s="1"/>
  <c r="N743" i="1"/>
  <c r="P743" i="1" s="1"/>
  <c r="I743" i="1"/>
  <c r="K743" i="1" s="1"/>
  <c r="D743" i="1"/>
  <c r="F743" i="1" s="1"/>
  <c r="N742" i="1"/>
  <c r="P742" i="1" s="1"/>
  <c r="I742" i="1"/>
  <c r="K742" i="1" s="1"/>
  <c r="D742" i="1"/>
  <c r="N741" i="1"/>
  <c r="O741" i="1" s="1"/>
  <c r="Q741" i="1" s="1"/>
  <c r="R741" i="1" s="1"/>
  <c r="I741" i="1"/>
  <c r="K741" i="1" s="1"/>
  <c r="D741" i="1"/>
  <c r="E741" i="1" s="1"/>
  <c r="G741" i="1" s="1"/>
  <c r="H741" i="1" s="1"/>
  <c r="N740" i="1"/>
  <c r="P740" i="1" s="1"/>
  <c r="I740" i="1"/>
  <c r="D740" i="1"/>
  <c r="F740" i="1" s="1"/>
  <c r="N739" i="1"/>
  <c r="I739" i="1"/>
  <c r="D739" i="1"/>
  <c r="N738" i="1"/>
  <c r="P738" i="1" s="1"/>
  <c r="I738" i="1"/>
  <c r="K738" i="1" s="1"/>
  <c r="D738" i="1"/>
  <c r="F738" i="1" s="1"/>
  <c r="N737" i="1"/>
  <c r="P737" i="1" s="1"/>
  <c r="I737" i="1"/>
  <c r="K737" i="1" s="1"/>
  <c r="D737" i="1"/>
  <c r="E737" i="1" s="1"/>
  <c r="G737" i="1" s="1"/>
  <c r="H737" i="1" s="1"/>
  <c r="N736" i="1"/>
  <c r="I736" i="1"/>
  <c r="J736" i="1" s="1"/>
  <c r="L736" i="1" s="1"/>
  <c r="M736" i="1" s="1"/>
  <c r="D736" i="1"/>
  <c r="N735" i="1"/>
  <c r="O735" i="1" s="1"/>
  <c r="Q735" i="1" s="1"/>
  <c r="R735" i="1" s="1"/>
  <c r="I735" i="1"/>
  <c r="K735" i="1" s="1"/>
  <c r="D735" i="1"/>
  <c r="F735" i="1" s="1"/>
  <c r="N734" i="1"/>
  <c r="P734" i="1" s="1"/>
  <c r="I734" i="1"/>
  <c r="K734" i="1" s="1"/>
  <c r="D734" i="1"/>
  <c r="N733" i="1"/>
  <c r="O733" i="1" s="1"/>
  <c r="Q733" i="1" s="1"/>
  <c r="R733" i="1" s="1"/>
  <c r="I733" i="1"/>
  <c r="K733" i="1" s="1"/>
  <c r="D733" i="1"/>
  <c r="N732" i="1"/>
  <c r="P732" i="1" s="1"/>
  <c r="I732" i="1"/>
  <c r="K732" i="1" s="1"/>
  <c r="D732" i="1"/>
  <c r="N731" i="1"/>
  <c r="P731" i="1" s="1"/>
  <c r="I731" i="1"/>
  <c r="D731" i="1"/>
  <c r="E731" i="1" s="1"/>
  <c r="G731" i="1" s="1"/>
  <c r="H731" i="1" s="1"/>
  <c r="N730" i="1"/>
  <c r="O730" i="1" s="1"/>
  <c r="Q730" i="1" s="1"/>
  <c r="R730" i="1" s="1"/>
  <c r="I730" i="1"/>
  <c r="K730" i="1" s="1"/>
  <c r="D730" i="1"/>
  <c r="N729" i="1"/>
  <c r="I729" i="1"/>
  <c r="K729" i="1" s="1"/>
  <c r="D729" i="1"/>
  <c r="F729" i="1" s="1"/>
  <c r="N728" i="1"/>
  <c r="I728" i="1"/>
  <c r="J728" i="1" s="1"/>
  <c r="L728" i="1" s="1"/>
  <c r="M728" i="1" s="1"/>
  <c r="D728" i="1"/>
  <c r="E728" i="1" s="1"/>
  <c r="G728" i="1" s="1"/>
  <c r="H728" i="1" s="1"/>
  <c r="N727" i="1"/>
  <c r="P727" i="1" s="1"/>
  <c r="I727" i="1"/>
  <c r="K727" i="1" s="1"/>
  <c r="D727" i="1"/>
  <c r="F727" i="1" s="1"/>
  <c r="N726" i="1"/>
  <c r="I726" i="1"/>
  <c r="J726" i="1" s="1"/>
  <c r="L726" i="1" s="1"/>
  <c r="M726" i="1" s="1"/>
  <c r="D726" i="1"/>
  <c r="E726" i="1" s="1"/>
  <c r="G726" i="1" s="1"/>
  <c r="H726" i="1" s="1"/>
  <c r="N725" i="1"/>
  <c r="O725" i="1" s="1"/>
  <c r="Q725" i="1" s="1"/>
  <c r="R725" i="1" s="1"/>
  <c r="I725" i="1"/>
  <c r="D725" i="1"/>
  <c r="F725" i="1" s="1"/>
  <c r="N724" i="1"/>
  <c r="I724" i="1"/>
  <c r="K724" i="1" s="1"/>
  <c r="D724" i="1"/>
  <c r="E724" i="1" s="1"/>
  <c r="G724" i="1" s="1"/>
  <c r="H724" i="1" s="1"/>
  <c r="N723" i="1"/>
  <c r="I723" i="1"/>
  <c r="J723" i="1" s="1"/>
  <c r="L723" i="1" s="1"/>
  <c r="M723" i="1" s="1"/>
  <c r="D723" i="1"/>
  <c r="F723" i="1" s="1"/>
  <c r="N722" i="1"/>
  <c r="I722" i="1"/>
  <c r="K722" i="1" s="1"/>
  <c r="D722" i="1"/>
  <c r="N721" i="1"/>
  <c r="P721" i="1" s="1"/>
  <c r="I721" i="1"/>
  <c r="D721" i="1"/>
  <c r="E721" i="1" s="1"/>
  <c r="G721" i="1" s="1"/>
  <c r="H721" i="1" s="1"/>
  <c r="N720" i="1"/>
  <c r="O720" i="1" s="1"/>
  <c r="Q720" i="1" s="1"/>
  <c r="R720" i="1" s="1"/>
  <c r="I720" i="1"/>
  <c r="K720" i="1" s="1"/>
  <c r="D720" i="1"/>
  <c r="F720" i="1" s="1"/>
  <c r="N719" i="1"/>
  <c r="I719" i="1"/>
  <c r="D719" i="1"/>
  <c r="F719" i="1" s="1"/>
  <c r="N718" i="1"/>
  <c r="O718" i="1" s="1"/>
  <c r="Q718" i="1" s="1"/>
  <c r="R718" i="1" s="1"/>
  <c r="I718" i="1"/>
  <c r="J718" i="1" s="1"/>
  <c r="L718" i="1" s="1"/>
  <c r="M718" i="1" s="1"/>
  <c r="D718" i="1"/>
  <c r="E718" i="1" s="1"/>
  <c r="G718" i="1" s="1"/>
  <c r="H718" i="1" s="1"/>
  <c r="N717" i="1"/>
  <c r="I717" i="1"/>
  <c r="K717" i="1" s="1"/>
  <c r="D717" i="1"/>
  <c r="N716" i="1"/>
  <c r="I716" i="1"/>
  <c r="K716" i="1" s="1"/>
  <c r="D716" i="1"/>
  <c r="E716" i="1" s="1"/>
  <c r="G716" i="1" s="1"/>
  <c r="H716" i="1" s="1"/>
  <c r="N715" i="1"/>
  <c r="O715" i="1" s="1"/>
  <c r="Q715" i="1" s="1"/>
  <c r="R715" i="1" s="1"/>
  <c r="I715" i="1"/>
  <c r="J715" i="1" s="1"/>
  <c r="L715" i="1" s="1"/>
  <c r="M715" i="1" s="1"/>
  <c r="D715" i="1"/>
  <c r="F715" i="1" s="1"/>
  <c r="N714" i="1"/>
  <c r="I714" i="1"/>
  <c r="J714" i="1" s="1"/>
  <c r="L714" i="1" s="1"/>
  <c r="M714" i="1" s="1"/>
  <c r="D714" i="1"/>
  <c r="N713" i="1"/>
  <c r="P713" i="1" s="1"/>
  <c r="I713" i="1"/>
  <c r="J713" i="1" s="1"/>
  <c r="L713" i="1" s="1"/>
  <c r="M713" i="1" s="1"/>
  <c r="D713" i="1"/>
  <c r="E713" i="1" s="1"/>
  <c r="G713" i="1" s="1"/>
  <c r="H713" i="1" s="1"/>
  <c r="N712" i="1"/>
  <c r="O712" i="1" s="1"/>
  <c r="Q712" i="1" s="1"/>
  <c r="R712" i="1" s="1"/>
  <c r="I712" i="1"/>
  <c r="K712" i="1" s="1"/>
  <c r="D712" i="1"/>
  <c r="N711" i="1"/>
  <c r="O711" i="1" s="1"/>
  <c r="Q711" i="1" s="1"/>
  <c r="R711" i="1" s="1"/>
  <c r="I711" i="1"/>
  <c r="D711" i="1"/>
  <c r="F711" i="1" s="1"/>
  <c r="N710" i="1"/>
  <c r="O710" i="1" s="1"/>
  <c r="Q710" i="1" s="1"/>
  <c r="R710" i="1" s="1"/>
  <c r="I710" i="1"/>
  <c r="J710" i="1" s="1"/>
  <c r="L710" i="1" s="1"/>
  <c r="M710" i="1" s="1"/>
  <c r="D710" i="1"/>
  <c r="E710" i="1" s="1"/>
  <c r="G710" i="1" s="1"/>
  <c r="H710" i="1" s="1"/>
  <c r="N709" i="1"/>
  <c r="P709" i="1" s="1"/>
  <c r="I709" i="1"/>
  <c r="D709" i="1"/>
  <c r="F709" i="1" s="1"/>
  <c r="N708" i="1"/>
  <c r="I708" i="1"/>
  <c r="K708" i="1" s="1"/>
  <c r="D708" i="1"/>
  <c r="N707" i="1"/>
  <c r="O707" i="1" s="1"/>
  <c r="Q707" i="1" s="1"/>
  <c r="R707" i="1" s="1"/>
  <c r="I707" i="1"/>
  <c r="D707" i="1"/>
  <c r="F707" i="1" s="1"/>
  <c r="N706" i="1"/>
  <c r="P706" i="1" s="1"/>
  <c r="I706" i="1"/>
  <c r="K706" i="1" s="1"/>
  <c r="D706" i="1"/>
  <c r="N705" i="1"/>
  <c r="P705" i="1" s="1"/>
  <c r="I705" i="1"/>
  <c r="J705" i="1" s="1"/>
  <c r="L705" i="1" s="1"/>
  <c r="M705" i="1" s="1"/>
  <c r="D705" i="1"/>
  <c r="E705" i="1" s="1"/>
  <c r="G705" i="1" s="1"/>
  <c r="H705" i="1" s="1"/>
  <c r="N704" i="1"/>
  <c r="I704" i="1"/>
  <c r="K704" i="1" s="1"/>
  <c r="D704" i="1"/>
  <c r="F704" i="1" s="1"/>
  <c r="N703" i="1"/>
  <c r="P703" i="1" s="1"/>
  <c r="I703" i="1"/>
  <c r="D703" i="1"/>
  <c r="F703" i="1" s="1"/>
  <c r="N702" i="1"/>
  <c r="O702" i="1" s="1"/>
  <c r="Q702" i="1" s="1"/>
  <c r="R702" i="1" s="1"/>
  <c r="I702" i="1"/>
  <c r="J702" i="1" s="1"/>
  <c r="L702" i="1" s="1"/>
  <c r="M702" i="1" s="1"/>
  <c r="D702" i="1"/>
  <c r="E702" i="1" s="1"/>
  <c r="G702" i="1" s="1"/>
  <c r="H702" i="1" s="1"/>
  <c r="N701" i="1"/>
  <c r="P701" i="1" s="1"/>
  <c r="I701" i="1"/>
  <c r="K701" i="1" s="1"/>
  <c r="D701" i="1"/>
  <c r="N700" i="1"/>
  <c r="I700" i="1"/>
  <c r="K700" i="1" s="1"/>
  <c r="D700" i="1"/>
  <c r="E700" i="1" s="1"/>
  <c r="G700" i="1" s="1"/>
  <c r="H700" i="1" s="1"/>
  <c r="N699" i="1"/>
  <c r="O699" i="1" s="1"/>
  <c r="Q699" i="1" s="1"/>
  <c r="R699" i="1" s="1"/>
  <c r="I699" i="1"/>
  <c r="J699" i="1" s="1"/>
  <c r="L699" i="1" s="1"/>
  <c r="M699" i="1" s="1"/>
  <c r="D699" i="1"/>
  <c r="N698" i="1"/>
  <c r="P698" i="1" s="1"/>
  <c r="I698" i="1"/>
  <c r="D698" i="1"/>
  <c r="N697" i="1"/>
  <c r="P697" i="1" s="1"/>
  <c r="I697" i="1"/>
  <c r="D697" i="1"/>
  <c r="E697" i="1" s="1"/>
  <c r="G697" i="1" s="1"/>
  <c r="H697" i="1" s="1"/>
  <c r="N696" i="1"/>
  <c r="O696" i="1" s="1"/>
  <c r="Q696" i="1" s="1"/>
  <c r="R696" i="1" s="1"/>
  <c r="I696" i="1"/>
  <c r="K696" i="1" s="1"/>
  <c r="D696" i="1"/>
  <c r="F696" i="1" s="1"/>
  <c r="N695" i="1"/>
  <c r="I695" i="1"/>
  <c r="D695" i="1"/>
  <c r="F695" i="1" s="1"/>
  <c r="N694" i="1"/>
  <c r="P694" i="1" s="1"/>
  <c r="I694" i="1"/>
  <c r="J694" i="1" s="1"/>
  <c r="L694" i="1" s="1"/>
  <c r="M694" i="1" s="1"/>
  <c r="D694" i="1"/>
  <c r="N693" i="1"/>
  <c r="P693" i="1" s="1"/>
  <c r="I693" i="1"/>
  <c r="D693" i="1"/>
  <c r="N692" i="1"/>
  <c r="I692" i="1"/>
  <c r="K692" i="1" s="1"/>
  <c r="D692" i="1"/>
  <c r="N691" i="1"/>
  <c r="I691" i="1"/>
  <c r="J691" i="1" s="1"/>
  <c r="L691" i="1" s="1"/>
  <c r="M691" i="1" s="1"/>
  <c r="D691" i="1"/>
  <c r="F691" i="1" s="1"/>
  <c r="N690" i="1"/>
  <c r="I690" i="1"/>
  <c r="K690" i="1" s="1"/>
  <c r="D690" i="1"/>
  <c r="N689" i="1"/>
  <c r="P689" i="1" s="1"/>
  <c r="I689" i="1"/>
  <c r="K689" i="1" s="1"/>
  <c r="D689" i="1"/>
  <c r="E689" i="1" s="1"/>
  <c r="G689" i="1" s="1"/>
  <c r="H689" i="1" s="1"/>
  <c r="N688" i="1"/>
  <c r="I688" i="1"/>
  <c r="K688" i="1" s="1"/>
  <c r="D688" i="1"/>
  <c r="F688" i="1" s="1"/>
  <c r="N687" i="1"/>
  <c r="I687" i="1"/>
  <c r="D687" i="1"/>
  <c r="F687" i="1" s="1"/>
  <c r="N686" i="1"/>
  <c r="I686" i="1"/>
  <c r="J686" i="1" s="1"/>
  <c r="L686" i="1" s="1"/>
  <c r="M686" i="1" s="1"/>
  <c r="D686" i="1"/>
  <c r="N685" i="1"/>
  <c r="P685" i="1" s="1"/>
  <c r="I685" i="1"/>
  <c r="K685" i="1" s="1"/>
  <c r="D685" i="1"/>
  <c r="N684" i="1"/>
  <c r="I684" i="1"/>
  <c r="K684" i="1" s="1"/>
  <c r="D684" i="1"/>
  <c r="N683" i="1"/>
  <c r="I683" i="1"/>
  <c r="J683" i="1" s="1"/>
  <c r="L683" i="1" s="1"/>
  <c r="M683" i="1" s="1"/>
  <c r="D683" i="1"/>
  <c r="F683" i="1" s="1"/>
  <c r="N682" i="1"/>
  <c r="P682" i="1" s="1"/>
  <c r="I682" i="1"/>
  <c r="K682" i="1" s="1"/>
  <c r="D682" i="1"/>
  <c r="N681" i="1"/>
  <c r="P681" i="1" s="1"/>
  <c r="I681" i="1"/>
  <c r="J681" i="1" s="1"/>
  <c r="L681" i="1" s="1"/>
  <c r="M681" i="1" s="1"/>
  <c r="D681" i="1"/>
  <c r="E681" i="1" s="1"/>
  <c r="G681" i="1" s="1"/>
  <c r="H681" i="1" s="1"/>
  <c r="N680" i="1"/>
  <c r="O680" i="1" s="1"/>
  <c r="Q680" i="1" s="1"/>
  <c r="R680" i="1" s="1"/>
  <c r="I680" i="1"/>
  <c r="K680" i="1" s="1"/>
  <c r="D680" i="1"/>
  <c r="N679" i="1"/>
  <c r="I679" i="1"/>
  <c r="D679" i="1"/>
  <c r="F679" i="1" s="1"/>
  <c r="N678" i="1"/>
  <c r="I678" i="1"/>
  <c r="J678" i="1" s="1"/>
  <c r="L678" i="1" s="1"/>
  <c r="M678" i="1" s="1"/>
  <c r="D678" i="1"/>
  <c r="E678" i="1" s="1"/>
  <c r="G678" i="1" s="1"/>
  <c r="H678" i="1" s="1"/>
  <c r="N677" i="1"/>
  <c r="I677" i="1"/>
  <c r="D677" i="1"/>
  <c r="E677" i="1" s="1"/>
  <c r="G677" i="1" s="1"/>
  <c r="H677" i="1" s="1"/>
  <c r="N676" i="1"/>
  <c r="I676" i="1"/>
  <c r="K676" i="1" s="1"/>
  <c r="D676" i="1"/>
  <c r="N675" i="1"/>
  <c r="O675" i="1" s="1"/>
  <c r="Q675" i="1" s="1"/>
  <c r="R675" i="1" s="1"/>
  <c r="I675" i="1"/>
  <c r="J675" i="1" s="1"/>
  <c r="L675" i="1" s="1"/>
  <c r="M675" i="1" s="1"/>
  <c r="D675" i="1"/>
  <c r="F675" i="1" s="1"/>
  <c r="N674" i="1"/>
  <c r="I674" i="1"/>
  <c r="D674" i="1"/>
  <c r="N673" i="1"/>
  <c r="P673" i="1" s="1"/>
  <c r="I673" i="1"/>
  <c r="D673" i="1"/>
  <c r="E673" i="1" s="1"/>
  <c r="G673" i="1" s="1"/>
  <c r="H673" i="1" s="1"/>
  <c r="N672" i="1"/>
  <c r="O672" i="1" s="1"/>
  <c r="Q672" i="1" s="1"/>
  <c r="R672" i="1" s="1"/>
  <c r="I672" i="1"/>
  <c r="K672" i="1" s="1"/>
  <c r="D672" i="1"/>
  <c r="F672" i="1" s="1"/>
  <c r="N671" i="1"/>
  <c r="I671" i="1"/>
  <c r="D671" i="1"/>
  <c r="F671" i="1" s="1"/>
  <c r="N670" i="1"/>
  <c r="I670" i="1"/>
  <c r="J670" i="1" s="1"/>
  <c r="L670" i="1" s="1"/>
  <c r="M670" i="1" s="1"/>
  <c r="D670" i="1"/>
  <c r="N669" i="1"/>
  <c r="P669" i="1" s="1"/>
  <c r="I669" i="1"/>
  <c r="K669" i="1" s="1"/>
  <c r="D669" i="1"/>
  <c r="N668" i="1"/>
  <c r="I668" i="1"/>
  <c r="K668" i="1" s="1"/>
  <c r="D668" i="1"/>
  <c r="E668" i="1" s="1"/>
  <c r="G668" i="1" s="1"/>
  <c r="H668" i="1" s="1"/>
  <c r="N667" i="1"/>
  <c r="I667" i="1"/>
  <c r="J667" i="1" s="1"/>
  <c r="L667" i="1" s="1"/>
  <c r="M667" i="1" s="1"/>
  <c r="D667" i="1"/>
  <c r="N666" i="1"/>
  <c r="P666" i="1" s="1"/>
  <c r="I666" i="1"/>
  <c r="J666" i="1" s="1"/>
  <c r="L666" i="1" s="1"/>
  <c r="M666" i="1" s="1"/>
  <c r="D666" i="1"/>
  <c r="N665" i="1"/>
  <c r="P665" i="1" s="1"/>
  <c r="I665" i="1"/>
  <c r="J665" i="1" s="1"/>
  <c r="L665" i="1" s="1"/>
  <c r="M665" i="1" s="1"/>
  <c r="D665" i="1"/>
  <c r="E665" i="1" s="1"/>
  <c r="G665" i="1" s="1"/>
  <c r="H665" i="1" s="1"/>
  <c r="N664" i="1"/>
  <c r="I664" i="1"/>
  <c r="K664" i="1" s="1"/>
  <c r="D664" i="1"/>
  <c r="N663" i="1"/>
  <c r="I663" i="1"/>
  <c r="D663" i="1"/>
  <c r="F663" i="1" s="1"/>
  <c r="N662" i="1"/>
  <c r="I662" i="1"/>
  <c r="J662" i="1" s="1"/>
  <c r="L662" i="1" s="1"/>
  <c r="M662" i="1" s="1"/>
  <c r="D662" i="1"/>
  <c r="E662" i="1" s="1"/>
  <c r="G662" i="1" s="1"/>
  <c r="H662" i="1" s="1"/>
  <c r="N661" i="1"/>
  <c r="I661" i="1"/>
  <c r="K661" i="1" s="1"/>
  <c r="D661" i="1"/>
  <c r="N660" i="1"/>
  <c r="I660" i="1"/>
  <c r="K660" i="1" s="1"/>
  <c r="D660" i="1"/>
  <c r="E660" i="1" s="1"/>
  <c r="G660" i="1" s="1"/>
  <c r="H660" i="1" s="1"/>
  <c r="N659" i="1"/>
  <c r="O659" i="1" s="1"/>
  <c r="Q659" i="1" s="1"/>
  <c r="R659" i="1" s="1"/>
  <c r="I659" i="1"/>
  <c r="D659" i="1"/>
  <c r="F659" i="1" s="1"/>
  <c r="N658" i="1"/>
  <c r="I658" i="1"/>
  <c r="K658" i="1" s="1"/>
  <c r="D658" i="1"/>
  <c r="N657" i="1"/>
  <c r="P657" i="1" s="1"/>
  <c r="I657" i="1"/>
  <c r="J657" i="1" s="1"/>
  <c r="L657" i="1" s="1"/>
  <c r="M657" i="1" s="1"/>
  <c r="D657" i="1"/>
  <c r="E657" i="1" s="1"/>
  <c r="G657" i="1" s="1"/>
  <c r="H657" i="1" s="1"/>
  <c r="N656" i="1"/>
  <c r="O656" i="1" s="1"/>
  <c r="Q656" i="1" s="1"/>
  <c r="R656" i="1" s="1"/>
  <c r="I656" i="1"/>
  <c r="K656" i="1" s="1"/>
  <c r="D656" i="1"/>
  <c r="N655" i="1"/>
  <c r="I655" i="1"/>
  <c r="D655" i="1"/>
  <c r="F655" i="1" s="1"/>
  <c r="N654" i="1"/>
  <c r="I654" i="1"/>
  <c r="D654" i="1"/>
  <c r="E654" i="1" s="1"/>
  <c r="G654" i="1" s="1"/>
  <c r="H654" i="1" s="1"/>
  <c r="N653" i="1"/>
  <c r="P653" i="1" s="1"/>
  <c r="I653" i="1"/>
  <c r="D653" i="1"/>
  <c r="E653" i="1" s="1"/>
  <c r="G653" i="1" s="1"/>
  <c r="H653" i="1" s="1"/>
  <c r="N652" i="1"/>
  <c r="I652" i="1"/>
  <c r="K652" i="1" s="1"/>
  <c r="D652" i="1"/>
  <c r="E652" i="1" s="1"/>
  <c r="G652" i="1" s="1"/>
  <c r="H652" i="1" s="1"/>
  <c r="N651" i="1"/>
  <c r="I651" i="1"/>
  <c r="K651" i="1" s="1"/>
  <c r="D651" i="1"/>
  <c r="F651" i="1" s="1"/>
  <c r="N650" i="1"/>
  <c r="P650" i="1" s="1"/>
  <c r="I650" i="1"/>
  <c r="D650" i="1"/>
  <c r="N649" i="1"/>
  <c r="P649" i="1" s="1"/>
  <c r="I649" i="1"/>
  <c r="D649" i="1"/>
  <c r="E649" i="1" s="1"/>
  <c r="G649" i="1" s="1"/>
  <c r="H649" i="1" s="1"/>
  <c r="N648" i="1"/>
  <c r="I648" i="1"/>
  <c r="K648" i="1" s="1"/>
  <c r="D648" i="1"/>
  <c r="F648" i="1" s="1"/>
  <c r="N647" i="1"/>
  <c r="P647" i="1" s="1"/>
  <c r="I647" i="1"/>
  <c r="D647" i="1"/>
  <c r="F647" i="1" s="1"/>
  <c r="N646" i="1"/>
  <c r="I646" i="1"/>
  <c r="J646" i="1" s="1"/>
  <c r="L646" i="1" s="1"/>
  <c r="M646" i="1" s="1"/>
  <c r="D646" i="1"/>
  <c r="N645" i="1"/>
  <c r="P645" i="1" s="1"/>
  <c r="I645" i="1"/>
  <c r="K645" i="1" s="1"/>
  <c r="D645" i="1"/>
  <c r="N644" i="1"/>
  <c r="I644" i="1"/>
  <c r="D644" i="1"/>
  <c r="E644" i="1" s="1"/>
  <c r="G644" i="1" s="1"/>
  <c r="H644" i="1" s="1"/>
  <c r="N643" i="1"/>
  <c r="I643" i="1"/>
  <c r="K643" i="1" s="1"/>
  <c r="D643" i="1"/>
  <c r="F643" i="1" s="1"/>
  <c r="N642" i="1"/>
  <c r="P642" i="1" s="1"/>
  <c r="I642" i="1"/>
  <c r="D642" i="1"/>
  <c r="N641" i="1"/>
  <c r="I641" i="1"/>
  <c r="J641" i="1" s="1"/>
  <c r="L641" i="1" s="1"/>
  <c r="M641" i="1" s="1"/>
  <c r="D641" i="1"/>
  <c r="E641" i="1" s="1"/>
  <c r="G641" i="1" s="1"/>
  <c r="H641" i="1" s="1"/>
  <c r="N640" i="1"/>
  <c r="O640" i="1" s="1"/>
  <c r="Q640" i="1" s="1"/>
  <c r="R640" i="1" s="1"/>
  <c r="I640" i="1"/>
  <c r="D640" i="1"/>
  <c r="F640" i="1" s="1"/>
  <c r="N639" i="1"/>
  <c r="P639" i="1" s="1"/>
  <c r="I639" i="1"/>
  <c r="D639" i="1"/>
  <c r="N638" i="1"/>
  <c r="O638" i="1" s="1"/>
  <c r="Q638" i="1" s="1"/>
  <c r="R638" i="1" s="1"/>
  <c r="I638" i="1"/>
  <c r="D638" i="1"/>
  <c r="E638" i="1" s="1"/>
  <c r="G638" i="1" s="1"/>
  <c r="H638" i="1" s="1"/>
  <c r="N637" i="1"/>
  <c r="P637" i="1" s="1"/>
  <c r="I637" i="1"/>
  <c r="K637" i="1" s="1"/>
  <c r="D637" i="1"/>
  <c r="E637" i="1" s="1"/>
  <c r="G637" i="1" s="1"/>
  <c r="H637" i="1" s="1"/>
  <c r="N636" i="1"/>
  <c r="I636" i="1"/>
  <c r="D636" i="1"/>
  <c r="N635" i="1"/>
  <c r="O635" i="1" s="1"/>
  <c r="Q635" i="1" s="1"/>
  <c r="R635" i="1" s="1"/>
  <c r="I635" i="1"/>
  <c r="K635" i="1" s="1"/>
  <c r="D635" i="1"/>
  <c r="N634" i="1"/>
  <c r="P634" i="1" s="1"/>
  <c r="I634" i="1"/>
  <c r="K634" i="1" s="1"/>
  <c r="D634" i="1"/>
  <c r="N633" i="1"/>
  <c r="I633" i="1"/>
  <c r="J633" i="1" s="1"/>
  <c r="L633" i="1" s="1"/>
  <c r="M633" i="1" s="1"/>
  <c r="D633" i="1"/>
  <c r="E633" i="1" s="1"/>
  <c r="G633" i="1" s="1"/>
  <c r="H633" i="1" s="1"/>
  <c r="N632" i="1"/>
  <c r="I632" i="1"/>
  <c r="K632" i="1" s="1"/>
  <c r="D632" i="1"/>
  <c r="N631" i="1"/>
  <c r="O631" i="1" s="1"/>
  <c r="Q631" i="1" s="1"/>
  <c r="R631" i="1" s="1"/>
  <c r="I631" i="1"/>
  <c r="D631" i="1"/>
  <c r="N630" i="1"/>
  <c r="I630" i="1"/>
  <c r="J630" i="1" s="1"/>
  <c r="L630" i="1" s="1"/>
  <c r="M630" i="1" s="1"/>
  <c r="D630" i="1"/>
  <c r="E630" i="1" s="1"/>
  <c r="G630" i="1" s="1"/>
  <c r="H630" i="1" s="1"/>
  <c r="N629" i="1"/>
  <c r="P629" i="1" s="1"/>
  <c r="I629" i="1"/>
  <c r="K629" i="1" s="1"/>
  <c r="D629" i="1"/>
  <c r="N628" i="1"/>
  <c r="I628" i="1"/>
  <c r="D628" i="1"/>
  <c r="F628" i="1" s="1"/>
  <c r="N627" i="1"/>
  <c r="O627" i="1" s="1"/>
  <c r="Q627" i="1" s="1"/>
  <c r="R627" i="1" s="1"/>
  <c r="I627" i="1"/>
  <c r="D627" i="1"/>
  <c r="F627" i="1" s="1"/>
  <c r="N626" i="1"/>
  <c r="P626" i="1" s="1"/>
  <c r="I626" i="1"/>
  <c r="D626" i="1"/>
  <c r="N625" i="1"/>
  <c r="I625" i="1"/>
  <c r="D625" i="1"/>
  <c r="E625" i="1" s="1"/>
  <c r="G625" i="1" s="1"/>
  <c r="H625" i="1" s="1"/>
  <c r="N624" i="1"/>
  <c r="P624" i="1" s="1"/>
  <c r="I624" i="1"/>
  <c r="K624" i="1" s="1"/>
  <c r="D624" i="1"/>
  <c r="N623" i="1"/>
  <c r="O623" i="1" s="1"/>
  <c r="Q623" i="1" s="1"/>
  <c r="R623" i="1" s="1"/>
  <c r="I623" i="1"/>
  <c r="D623" i="1"/>
  <c r="N622" i="1"/>
  <c r="P622" i="1" s="1"/>
  <c r="I622" i="1"/>
  <c r="D622" i="1"/>
  <c r="N621" i="1"/>
  <c r="P621" i="1" s="1"/>
  <c r="I621" i="1"/>
  <c r="D621" i="1"/>
  <c r="E621" i="1" s="1"/>
  <c r="G621" i="1" s="1"/>
  <c r="H621" i="1" s="1"/>
  <c r="N620" i="1"/>
  <c r="I620" i="1"/>
  <c r="D620" i="1"/>
  <c r="F620" i="1" s="1"/>
  <c r="N619" i="1"/>
  <c r="O619" i="1" s="1"/>
  <c r="Q619" i="1" s="1"/>
  <c r="R619" i="1" s="1"/>
  <c r="I619" i="1"/>
  <c r="D619" i="1"/>
  <c r="N618" i="1"/>
  <c r="I618" i="1"/>
  <c r="D618" i="1"/>
  <c r="N617" i="1"/>
  <c r="I617" i="1"/>
  <c r="D617" i="1"/>
  <c r="E617" i="1" s="1"/>
  <c r="G617" i="1" s="1"/>
  <c r="H617" i="1" s="1"/>
  <c r="N616" i="1"/>
  <c r="O616" i="1" s="1"/>
  <c r="Q616" i="1" s="1"/>
  <c r="R616" i="1" s="1"/>
  <c r="I616" i="1"/>
  <c r="D616" i="1"/>
  <c r="N615" i="1"/>
  <c r="O615" i="1" s="1"/>
  <c r="Q615" i="1" s="1"/>
  <c r="R615" i="1" s="1"/>
  <c r="I615" i="1"/>
  <c r="D615" i="1"/>
  <c r="N614" i="1"/>
  <c r="I614" i="1"/>
  <c r="D614" i="1"/>
  <c r="N613" i="1"/>
  <c r="I613" i="1"/>
  <c r="K613" i="1" s="1"/>
  <c r="D613" i="1"/>
  <c r="N612" i="1"/>
  <c r="P612" i="1" s="1"/>
  <c r="I612" i="1"/>
  <c r="D612" i="1"/>
  <c r="E612" i="1" s="1"/>
  <c r="G612" i="1" s="1"/>
  <c r="H612" i="1" s="1"/>
  <c r="N611" i="1"/>
  <c r="O611" i="1" s="1"/>
  <c r="Q611" i="1" s="1"/>
  <c r="R611" i="1" s="1"/>
  <c r="I611" i="1"/>
  <c r="J611" i="1" s="1"/>
  <c r="L611" i="1" s="1"/>
  <c r="M611" i="1" s="1"/>
  <c r="D611" i="1"/>
  <c r="F611" i="1" s="1"/>
  <c r="N610" i="1"/>
  <c r="P610" i="1" s="1"/>
  <c r="I610" i="1"/>
  <c r="K610" i="1" s="1"/>
  <c r="D610" i="1"/>
  <c r="N609" i="1"/>
  <c r="I609" i="1"/>
  <c r="K609" i="1" s="1"/>
  <c r="D609" i="1"/>
  <c r="F609" i="1" s="1"/>
  <c r="N608" i="1"/>
  <c r="P608" i="1" s="1"/>
  <c r="I608" i="1"/>
  <c r="K608" i="1" s="1"/>
  <c r="D608" i="1"/>
  <c r="F608" i="1" s="1"/>
  <c r="N607" i="1"/>
  <c r="P607" i="1" s="1"/>
  <c r="I607" i="1"/>
  <c r="D607" i="1"/>
  <c r="N606" i="1"/>
  <c r="I606" i="1"/>
  <c r="D606" i="1"/>
  <c r="N605" i="1"/>
  <c r="P605" i="1" s="1"/>
  <c r="I605" i="1"/>
  <c r="K605" i="1" s="1"/>
  <c r="D605" i="1"/>
  <c r="N604" i="1"/>
  <c r="I604" i="1"/>
  <c r="K604" i="1" s="1"/>
  <c r="D604" i="1"/>
  <c r="N603" i="1"/>
  <c r="I603" i="1"/>
  <c r="J603" i="1" s="1"/>
  <c r="L603" i="1" s="1"/>
  <c r="M603" i="1" s="1"/>
  <c r="D603" i="1"/>
  <c r="F603" i="1" s="1"/>
  <c r="N602" i="1"/>
  <c r="P602" i="1" s="1"/>
  <c r="I602" i="1"/>
  <c r="K602" i="1" s="1"/>
  <c r="D602" i="1"/>
  <c r="N601" i="1"/>
  <c r="P601" i="1" s="1"/>
  <c r="I601" i="1"/>
  <c r="K601" i="1" s="1"/>
  <c r="D601" i="1"/>
  <c r="F601" i="1" s="1"/>
  <c r="N600" i="1"/>
  <c r="O600" i="1" s="1"/>
  <c r="Q600" i="1" s="1"/>
  <c r="R600" i="1" s="1"/>
  <c r="I600" i="1"/>
  <c r="K600" i="1" s="1"/>
  <c r="D600" i="1"/>
  <c r="F600" i="1" s="1"/>
  <c r="N599" i="1"/>
  <c r="I599" i="1"/>
  <c r="D599" i="1"/>
  <c r="F599" i="1" s="1"/>
  <c r="N598" i="1"/>
  <c r="I598" i="1"/>
  <c r="D598" i="1"/>
  <c r="N597" i="1"/>
  <c r="P597" i="1" s="1"/>
  <c r="I597" i="1"/>
  <c r="K597" i="1" s="1"/>
  <c r="D597" i="1"/>
  <c r="F597" i="1" s="1"/>
  <c r="N596" i="1"/>
  <c r="I596" i="1"/>
  <c r="K596" i="1" s="1"/>
  <c r="D596" i="1"/>
  <c r="F596" i="1" s="1"/>
  <c r="N595" i="1"/>
  <c r="O595" i="1" s="1"/>
  <c r="Q595" i="1" s="1"/>
  <c r="R595" i="1" s="1"/>
  <c r="I595" i="1"/>
  <c r="J595" i="1" s="1"/>
  <c r="L595" i="1" s="1"/>
  <c r="M595" i="1" s="1"/>
  <c r="D595" i="1"/>
  <c r="F595" i="1" s="1"/>
  <c r="N594" i="1"/>
  <c r="P594" i="1" s="1"/>
  <c r="I594" i="1"/>
  <c r="J594" i="1" s="1"/>
  <c r="L594" i="1" s="1"/>
  <c r="M594" i="1" s="1"/>
  <c r="D594" i="1"/>
  <c r="N593" i="1"/>
  <c r="P593" i="1" s="1"/>
  <c r="I593" i="1"/>
  <c r="K593" i="1" s="1"/>
  <c r="D593" i="1"/>
  <c r="E593" i="1" s="1"/>
  <c r="G593" i="1" s="1"/>
  <c r="H593" i="1" s="1"/>
  <c r="N592" i="1"/>
  <c r="O592" i="1" s="1"/>
  <c r="Q592" i="1" s="1"/>
  <c r="R592" i="1" s="1"/>
  <c r="I592" i="1"/>
  <c r="K592" i="1" s="1"/>
  <c r="D592" i="1"/>
  <c r="N591" i="1"/>
  <c r="P591" i="1" s="1"/>
  <c r="I591" i="1"/>
  <c r="D591" i="1"/>
  <c r="F591" i="1" s="1"/>
  <c r="N590" i="1"/>
  <c r="O590" i="1" s="1"/>
  <c r="Q590" i="1" s="1"/>
  <c r="R590" i="1" s="1"/>
  <c r="I590" i="1"/>
  <c r="K590" i="1" s="1"/>
  <c r="D590" i="1"/>
  <c r="E590" i="1" s="1"/>
  <c r="G590" i="1" s="1"/>
  <c r="H590" i="1" s="1"/>
  <c r="N589" i="1"/>
  <c r="P589" i="1" s="1"/>
  <c r="I589" i="1"/>
  <c r="D589" i="1"/>
  <c r="E589" i="1" s="1"/>
  <c r="G589" i="1" s="1"/>
  <c r="H589" i="1" s="1"/>
  <c r="N588" i="1"/>
  <c r="I588" i="1"/>
  <c r="K588" i="1" s="1"/>
  <c r="D588" i="1"/>
  <c r="F588" i="1" s="1"/>
  <c r="N587" i="1"/>
  <c r="O587" i="1" s="1"/>
  <c r="Q587" i="1" s="1"/>
  <c r="R587" i="1" s="1"/>
  <c r="I587" i="1"/>
  <c r="K587" i="1" s="1"/>
  <c r="D587" i="1"/>
  <c r="N586" i="1"/>
  <c r="I586" i="1"/>
  <c r="K586" i="1" s="1"/>
  <c r="D586" i="1"/>
  <c r="N585" i="1"/>
  <c r="P585" i="1" s="1"/>
  <c r="I585" i="1"/>
  <c r="D585" i="1"/>
  <c r="F585" i="1" s="1"/>
  <c r="N584" i="1"/>
  <c r="P584" i="1" s="1"/>
  <c r="I584" i="1"/>
  <c r="K584" i="1" s="1"/>
  <c r="D584" i="1"/>
  <c r="F584" i="1" s="1"/>
  <c r="N583" i="1"/>
  <c r="P583" i="1" s="1"/>
  <c r="I583" i="1"/>
  <c r="D583" i="1"/>
  <c r="F583" i="1" s="1"/>
  <c r="N582" i="1"/>
  <c r="P582" i="1" s="1"/>
  <c r="I582" i="1"/>
  <c r="J582" i="1" s="1"/>
  <c r="L582" i="1" s="1"/>
  <c r="M582" i="1" s="1"/>
  <c r="D582" i="1"/>
  <c r="F582" i="1" s="1"/>
  <c r="N581" i="1"/>
  <c r="P581" i="1" s="1"/>
  <c r="I581" i="1"/>
  <c r="K581" i="1" s="1"/>
  <c r="D581" i="1"/>
  <c r="E581" i="1" s="1"/>
  <c r="G581" i="1" s="1"/>
  <c r="H581" i="1" s="1"/>
  <c r="N580" i="1"/>
  <c r="I580" i="1"/>
  <c r="K580" i="1" s="1"/>
  <c r="D580" i="1"/>
  <c r="F580" i="1" s="1"/>
  <c r="N579" i="1"/>
  <c r="P579" i="1" s="1"/>
  <c r="I579" i="1"/>
  <c r="K579" i="1" s="1"/>
  <c r="D579" i="1"/>
  <c r="F579" i="1" s="1"/>
  <c r="N578" i="1"/>
  <c r="P578" i="1" s="1"/>
  <c r="I578" i="1"/>
  <c r="J578" i="1" s="1"/>
  <c r="L578" i="1" s="1"/>
  <c r="M578" i="1" s="1"/>
  <c r="D578" i="1"/>
  <c r="N577" i="1"/>
  <c r="P577" i="1" s="1"/>
  <c r="I577" i="1"/>
  <c r="J577" i="1" s="1"/>
  <c r="L577" i="1" s="1"/>
  <c r="M577" i="1" s="1"/>
  <c r="D577" i="1"/>
  <c r="N576" i="1"/>
  <c r="P576" i="1" s="1"/>
  <c r="I576" i="1"/>
  <c r="K576" i="1" s="1"/>
  <c r="D576" i="1"/>
  <c r="F576" i="1" s="1"/>
  <c r="N575" i="1"/>
  <c r="O575" i="1" s="1"/>
  <c r="Q575" i="1" s="1"/>
  <c r="R575" i="1" s="1"/>
  <c r="I575" i="1"/>
  <c r="K575" i="1" s="1"/>
  <c r="D575" i="1"/>
  <c r="F575" i="1" s="1"/>
  <c r="N574" i="1"/>
  <c r="P574" i="1" s="1"/>
  <c r="I574" i="1"/>
  <c r="D574" i="1"/>
  <c r="F574" i="1" s="1"/>
  <c r="N573" i="1"/>
  <c r="O573" i="1" s="1"/>
  <c r="Q573" i="1" s="1"/>
  <c r="R573" i="1" s="1"/>
  <c r="I573" i="1"/>
  <c r="K573" i="1" s="1"/>
  <c r="D573" i="1"/>
  <c r="F573" i="1" s="1"/>
  <c r="N572" i="1"/>
  <c r="I572" i="1"/>
  <c r="K572" i="1" s="1"/>
  <c r="D572" i="1"/>
  <c r="F572" i="1" s="1"/>
  <c r="N571" i="1"/>
  <c r="I571" i="1"/>
  <c r="K571" i="1" s="1"/>
  <c r="D571" i="1"/>
  <c r="E571" i="1" s="1"/>
  <c r="G571" i="1" s="1"/>
  <c r="H571" i="1" s="1"/>
  <c r="N570" i="1"/>
  <c r="P570" i="1" s="1"/>
  <c r="I570" i="1"/>
  <c r="K570" i="1" s="1"/>
  <c r="D570" i="1"/>
  <c r="N569" i="1"/>
  <c r="P569" i="1" s="1"/>
  <c r="I569" i="1"/>
  <c r="K569" i="1" s="1"/>
  <c r="D569" i="1"/>
  <c r="N568" i="1"/>
  <c r="P568" i="1" s="1"/>
  <c r="I568" i="1"/>
  <c r="K568" i="1" s="1"/>
  <c r="D568" i="1"/>
  <c r="F568" i="1" s="1"/>
  <c r="N567" i="1"/>
  <c r="I567" i="1"/>
  <c r="K567" i="1" s="1"/>
  <c r="D567" i="1"/>
  <c r="F567" i="1" s="1"/>
  <c r="N566" i="1"/>
  <c r="O566" i="1" s="1"/>
  <c r="Q566" i="1" s="1"/>
  <c r="R566" i="1" s="1"/>
  <c r="I566" i="1"/>
  <c r="D566" i="1"/>
  <c r="F566" i="1" s="1"/>
  <c r="N565" i="1"/>
  <c r="O565" i="1" s="1"/>
  <c r="Q565" i="1" s="1"/>
  <c r="R565" i="1" s="1"/>
  <c r="I565" i="1"/>
  <c r="K565" i="1" s="1"/>
  <c r="D565" i="1"/>
  <c r="N564" i="1"/>
  <c r="I564" i="1"/>
  <c r="K564" i="1" s="1"/>
  <c r="D564" i="1"/>
  <c r="N563" i="1"/>
  <c r="I563" i="1"/>
  <c r="K563" i="1" s="1"/>
  <c r="D563" i="1"/>
  <c r="F563" i="1" s="1"/>
  <c r="N562" i="1"/>
  <c r="P562" i="1" s="1"/>
  <c r="I562" i="1"/>
  <c r="D562" i="1"/>
  <c r="F562" i="1" s="1"/>
  <c r="N561" i="1"/>
  <c r="P561" i="1" s="1"/>
  <c r="I561" i="1"/>
  <c r="D561" i="1"/>
  <c r="N560" i="1"/>
  <c r="P560" i="1" s="1"/>
  <c r="I560" i="1"/>
  <c r="D560" i="1"/>
  <c r="F560" i="1" s="1"/>
  <c r="N559" i="1"/>
  <c r="O559" i="1" s="1"/>
  <c r="Q559" i="1" s="1"/>
  <c r="R559" i="1" s="1"/>
  <c r="I559" i="1"/>
  <c r="D559" i="1"/>
  <c r="F559" i="1" s="1"/>
  <c r="N558" i="1"/>
  <c r="P558" i="1" s="1"/>
  <c r="I558" i="1"/>
  <c r="D558" i="1"/>
  <c r="F558" i="1" s="1"/>
  <c r="N557" i="1"/>
  <c r="P557" i="1" s="1"/>
  <c r="I557" i="1"/>
  <c r="K557" i="1" s="1"/>
  <c r="D557" i="1"/>
  <c r="N556" i="1"/>
  <c r="P556" i="1" s="1"/>
  <c r="I556" i="1"/>
  <c r="K556" i="1" s="1"/>
  <c r="D556" i="1"/>
  <c r="E556" i="1" s="1"/>
  <c r="G556" i="1" s="1"/>
  <c r="H556" i="1" s="1"/>
  <c r="N555" i="1"/>
  <c r="I555" i="1"/>
  <c r="K555" i="1" s="1"/>
  <c r="D555" i="1"/>
  <c r="F555" i="1" s="1"/>
  <c r="N554" i="1"/>
  <c r="I554" i="1"/>
  <c r="D554" i="1"/>
  <c r="N553" i="1"/>
  <c r="P553" i="1" s="1"/>
  <c r="I553" i="1"/>
  <c r="D553" i="1"/>
  <c r="N552" i="1"/>
  <c r="O552" i="1" s="1"/>
  <c r="Q552" i="1" s="1"/>
  <c r="R552" i="1" s="1"/>
  <c r="I552" i="1"/>
  <c r="K552" i="1" s="1"/>
  <c r="D552" i="1"/>
  <c r="F552" i="1" s="1"/>
  <c r="N551" i="1"/>
  <c r="O551" i="1" s="1"/>
  <c r="Q551" i="1" s="1"/>
  <c r="R551" i="1" s="1"/>
  <c r="I551" i="1"/>
  <c r="K551" i="1" s="1"/>
  <c r="D551" i="1"/>
  <c r="F551" i="1" s="1"/>
  <c r="N550" i="1"/>
  <c r="I550" i="1"/>
  <c r="D550" i="1"/>
  <c r="F550" i="1" s="1"/>
  <c r="N549" i="1"/>
  <c r="P549" i="1" s="1"/>
  <c r="I549" i="1"/>
  <c r="K549" i="1" s="1"/>
  <c r="D549" i="1"/>
  <c r="F549" i="1" s="1"/>
  <c r="N548" i="1"/>
  <c r="P548" i="1" s="1"/>
  <c r="I548" i="1"/>
  <c r="K548" i="1" s="1"/>
  <c r="D548" i="1"/>
  <c r="F548" i="1" s="1"/>
  <c r="N547" i="1"/>
  <c r="I547" i="1"/>
  <c r="D547" i="1"/>
  <c r="F547" i="1" s="1"/>
  <c r="N546" i="1"/>
  <c r="P546" i="1" s="1"/>
  <c r="I546" i="1"/>
  <c r="D546" i="1"/>
  <c r="F546" i="1" s="1"/>
  <c r="N545" i="1"/>
  <c r="P545" i="1" s="1"/>
  <c r="I545" i="1"/>
  <c r="D545" i="1"/>
  <c r="N544" i="1"/>
  <c r="O544" i="1" s="1"/>
  <c r="Q544" i="1" s="1"/>
  <c r="R544" i="1" s="1"/>
  <c r="I544" i="1"/>
  <c r="K544" i="1" s="1"/>
  <c r="D544" i="1"/>
  <c r="F544" i="1" s="1"/>
  <c r="N543" i="1"/>
  <c r="I543" i="1"/>
  <c r="K543" i="1" s="1"/>
  <c r="D543" i="1"/>
  <c r="F543" i="1" s="1"/>
  <c r="N542" i="1"/>
  <c r="O542" i="1" s="1"/>
  <c r="Q542" i="1" s="1"/>
  <c r="R542" i="1" s="1"/>
  <c r="I542" i="1"/>
  <c r="D542" i="1"/>
  <c r="N541" i="1"/>
  <c r="P541" i="1" s="1"/>
  <c r="I541" i="1"/>
  <c r="K541" i="1" s="1"/>
  <c r="D541" i="1"/>
  <c r="E541" i="1" s="1"/>
  <c r="G541" i="1" s="1"/>
  <c r="H541" i="1" s="1"/>
  <c r="N540" i="1"/>
  <c r="P540" i="1" s="1"/>
  <c r="I540" i="1"/>
  <c r="K540" i="1" s="1"/>
  <c r="D540" i="1"/>
  <c r="N539" i="1"/>
  <c r="I539" i="1"/>
  <c r="D539" i="1"/>
  <c r="F539" i="1" s="1"/>
  <c r="N538" i="1"/>
  <c r="P538" i="1" s="1"/>
  <c r="I538" i="1"/>
  <c r="K538" i="1" s="1"/>
  <c r="D538" i="1"/>
  <c r="N537" i="1"/>
  <c r="P537" i="1" s="1"/>
  <c r="I537" i="1"/>
  <c r="D537" i="1"/>
  <c r="N536" i="1"/>
  <c r="I536" i="1"/>
  <c r="K536" i="1" s="1"/>
  <c r="D536" i="1"/>
  <c r="F536" i="1" s="1"/>
  <c r="N535" i="1"/>
  <c r="I535" i="1"/>
  <c r="D535" i="1"/>
  <c r="F535" i="1" s="1"/>
  <c r="N534" i="1"/>
  <c r="I534" i="1"/>
  <c r="D534" i="1"/>
  <c r="E534" i="1" s="1"/>
  <c r="G534" i="1" s="1"/>
  <c r="H534" i="1" s="1"/>
  <c r="N533" i="1"/>
  <c r="P533" i="1" s="1"/>
  <c r="I533" i="1"/>
  <c r="K533" i="1" s="1"/>
  <c r="D533" i="1"/>
  <c r="N532" i="1"/>
  <c r="P532" i="1" s="1"/>
  <c r="I532" i="1"/>
  <c r="K532" i="1" s="1"/>
  <c r="D532" i="1"/>
  <c r="E532" i="1" s="1"/>
  <c r="G532" i="1" s="1"/>
  <c r="H532" i="1" s="1"/>
  <c r="N531" i="1"/>
  <c r="I531" i="1"/>
  <c r="D531" i="1"/>
  <c r="F531" i="1" s="1"/>
  <c r="N530" i="1"/>
  <c r="P530" i="1" s="1"/>
  <c r="I530" i="1"/>
  <c r="J530" i="1" s="1"/>
  <c r="L530" i="1" s="1"/>
  <c r="M530" i="1" s="1"/>
  <c r="D530" i="1"/>
  <c r="F530" i="1" s="1"/>
  <c r="N529" i="1"/>
  <c r="P529" i="1" s="1"/>
  <c r="I529" i="1"/>
  <c r="J529" i="1" s="1"/>
  <c r="L529" i="1" s="1"/>
  <c r="M529" i="1" s="1"/>
  <c r="D529" i="1"/>
  <c r="N528" i="1"/>
  <c r="P528" i="1" s="1"/>
  <c r="I528" i="1"/>
  <c r="D528" i="1"/>
  <c r="F528" i="1" s="1"/>
  <c r="N527" i="1"/>
  <c r="P527" i="1" s="1"/>
  <c r="I527" i="1"/>
  <c r="K527" i="1" s="1"/>
  <c r="D527" i="1"/>
  <c r="F527" i="1" s="1"/>
  <c r="N526" i="1"/>
  <c r="I526" i="1"/>
  <c r="D526" i="1"/>
  <c r="N525" i="1"/>
  <c r="I525" i="1"/>
  <c r="D525" i="1"/>
  <c r="F525" i="1" s="1"/>
  <c r="N524" i="1"/>
  <c r="P524" i="1" s="1"/>
  <c r="I524" i="1"/>
  <c r="K524" i="1" s="1"/>
  <c r="D524" i="1"/>
  <c r="E524" i="1" s="1"/>
  <c r="G524" i="1" s="1"/>
  <c r="H524" i="1" s="1"/>
  <c r="N523" i="1"/>
  <c r="I523" i="1"/>
  <c r="K523" i="1" s="1"/>
  <c r="D523" i="1"/>
  <c r="N522" i="1"/>
  <c r="P522" i="1" s="1"/>
  <c r="I522" i="1"/>
  <c r="K522" i="1" s="1"/>
  <c r="D522" i="1"/>
  <c r="N521" i="1"/>
  <c r="P521" i="1" s="1"/>
  <c r="I521" i="1"/>
  <c r="J521" i="1" s="1"/>
  <c r="L521" i="1" s="1"/>
  <c r="M521" i="1" s="1"/>
  <c r="D521" i="1"/>
  <c r="N520" i="1"/>
  <c r="O520" i="1" s="1"/>
  <c r="Q520" i="1" s="1"/>
  <c r="R520" i="1" s="1"/>
  <c r="I520" i="1"/>
  <c r="K520" i="1" s="1"/>
  <c r="D520" i="1"/>
  <c r="F520" i="1" s="1"/>
  <c r="N519" i="1"/>
  <c r="I519" i="1"/>
  <c r="K519" i="1" s="1"/>
  <c r="D519" i="1"/>
  <c r="F519" i="1" s="1"/>
  <c r="N518" i="1"/>
  <c r="O518" i="1" s="1"/>
  <c r="Q518" i="1" s="1"/>
  <c r="R518" i="1" s="1"/>
  <c r="I518" i="1"/>
  <c r="D518" i="1"/>
  <c r="F518" i="1" s="1"/>
  <c r="N517" i="1"/>
  <c r="O517" i="1" s="1"/>
  <c r="Q517" i="1" s="1"/>
  <c r="R517" i="1" s="1"/>
  <c r="I517" i="1"/>
  <c r="K517" i="1" s="1"/>
  <c r="D517" i="1"/>
  <c r="N516" i="1"/>
  <c r="P516" i="1" s="1"/>
  <c r="I516" i="1"/>
  <c r="K516" i="1" s="1"/>
  <c r="D516" i="1"/>
  <c r="E516" i="1" s="1"/>
  <c r="G516" i="1" s="1"/>
  <c r="H516" i="1" s="1"/>
  <c r="N515" i="1"/>
  <c r="I515" i="1"/>
  <c r="K515" i="1" s="1"/>
  <c r="D515" i="1"/>
  <c r="N514" i="1"/>
  <c r="P514" i="1" s="1"/>
  <c r="I514" i="1"/>
  <c r="K514" i="1" s="1"/>
  <c r="D514" i="1"/>
  <c r="F514" i="1" s="1"/>
  <c r="N513" i="1"/>
  <c r="P513" i="1" s="1"/>
  <c r="I513" i="1"/>
  <c r="D513" i="1"/>
  <c r="N512" i="1"/>
  <c r="P512" i="1" s="1"/>
  <c r="I512" i="1"/>
  <c r="D512" i="1"/>
  <c r="F512" i="1" s="1"/>
  <c r="N511" i="1"/>
  <c r="P511" i="1" s="1"/>
  <c r="I511" i="1"/>
  <c r="D511" i="1"/>
  <c r="F511" i="1" s="1"/>
  <c r="N510" i="1"/>
  <c r="P510" i="1" s="1"/>
  <c r="I510" i="1"/>
  <c r="D510" i="1"/>
  <c r="F510" i="1" s="1"/>
  <c r="N509" i="1"/>
  <c r="P509" i="1" s="1"/>
  <c r="I509" i="1"/>
  <c r="D509" i="1"/>
  <c r="E509" i="1" s="1"/>
  <c r="G509" i="1" s="1"/>
  <c r="H509" i="1" s="1"/>
  <c r="N508" i="1"/>
  <c r="I508" i="1"/>
  <c r="K508" i="1" s="1"/>
  <c r="D508" i="1"/>
  <c r="F508" i="1" s="1"/>
  <c r="N507" i="1"/>
  <c r="I507" i="1"/>
  <c r="D507" i="1"/>
  <c r="N506" i="1"/>
  <c r="P506" i="1" s="1"/>
  <c r="I506" i="1"/>
  <c r="K506" i="1" s="1"/>
  <c r="D506" i="1"/>
  <c r="F506" i="1" s="1"/>
  <c r="N505" i="1"/>
  <c r="P505" i="1" s="1"/>
  <c r="I505" i="1"/>
  <c r="K505" i="1" s="1"/>
  <c r="D505" i="1"/>
  <c r="N504" i="1"/>
  <c r="O504" i="1" s="1"/>
  <c r="Q504" i="1" s="1"/>
  <c r="R504" i="1" s="1"/>
  <c r="I504" i="1"/>
  <c r="J504" i="1" s="1"/>
  <c r="L504" i="1" s="1"/>
  <c r="M504" i="1" s="1"/>
  <c r="D504" i="1"/>
  <c r="N503" i="1"/>
  <c r="I503" i="1"/>
  <c r="K503" i="1" s="1"/>
  <c r="D503" i="1"/>
  <c r="F503" i="1" s="1"/>
  <c r="N502" i="1"/>
  <c r="O502" i="1" s="1"/>
  <c r="Q502" i="1" s="1"/>
  <c r="R502" i="1" s="1"/>
  <c r="I502" i="1"/>
  <c r="D502" i="1"/>
  <c r="F502" i="1" s="1"/>
  <c r="N501" i="1"/>
  <c r="I501" i="1"/>
  <c r="D501" i="1"/>
  <c r="E501" i="1" s="1"/>
  <c r="G501" i="1" s="1"/>
  <c r="H501" i="1" s="1"/>
  <c r="N500" i="1"/>
  <c r="P500" i="1" s="1"/>
  <c r="I500" i="1"/>
  <c r="K500" i="1" s="1"/>
  <c r="D500" i="1"/>
  <c r="F500" i="1" s="1"/>
  <c r="N499" i="1"/>
  <c r="I499" i="1"/>
  <c r="D499" i="1"/>
  <c r="E499" i="1" s="1"/>
  <c r="G499" i="1" s="1"/>
  <c r="H499" i="1" s="1"/>
  <c r="N498" i="1"/>
  <c r="I498" i="1"/>
  <c r="K498" i="1" s="1"/>
  <c r="D498" i="1"/>
  <c r="F498" i="1" s="1"/>
  <c r="N497" i="1"/>
  <c r="P497" i="1" s="1"/>
  <c r="I497" i="1"/>
  <c r="J497" i="1" s="1"/>
  <c r="L497" i="1" s="1"/>
  <c r="M497" i="1" s="1"/>
  <c r="D497" i="1"/>
  <c r="N496" i="1"/>
  <c r="I496" i="1"/>
  <c r="J496" i="1" s="1"/>
  <c r="L496" i="1" s="1"/>
  <c r="M496" i="1" s="1"/>
  <c r="D496" i="1"/>
  <c r="N495" i="1"/>
  <c r="P495" i="1" s="1"/>
  <c r="I495" i="1"/>
  <c r="K495" i="1" s="1"/>
  <c r="D495" i="1"/>
  <c r="E495" i="1" s="1"/>
  <c r="G495" i="1" s="1"/>
  <c r="H495" i="1" s="1"/>
  <c r="N494" i="1"/>
  <c r="P494" i="1" s="1"/>
  <c r="I494" i="1"/>
  <c r="D494" i="1"/>
  <c r="N493" i="1"/>
  <c r="P493" i="1" s="1"/>
  <c r="I493" i="1"/>
  <c r="K493" i="1" s="1"/>
  <c r="D493" i="1"/>
  <c r="F493" i="1" s="1"/>
  <c r="N492" i="1"/>
  <c r="I492" i="1"/>
  <c r="J492" i="1" s="1"/>
  <c r="L492" i="1" s="1"/>
  <c r="M492" i="1" s="1"/>
  <c r="D492" i="1"/>
  <c r="N491" i="1"/>
  <c r="P491" i="1" s="1"/>
  <c r="I491" i="1"/>
  <c r="K491" i="1" s="1"/>
  <c r="D491" i="1"/>
  <c r="F491" i="1" s="1"/>
  <c r="N490" i="1"/>
  <c r="P490" i="1" s="1"/>
  <c r="I490" i="1"/>
  <c r="J490" i="1" s="1"/>
  <c r="L490" i="1" s="1"/>
  <c r="M490" i="1" s="1"/>
  <c r="D490" i="1"/>
  <c r="F490" i="1" s="1"/>
  <c r="N489" i="1"/>
  <c r="O489" i="1" s="1"/>
  <c r="Q489" i="1" s="1"/>
  <c r="R489" i="1" s="1"/>
  <c r="I489" i="1"/>
  <c r="K489" i="1" s="1"/>
  <c r="D489" i="1"/>
  <c r="F489" i="1" s="1"/>
  <c r="N488" i="1"/>
  <c r="I488" i="1"/>
  <c r="D488" i="1"/>
  <c r="F488" i="1" s="1"/>
  <c r="N487" i="1"/>
  <c r="I487" i="1"/>
  <c r="K487" i="1" s="1"/>
  <c r="D487" i="1"/>
  <c r="N486" i="1"/>
  <c r="O486" i="1" s="1"/>
  <c r="Q486" i="1" s="1"/>
  <c r="R486" i="1" s="1"/>
  <c r="I486" i="1"/>
  <c r="K486" i="1" s="1"/>
  <c r="D486" i="1"/>
  <c r="F486" i="1" s="1"/>
  <c r="N485" i="1"/>
  <c r="I485" i="1"/>
  <c r="D485" i="1"/>
  <c r="E485" i="1" s="1"/>
  <c r="G485" i="1" s="1"/>
  <c r="H485" i="1" s="1"/>
  <c r="N484" i="1"/>
  <c r="I484" i="1"/>
  <c r="J484" i="1" s="1"/>
  <c r="L484" i="1" s="1"/>
  <c r="M484" i="1" s="1"/>
  <c r="D484" i="1"/>
  <c r="N483" i="1"/>
  <c r="P483" i="1" s="1"/>
  <c r="I483" i="1"/>
  <c r="J483" i="1" s="1"/>
  <c r="L483" i="1" s="1"/>
  <c r="M483" i="1" s="1"/>
  <c r="D483" i="1"/>
  <c r="N482" i="1"/>
  <c r="P482" i="1" s="1"/>
  <c r="I482" i="1"/>
  <c r="J482" i="1" s="1"/>
  <c r="L482" i="1" s="1"/>
  <c r="M482" i="1" s="1"/>
  <c r="D482" i="1"/>
  <c r="F482" i="1" s="1"/>
  <c r="N481" i="1"/>
  <c r="I481" i="1"/>
  <c r="K481" i="1" s="1"/>
  <c r="D481" i="1"/>
  <c r="F481" i="1" s="1"/>
  <c r="N480" i="1"/>
  <c r="I480" i="1"/>
  <c r="D480" i="1"/>
  <c r="N479" i="1"/>
  <c r="I479" i="1"/>
  <c r="D479" i="1"/>
  <c r="E479" i="1" s="1"/>
  <c r="G479" i="1" s="1"/>
  <c r="H479" i="1" s="1"/>
  <c r="N478" i="1"/>
  <c r="O478" i="1" s="1"/>
  <c r="Q478" i="1" s="1"/>
  <c r="R478" i="1" s="1"/>
  <c r="I478" i="1"/>
  <c r="K478" i="1" s="1"/>
  <c r="D478" i="1"/>
  <c r="N477" i="1"/>
  <c r="I477" i="1"/>
  <c r="D477" i="1"/>
  <c r="N476" i="1"/>
  <c r="P476" i="1" s="1"/>
  <c r="I476" i="1"/>
  <c r="J476" i="1" s="1"/>
  <c r="L476" i="1" s="1"/>
  <c r="M476" i="1" s="1"/>
  <c r="D476" i="1"/>
  <c r="E476" i="1" s="1"/>
  <c r="G476" i="1" s="1"/>
  <c r="H476" i="1" s="1"/>
  <c r="N475" i="1"/>
  <c r="P475" i="1" s="1"/>
  <c r="I475" i="1"/>
  <c r="J475" i="1" s="1"/>
  <c r="L475" i="1" s="1"/>
  <c r="M475" i="1" s="1"/>
  <c r="D475" i="1"/>
  <c r="N474" i="1"/>
  <c r="P474" i="1" s="1"/>
  <c r="I474" i="1"/>
  <c r="J474" i="1" s="1"/>
  <c r="L474" i="1" s="1"/>
  <c r="M474" i="1" s="1"/>
  <c r="D474" i="1"/>
  <c r="N473" i="1"/>
  <c r="O473" i="1" s="1"/>
  <c r="Q473" i="1" s="1"/>
  <c r="R473" i="1" s="1"/>
  <c r="I473" i="1"/>
  <c r="K473" i="1" s="1"/>
  <c r="D473" i="1"/>
  <c r="F473" i="1" s="1"/>
  <c r="N472" i="1"/>
  <c r="I472" i="1"/>
  <c r="D472" i="1"/>
  <c r="F472" i="1" s="1"/>
  <c r="N471" i="1"/>
  <c r="I471" i="1"/>
  <c r="K471" i="1" s="1"/>
  <c r="D471" i="1"/>
  <c r="E471" i="1" s="1"/>
  <c r="G471" i="1" s="1"/>
  <c r="H471" i="1" s="1"/>
  <c r="N470" i="1"/>
  <c r="P470" i="1" s="1"/>
  <c r="I470" i="1"/>
  <c r="K470" i="1" s="1"/>
  <c r="D470" i="1"/>
  <c r="E470" i="1" s="1"/>
  <c r="G470" i="1" s="1"/>
  <c r="H470" i="1" s="1"/>
  <c r="N469" i="1"/>
  <c r="I469" i="1"/>
  <c r="K469" i="1" s="1"/>
  <c r="D469" i="1"/>
  <c r="E469" i="1" s="1"/>
  <c r="G469" i="1" s="1"/>
  <c r="H469" i="1" s="1"/>
  <c r="N468" i="1"/>
  <c r="P468" i="1" s="1"/>
  <c r="I468" i="1"/>
  <c r="J468" i="1" s="1"/>
  <c r="L468" i="1" s="1"/>
  <c r="M468" i="1" s="1"/>
  <c r="D468" i="1"/>
  <c r="F468" i="1" s="1"/>
  <c r="N467" i="1"/>
  <c r="P467" i="1" s="1"/>
  <c r="I467" i="1"/>
  <c r="K467" i="1" s="1"/>
  <c r="D467" i="1"/>
  <c r="N466" i="1"/>
  <c r="P466" i="1" s="1"/>
  <c r="I466" i="1"/>
  <c r="D466" i="1"/>
  <c r="F466" i="1" s="1"/>
  <c r="N465" i="1"/>
  <c r="I465" i="1"/>
  <c r="J465" i="1" s="1"/>
  <c r="L465" i="1" s="1"/>
  <c r="M465" i="1" s="1"/>
  <c r="D465" i="1"/>
  <c r="F465" i="1" s="1"/>
  <c r="N464" i="1"/>
  <c r="I464" i="1"/>
  <c r="D464" i="1"/>
  <c r="F464" i="1" s="1"/>
  <c r="N463" i="1"/>
  <c r="I463" i="1"/>
  <c r="D463" i="1"/>
  <c r="E463" i="1" s="1"/>
  <c r="G463" i="1" s="1"/>
  <c r="H463" i="1" s="1"/>
  <c r="N462" i="1"/>
  <c r="P462" i="1" s="1"/>
  <c r="I462" i="1"/>
  <c r="K462" i="1" s="1"/>
  <c r="D462" i="1"/>
  <c r="N461" i="1"/>
  <c r="I461" i="1"/>
  <c r="D461" i="1"/>
  <c r="E461" i="1" s="1"/>
  <c r="G461" i="1" s="1"/>
  <c r="H461" i="1" s="1"/>
  <c r="N460" i="1"/>
  <c r="P460" i="1" s="1"/>
  <c r="I460" i="1"/>
  <c r="J460" i="1" s="1"/>
  <c r="L460" i="1" s="1"/>
  <c r="M460" i="1" s="1"/>
  <c r="D460" i="1"/>
  <c r="F460" i="1" s="1"/>
  <c r="N459" i="1"/>
  <c r="P459" i="1" s="1"/>
  <c r="I459" i="1"/>
  <c r="K459" i="1" s="1"/>
  <c r="D459" i="1"/>
  <c r="N458" i="1"/>
  <c r="P458" i="1" s="1"/>
  <c r="I458" i="1"/>
  <c r="D458" i="1"/>
  <c r="F458" i="1" s="1"/>
  <c r="N457" i="1"/>
  <c r="I457" i="1"/>
  <c r="D457" i="1"/>
  <c r="N456" i="1"/>
  <c r="I456" i="1"/>
  <c r="D456" i="1"/>
  <c r="N455" i="1"/>
  <c r="I455" i="1"/>
  <c r="K455" i="1" s="1"/>
  <c r="D455" i="1"/>
  <c r="E455" i="1" s="1"/>
  <c r="G455" i="1" s="1"/>
  <c r="H455" i="1" s="1"/>
  <c r="N454" i="1"/>
  <c r="I454" i="1"/>
  <c r="D454" i="1"/>
  <c r="F454" i="1" s="1"/>
  <c r="N453" i="1"/>
  <c r="O453" i="1" s="1"/>
  <c r="Q453" i="1" s="1"/>
  <c r="R453" i="1" s="1"/>
  <c r="I453" i="1"/>
  <c r="K453" i="1" s="1"/>
  <c r="D453" i="1"/>
  <c r="E453" i="1" s="1"/>
  <c r="G453" i="1" s="1"/>
  <c r="H453" i="1" s="1"/>
  <c r="N452" i="1"/>
  <c r="I452" i="1"/>
  <c r="J452" i="1" s="1"/>
  <c r="L452" i="1" s="1"/>
  <c r="M452" i="1" s="1"/>
  <c r="D452" i="1"/>
  <c r="E452" i="1" s="1"/>
  <c r="G452" i="1" s="1"/>
  <c r="H452" i="1" s="1"/>
  <c r="N451" i="1"/>
  <c r="I451" i="1"/>
  <c r="J451" i="1" s="1"/>
  <c r="L451" i="1" s="1"/>
  <c r="M451" i="1" s="1"/>
  <c r="D451" i="1"/>
  <c r="N450" i="1"/>
  <c r="P450" i="1" s="1"/>
  <c r="I450" i="1"/>
  <c r="J450" i="1" s="1"/>
  <c r="L450" i="1" s="1"/>
  <c r="M450" i="1" s="1"/>
  <c r="D450" i="1"/>
  <c r="F450" i="1" s="1"/>
  <c r="N449" i="1"/>
  <c r="O449" i="1" s="1"/>
  <c r="Q449" i="1" s="1"/>
  <c r="R449" i="1" s="1"/>
  <c r="I449" i="1"/>
  <c r="K449" i="1" s="1"/>
  <c r="D449" i="1"/>
  <c r="N448" i="1"/>
  <c r="I448" i="1"/>
  <c r="D448" i="1"/>
  <c r="F448" i="1" s="1"/>
  <c r="N447" i="1"/>
  <c r="I447" i="1"/>
  <c r="K447" i="1" s="1"/>
  <c r="D447" i="1"/>
  <c r="E447" i="1" s="1"/>
  <c r="G447" i="1" s="1"/>
  <c r="H447" i="1" s="1"/>
  <c r="N446" i="1"/>
  <c r="P446" i="1" s="1"/>
  <c r="I446" i="1"/>
  <c r="D446" i="1"/>
  <c r="N445" i="1"/>
  <c r="O445" i="1" s="1"/>
  <c r="Q445" i="1" s="1"/>
  <c r="R445" i="1" s="1"/>
  <c r="I445" i="1"/>
  <c r="K445" i="1" s="1"/>
  <c r="D445" i="1"/>
  <c r="N444" i="1"/>
  <c r="I444" i="1"/>
  <c r="J444" i="1" s="1"/>
  <c r="L444" i="1" s="1"/>
  <c r="M444" i="1" s="1"/>
  <c r="D444" i="1"/>
  <c r="F444" i="1" s="1"/>
  <c r="N443" i="1"/>
  <c r="I443" i="1"/>
  <c r="K443" i="1" s="1"/>
  <c r="D443" i="1"/>
  <c r="E443" i="1" s="1"/>
  <c r="G443" i="1" s="1"/>
  <c r="H443" i="1" s="1"/>
  <c r="N442" i="1"/>
  <c r="P442" i="1" s="1"/>
  <c r="I442" i="1"/>
  <c r="K442" i="1" s="1"/>
  <c r="D442" i="1"/>
  <c r="N441" i="1"/>
  <c r="I441" i="1"/>
  <c r="K441" i="1" s="1"/>
  <c r="D441" i="1"/>
  <c r="N440" i="1"/>
  <c r="I440" i="1"/>
  <c r="J440" i="1" s="1"/>
  <c r="L440" i="1" s="1"/>
  <c r="M440" i="1" s="1"/>
  <c r="D440" i="1"/>
  <c r="F440" i="1" s="1"/>
  <c r="N439" i="1"/>
  <c r="I439" i="1"/>
  <c r="K439" i="1" s="1"/>
  <c r="D439" i="1"/>
  <c r="E439" i="1" s="1"/>
  <c r="G439" i="1" s="1"/>
  <c r="H439" i="1" s="1"/>
  <c r="N438" i="1"/>
  <c r="I438" i="1"/>
  <c r="D438" i="1"/>
  <c r="F438" i="1" s="1"/>
  <c r="N437" i="1"/>
  <c r="O437" i="1" s="1"/>
  <c r="Q437" i="1" s="1"/>
  <c r="R437" i="1" s="1"/>
  <c r="I437" i="1"/>
  <c r="K437" i="1" s="1"/>
  <c r="D437" i="1"/>
  <c r="F437" i="1" s="1"/>
  <c r="N436" i="1"/>
  <c r="P436" i="1" s="1"/>
  <c r="I436" i="1"/>
  <c r="J436" i="1" s="1"/>
  <c r="L436" i="1" s="1"/>
  <c r="M436" i="1" s="1"/>
  <c r="D436" i="1"/>
  <c r="N435" i="1"/>
  <c r="I435" i="1"/>
  <c r="K435" i="1" s="1"/>
  <c r="D435" i="1"/>
  <c r="N434" i="1"/>
  <c r="P434" i="1" s="1"/>
  <c r="I434" i="1"/>
  <c r="K434" i="1" s="1"/>
  <c r="D434" i="1"/>
  <c r="F434" i="1" s="1"/>
  <c r="N433" i="1"/>
  <c r="I433" i="1"/>
  <c r="K433" i="1" s="1"/>
  <c r="D433" i="1"/>
  <c r="N432" i="1"/>
  <c r="O432" i="1" s="1"/>
  <c r="Q432" i="1" s="1"/>
  <c r="R432" i="1" s="1"/>
  <c r="I432" i="1"/>
  <c r="J432" i="1" s="1"/>
  <c r="L432" i="1" s="1"/>
  <c r="M432" i="1" s="1"/>
  <c r="D432" i="1"/>
  <c r="F432" i="1" s="1"/>
  <c r="N431" i="1"/>
  <c r="I431" i="1"/>
  <c r="K431" i="1" s="1"/>
  <c r="D431" i="1"/>
  <c r="E431" i="1" s="1"/>
  <c r="G431" i="1" s="1"/>
  <c r="H431" i="1" s="1"/>
  <c r="N430" i="1"/>
  <c r="P430" i="1" s="1"/>
  <c r="I430" i="1"/>
  <c r="D430" i="1"/>
  <c r="F430" i="1" s="1"/>
  <c r="N429" i="1"/>
  <c r="O429" i="1" s="1"/>
  <c r="Q429" i="1" s="1"/>
  <c r="R429" i="1" s="1"/>
  <c r="I429" i="1"/>
  <c r="K429" i="1" s="1"/>
  <c r="D429" i="1"/>
  <c r="F429" i="1" s="1"/>
  <c r="N428" i="1"/>
  <c r="I428" i="1"/>
  <c r="J428" i="1" s="1"/>
  <c r="L428" i="1" s="1"/>
  <c r="M428" i="1" s="1"/>
  <c r="D428" i="1"/>
  <c r="F428" i="1" s="1"/>
  <c r="N427" i="1"/>
  <c r="I427" i="1"/>
  <c r="J427" i="1" s="1"/>
  <c r="L427" i="1" s="1"/>
  <c r="M427" i="1" s="1"/>
  <c r="D427" i="1"/>
  <c r="E427" i="1" s="1"/>
  <c r="G427" i="1" s="1"/>
  <c r="H427" i="1" s="1"/>
  <c r="N426" i="1"/>
  <c r="P426" i="1" s="1"/>
  <c r="I426" i="1"/>
  <c r="J426" i="1" s="1"/>
  <c r="L426" i="1" s="1"/>
  <c r="M426" i="1" s="1"/>
  <c r="D426" i="1"/>
  <c r="F426" i="1" s="1"/>
  <c r="N425" i="1"/>
  <c r="O425" i="1" s="1"/>
  <c r="Q425" i="1" s="1"/>
  <c r="R425" i="1" s="1"/>
  <c r="I425" i="1"/>
  <c r="K425" i="1" s="1"/>
  <c r="D425" i="1"/>
  <c r="N424" i="1"/>
  <c r="P424" i="1" s="1"/>
  <c r="I424" i="1"/>
  <c r="J424" i="1" s="1"/>
  <c r="L424" i="1" s="1"/>
  <c r="M424" i="1" s="1"/>
  <c r="D424" i="1"/>
  <c r="F424" i="1" s="1"/>
  <c r="N423" i="1"/>
  <c r="I423" i="1"/>
  <c r="K423" i="1" s="1"/>
  <c r="D423" i="1"/>
  <c r="E423" i="1" s="1"/>
  <c r="G423" i="1" s="1"/>
  <c r="H423" i="1" s="1"/>
  <c r="N422" i="1"/>
  <c r="P422" i="1" s="1"/>
  <c r="I422" i="1"/>
  <c r="D422" i="1"/>
  <c r="E422" i="1" s="1"/>
  <c r="G422" i="1" s="1"/>
  <c r="H422" i="1" s="1"/>
  <c r="N421" i="1"/>
  <c r="I421" i="1"/>
  <c r="K421" i="1" s="1"/>
  <c r="D421" i="1"/>
  <c r="F421" i="1" s="1"/>
  <c r="N420" i="1"/>
  <c r="I420" i="1"/>
  <c r="J420" i="1" s="1"/>
  <c r="L420" i="1" s="1"/>
  <c r="M420" i="1" s="1"/>
  <c r="D420" i="1"/>
  <c r="N419" i="1"/>
  <c r="I419" i="1"/>
  <c r="D419" i="1"/>
  <c r="E419" i="1" s="1"/>
  <c r="G419" i="1" s="1"/>
  <c r="H419" i="1" s="1"/>
  <c r="N418" i="1"/>
  <c r="P418" i="1" s="1"/>
  <c r="I418" i="1"/>
  <c r="D418" i="1"/>
  <c r="E418" i="1" s="1"/>
  <c r="G418" i="1" s="1"/>
  <c r="H418" i="1" s="1"/>
  <c r="N417" i="1"/>
  <c r="O417" i="1" s="1"/>
  <c r="Q417" i="1" s="1"/>
  <c r="R417" i="1" s="1"/>
  <c r="I417" i="1"/>
  <c r="K417" i="1" s="1"/>
  <c r="D417" i="1"/>
  <c r="N416" i="1"/>
  <c r="I416" i="1"/>
  <c r="J416" i="1" s="1"/>
  <c r="L416" i="1" s="1"/>
  <c r="M416" i="1" s="1"/>
  <c r="D416" i="1"/>
  <c r="F416" i="1" s="1"/>
  <c r="N415" i="1"/>
  <c r="O415" i="1" s="1"/>
  <c r="Q415" i="1" s="1"/>
  <c r="R415" i="1" s="1"/>
  <c r="I415" i="1"/>
  <c r="K415" i="1" s="1"/>
  <c r="D415" i="1"/>
  <c r="E415" i="1" s="1"/>
  <c r="G415" i="1" s="1"/>
  <c r="H415" i="1" s="1"/>
  <c r="N414" i="1"/>
  <c r="I414" i="1"/>
  <c r="D414" i="1"/>
  <c r="E414" i="1" s="1"/>
  <c r="G414" i="1" s="1"/>
  <c r="H414" i="1" s="1"/>
  <c r="N413" i="1"/>
  <c r="O413" i="1" s="1"/>
  <c r="Q413" i="1" s="1"/>
  <c r="R413" i="1" s="1"/>
  <c r="I413" i="1"/>
  <c r="K413" i="1" s="1"/>
  <c r="D413" i="1"/>
  <c r="F413" i="1" s="1"/>
  <c r="N412" i="1"/>
  <c r="P412" i="1" s="1"/>
  <c r="I412" i="1"/>
  <c r="D412" i="1"/>
  <c r="F412" i="1" s="1"/>
  <c r="N411" i="1"/>
  <c r="I411" i="1"/>
  <c r="J411" i="1" s="1"/>
  <c r="L411" i="1" s="1"/>
  <c r="M411" i="1" s="1"/>
  <c r="D411" i="1"/>
  <c r="E411" i="1" s="1"/>
  <c r="G411" i="1" s="1"/>
  <c r="H411" i="1" s="1"/>
  <c r="N410" i="1"/>
  <c r="P410" i="1" s="1"/>
  <c r="I410" i="1"/>
  <c r="K410" i="1" s="1"/>
  <c r="D410" i="1"/>
  <c r="E410" i="1" s="1"/>
  <c r="G410" i="1" s="1"/>
  <c r="H410" i="1" s="1"/>
  <c r="N409" i="1"/>
  <c r="I409" i="1"/>
  <c r="K409" i="1" s="1"/>
  <c r="D409" i="1"/>
  <c r="N408" i="1"/>
  <c r="O408" i="1" s="1"/>
  <c r="Q408" i="1" s="1"/>
  <c r="R408" i="1" s="1"/>
  <c r="I408" i="1"/>
  <c r="D408" i="1"/>
  <c r="F408" i="1" s="1"/>
  <c r="N407" i="1"/>
  <c r="I407" i="1"/>
  <c r="K407" i="1" s="1"/>
  <c r="D407" i="1"/>
  <c r="E407" i="1" s="1"/>
  <c r="G407" i="1" s="1"/>
  <c r="H407" i="1" s="1"/>
  <c r="N406" i="1"/>
  <c r="I406" i="1"/>
  <c r="D406" i="1"/>
  <c r="N405" i="1"/>
  <c r="O405" i="1" s="1"/>
  <c r="Q405" i="1" s="1"/>
  <c r="R405" i="1" s="1"/>
  <c r="I405" i="1"/>
  <c r="K405" i="1" s="1"/>
  <c r="D405" i="1"/>
  <c r="E405" i="1" s="1"/>
  <c r="G405" i="1" s="1"/>
  <c r="H405" i="1" s="1"/>
  <c r="N404" i="1"/>
  <c r="P404" i="1" s="1"/>
  <c r="I404" i="1"/>
  <c r="J404" i="1" s="1"/>
  <c r="L404" i="1" s="1"/>
  <c r="M404" i="1" s="1"/>
  <c r="D404" i="1"/>
  <c r="F404" i="1" s="1"/>
  <c r="N403" i="1"/>
  <c r="I403" i="1"/>
  <c r="K403" i="1" s="1"/>
  <c r="D403" i="1"/>
  <c r="E403" i="1" s="1"/>
  <c r="G403" i="1" s="1"/>
  <c r="H403" i="1" s="1"/>
  <c r="N402" i="1"/>
  <c r="P402" i="1" s="1"/>
  <c r="I402" i="1"/>
  <c r="K402" i="1" s="1"/>
  <c r="D402" i="1"/>
  <c r="F402" i="1" s="1"/>
  <c r="N401" i="1"/>
  <c r="O401" i="1" s="1"/>
  <c r="Q401" i="1" s="1"/>
  <c r="R401" i="1" s="1"/>
  <c r="I401" i="1"/>
  <c r="K401" i="1" s="1"/>
  <c r="D401" i="1"/>
  <c r="N400" i="1"/>
  <c r="P400" i="1" s="1"/>
  <c r="I400" i="1"/>
  <c r="J400" i="1" s="1"/>
  <c r="L400" i="1" s="1"/>
  <c r="M400" i="1" s="1"/>
  <c r="D400" i="1"/>
  <c r="F400" i="1" s="1"/>
  <c r="N399" i="1"/>
  <c r="I399" i="1"/>
  <c r="K399" i="1" s="1"/>
  <c r="D399" i="1"/>
  <c r="E399" i="1" s="1"/>
  <c r="G399" i="1" s="1"/>
  <c r="H399" i="1" s="1"/>
  <c r="N398" i="1"/>
  <c r="P398" i="1" s="1"/>
  <c r="I398" i="1"/>
  <c r="D398" i="1"/>
  <c r="E398" i="1" s="1"/>
  <c r="G398" i="1" s="1"/>
  <c r="H398" i="1" s="1"/>
  <c r="N397" i="1"/>
  <c r="O397" i="1" s="1"/>
  <c r="Q397" i="1" s="1"/>
  <c r="R397" i="1" s="1"/>
  <c r="I397" i="1"/>
  <c r="D397" i="1"/>
  <c r="F397" i="1" s="1"/>
  <c r="N396" i="1"/>
  <c r="I396" i="1"/>
  <c r="J396" i="1" s="1"/>
  <c r="L396" i="1" s="1"/>
  <c r="M396" i="1" s="1"/>
  <c r="D396" i="1"/>
  <c r="F396" i="1" s="1"/>
  <c r="N395" i="1"/>
  <c r="P395" i="1" s="1"/>
  <c r="I395" i="1"/>
  <c r="K395" i="1" s="1"/>
  <c r="D395" i="1"/>
  <c r="E395" i="1" s="1"/>
  <c r="G395" i="1" s="1"/>
  <c r="H395" i="1" s="1"/>
  <c r="N394" i="1"/>
  <c r="I394" i="1"/>
  <c r="K394" i="1" s="1"/>
  <c r="D394" i="1"/>
  <c r="F394" i="1" s="1"/>
  <c r="N393" i="1"/>
  <c r="O393" i="1" s="1"/>
  <c r="Q393" i="1" s="1"/>
  <c r="R393" i="1" s="1"/>
  <c r="I393" i="1"/>
  <c r="K393" i="1" s="1"/>
  <c r="D393" i="1"/>
  <c r="F393" i="1" s="1"/>
  <c r="N392" i="1"/>
  <c r="P392" i="1" s="1"/>
  <c r="I392" i="1"/>
  <c r="J392" i="1" s="1"/>
  <c r="L392" i="1" s="1"/>
  <c r="M392" i="1" s="1"/>
  <c r="D392" i="1"/>
  <c r="F392" i="1" s="1"/>
  <c r="N391" i="1"/>
  <c r="P391" i="1" s="1"/>
  <c r="I391" i="1"/>
  <c r="K391" i="1" s="1"/>
  <c r="D391" i="1"/>
  <c r="E391" i="1" s="1"/>
  <c r="G391" i="1" s="1"/>
  <c r="H391" i="1" s="1"/>
  <c r="N390" i="1"/>
  <c r="P390" i="1" s="1"/>
  <c r="I390" i="1"/>
  <c r="K390" i="1" s="1"/>
  <c r="D390" i="1"/>
  <c r="E390" i="1" s="1"/>
  <c r="G390" i="1" s="1"/>
  <c r="H390" i="1" s="1"/>
  <c r="N389" i="1"/>
  <c r="I389" i="1"/>
  <c r="J389" i="1" s="1"/>
  <c r="L389" i="1" s="1"/>
  <c r="M389" i="1" s="1"/>
  <c r="D389" i="1"/>
  <c r="N388" i="1"/>
  <c r="P388" i="1" s="1"/>
  <c r="I388" i="1"/>
  <c r="J388" i="1" s="1"/>
  <c r="L388" i="1" s="1"/>
  <c r="M388" i="1" s="1"/>
  <c r="D388" i="1"/>
  <c r="N387" i="1"/>
  <c r="O387" i="1" s="1"/>
  <c r="Q387" i="1" s="1"/>
  <c r="R387" i="1" s="1"/>
  <c r="I387" i="1"/>
  <c r="D387" i="1"/>
  <c r="F387" i="1" s="1"/>
  <c r="N386" i="1"/>
  <c r="O386" i="1" s="1"/>
  <c r="Q386" i="1" s="1"/>
  <c r="R386" i="1" s="1"/>
  <c r="I386" i="1"/>
  <c r="D386" i="1"/>
  <c r="F386" i="1" s="1"/>
  <c r="N385" i="1"/>
  <c r="O385" i="1" s="1"/>
  <c r="Q385" i="1" s="1"/>
  <c r="R385" i="1" s="1"/>
  <c r="I385" i="1"/>
  <c r="D385" i="1"/>
  <c r="E385" i="1" s="1"/>
  <c r="G385" i="1" s="1"/>
  <c r="H385" i="1" s="1"/>
  <c r="N384" i="1"/>
  <c r="I384" i="1"/>
  <c r="K384" i="1" s="1"/>
  <c r="D384" i="1"/>
  <c r="F384" i="1" s="1"/>
  <c r="N383" i="1"/>
  <c r="I383" i="1"/>
  <c r="K383" i="1" s="1"/>
  <c r="D383" i="1"/>
  <c r="E383" i="1" s="1"/>
  <c r="G383" i="1" s="1"/>
  <c r="H383" i="1" s="1"/>
  <c r="N382" i="1"/>
  <c r="I382" i="1"/>
  <c r="J382" i="1" s="1"/>
  <c r="L382" i="1" s="1"/>
  <c r="M382" i="1" s="1"/>
  <c r="D382" i="1"/>
  <c r="N381" i="1"/>
  <c r="P381" i="1" s="1"/>
  <c r="I381" i="1"/>
  <c r="D381" i="1"/>
  <c r="N380" i="1"/>
  <c r="P380" i="1" s="1"/>
  <c r="I380" i="1"/>
  <c r="D380" i="1"/>
  <c r="F380" i="1" s="1"/>
  <c r="N379" i="1"/>
  <c r="I379" i="1"/>
  <c r="K379" i="1" s="1"/>
  <c r="D379" i="1"/>
  <c r="F379" i="1" s="1"/>
  <c r="N378" i="1"/>
  <c r="P378" i="1" s="1"/>
  <c r="I378" i="1"/>
  <c r="D378" i="1"/>
  <c r="F378" i="1" s="1"/>
  <c r="N377" i="1"/>
  <c r="O377" i="1" s="1"/>
  <c r="Q377" i="1" s="1"/>
  <c r="R377" i="1" s="1"/>
  <c r="I377" i="1"/>
  <c r="K377" i="1" s="1"/>
  <c r="D377" i="1"/>
  <c r="N376" i="1"/>
  <c r="P376" i="1" s="1"/>
  <c r="I376" i="1"/>
  <c r="K376" i="1" s="1"/>
  <c r="D376" i="1"/>
  <c r="F376" i="1" s="1"/>
  <c r="N375" i="1"/>
  <c r="I375" i="1"/>
  <c r="K375" i="1" s="1"/>
  <c r="D375" i="1"/>
  <c r="E375" i="1" s="1"/>
  <c r="G375" i="1" s="1"/>
  <c r="H375" i="1" s="1"/>
  <c r="N374" i="1"/>
  <c r="O374" i="1" s="1"/>
  <c r="Q374" i="1" s="1"/>
  <c r="R374" i="1" s="1"/>
  <c r="I374" i="1"/>
  <c r="K374" i="1" s="1"/>
  <c r="D374" i="1"/>
  <c r="E374" i="1" s="1"/>
  <c r="G374" i="1" s="1"/>
  <c r="H374" i="1" s="1"/>
  <c r="N373" i="1"/>
  <c r="P373" i="1" s="1"/>
  <c r="I373" i="1"/>
  <c r="K373" i="1" s="1"/>
  <c r="D373" i="1"/>
  <c r="N372" i="1"/>
  <c r="P372" i="1" s="1"/>
  <c r="I372" i="1"/>
  <c r="J372" i="1" s="1"/>
  <c r="L372" i="1" s="1"/>
  <c r="M372" i="1" s="1"/>
  <c r="D372" i="1"/>
  <c r="F372" i="1" s="1"/>
  <c r="N371" i="1"/>
  <c r="O371" i="1" s="1"/>
  <c r="Q371" i="1" s="1"/>
  <c r="R371" i="1" s="1"/>
  <c r="I371" i="1"/>
  <c r="J371" i="1" s="1"/>
  <c r="L371" i="1" s="1"/>
  <c r="M371" i="1" s="1"/>
  <c r="D371" i="1"/>
  <c r="F371" i="1" s="1"/>
  <c r="N370" i="1"/>
  <c r="O370" i="1" s="1"/>
  <c r="Q370" i="1" s="1"/>
  <c r="R370" i="1" s="1"/>
  <c r="I370" i="1"/>
  <c r="D370" i="1"/>
  <c r="F370" i="1" s="1"/>
  <c r="N369" i="1"/>
  <c r="O369" i="1" s="1"/>
  <c r="Q369" i="1" s="1"/>
  <c r="R369" i="1" s="1"/>
  <c r="I369" i="1"/>
  <c r="J369" i="1" s="1"/>
  <c r="L369" i="1" s="1"/>
  <c r="M369" i="1" s="1"/>
  <c r="D369" i="1"/>
  <c r="F369" i="1" s="1"/>
  <c r="N368" i="1"/>
  <c r="P368" i="1" s="1"/>
  <c r="I368" i="1"/>
  <c r="K368" i="1" s="1"/>
  <c r="D368" i="1"/>
  <c r="E368" i="1" s="1"/>
  <c r="G368" i="1" s="1"/>
  <c r="H368" i="1" s="1"/>
  <c r="N367" i="1"/>
  <c r="I367" i="1"/>
  <c r="K367" i="1" s="1"/>
  <c r="D367" i="1"/>
  <c r="E367" i="1" s="1"/>
  <c r="G367" i="1" s="1"/>
  <c r="H367" i="1" s="1"/>
  <c r="N366" i="1"/>
  <c r="O366" i="1" s="1"/>
  <c r="Q366" i="1" s="1"/>
  <c r="R366" i="1" s="1"/>
  <c r="I366" i="1"/>
  <c r="D366" i="1"/>
  <c r="E366" i="1" s="1"/>
  <c r="G366" i="1" s="1"/>
  <c r="H366" i="1" s="1"/>
  <c r="N365" i="1"/>
  <c r="P365" i="1" s="1"/>
  <c r="I365" i="1"/>
  <c r="D365" i="1"/>
  <c r="N364" i="1"/>
  <c r="P364" i="1" s="1"/>
  <c r="I364" i="1"/>
  <c r="J364" i="1" s="1"/>
  <c r="L364" i="1" s="1"/>
  <c r="M364" i="1" s="1"/>
  <c r="D364" i="1"/>
  <c r="E364" i="1" s="1"/>
  <c r="G364" i="1" s="1"/>
  <c r="H364" i="1" s="1"/>
  <c r="N363" i="1"/>
  <c r="P363" i="1" s="1"/>
  <c r="I363" i="1"/>
  <c r="K363" i="1" s="1"/>
  <c r="D363" i="1"/>
  <c r="F363" i="1" s="1"/>
  <c r="N362" i="1"/>
  <c r="O362" i="1" s="1"/>
  <c r="Q362" i="1" s="1"/>
  <c r="R362" i="1" s="1"/>
  <c r="I362" i="1"/>
  <c r="D362" i="1"/>
  <c r="F362" i="1" s="1"/>
  <c r="N361" i="1"/>
  <c r="O361" i="1" s="1"/>
  <c r="Q361" i="1" s="1"/>
  <c r="R361" i="1" s="1"/>
  <c r="I361" i="1"/>
  <c r="J361" i="1" s="1"/>
  <c r="L361" i="1" s="1"/>
  <c r="M361" i="1" s="1"/>
  <c r="D361" i="1"/>
  <c r="N360" i="1"/>
  <c r="O360" i="1" s="1"/>
  <c r="Q360" i="1" s="1"/>
  <c r="R360" i="1" s="1"/>
  <c r="I360" i="1"/>
  <c r="K360" i="1" s="1"/>
  <c r="D360" i="1"/>
  <c r="E360" i="1" s="1"/>
  <c r="G360" i="1" s="1"/>
  <c r="H360" i="1" s="1"/>
  <c r="N359" i="1"/>
  <c r="I359" i="1"/>
  <c r="K359" i="1" s="1"/>
  <c r="D359" i="1"/>
  <c r="E359" i="1" s="1"/>
  <c r="G359" i="1" s="1"/>
  <c r="H359" i="1" s="1"/>
  <c r="N358" i="1"/>
  <c r="O358" i="1" s="1"/>
  <c r="Q358" i="1" s="1"/>
  <c r="R358" i="1" s="1"/>
  <c r="I358" i="1"/>
  <c r="D358" i="1"/>
  <c r="F358" i="1" s="1"/>
  <c r="N357" i="1"/>
  <c r="P357" i="1" s="1"/>
  <c r="I357" i="1"/>
  <c r="D357" i="1"/>
  <c r="N356" i="1"/>
  <c r="P356" i="1" s="1"/>
  <c r="I356" i="1"/>
  <c r="J356" i="1" s="1"/>
  <c r="L356" i="1" s="1"/>
  <c r="M356" i="1" s="1"/>
  <c r="D356" i="1"/>
  <c r="E356" i="1" s="1"/>
  <c r="G356" i="1" s="1"/>
  <c r="H356" i="1" s="1"/>
  <c r="N355" i="1"/>
  <c r="O355" i="1" s="1"/>
  <c r="Q355" i="1" s="1"/>
  <c r="R355" i="1" s="1"/>
  <c r="I355" i="1"/>
  <c r="J355" i="1" s="1"/>
  <c r="L355" i="1" s="1"/>
  <c r="M355" i="1" s="1"/>
  <c r="D355" i="1"/>
  <c r="F355" i="1" s="1"/>
  <c r="N354" i="1"/>
  <c r="O354" i="1" s="1"/>
  <c r="Q354" i="1" s="1"/>
  <c r="R354" i="1" s="1"/>
  <c r="I354" i="1"/>
  <c r="D354" i="1"/>
  <c r="F354" i="1" s="1"/>
  <c r="N353" i="1"/>
  <c r="O353" i="1" s="1"/>
  <c r="Q353" i="1" s="1"/>
  <c r="R353" i="1" s="1"/>
  <c r="I353" i="1"/>
  <c r="J353" i="1" s="1"/>
  <c r="L353" i="1" s="1"/>
  <c r="M353" i="1" s="1"/>
  <c r="D353" i="1"/>
  <c r="N352" i="1"/>
  <c r="P352" i="1" s="1"/>
  <c r="I352" i="1"/>
  <c r="K352" i="1" s="1"/>
  <c r="D352" i="1"/>
  <c r="N351" i="1"/>
  <c r="I351" i="1"/>
  <c r="K351" i="1" s="1"/>
  <c r="D351" i="1"/>
  <c r="E351" i="1" s="1"/>
  <c r="G351" i="1" s="1"/>
  <c r="H351" i="1" s="1"/>
  <c r="N350" i="1"/>
  <c r="O350" i="1" s="1"/>
  <c r="Q350" i="1" s="1"/>
  <c r="R350" i="1" s="1"/>
  <c r="I350" i="1"/>
  <c r="D350" i="1"/>
  <c r="E350" i="1" s="1"/>
  <c r="G350" i="1" s="1"/>
  <c r="H350" i="1" s="1"/>
  <c r="N349" i="1"/>
  <c r="P349" i="1" s="1"/>
  <c r="I349" i="1"/>
  <c r="D349" i="1"/>
  <c r="N348" i="1"/>
  <c r="P348" i="1" s="1"/>
  <c r="I348" i="1"/>
  <c r="J348" i="1" s="1"/>
  <c r="L348" i="1" s="1"/>
  <c r="M348" i="1" s="1"/>
  <c r="D348" i="1"/>
  <c r="E348" i="1" s="1"/>
  <c r="G348" i="1" s="1"/>
  <c r="H348" i="1" s="1"/>
  <c r="N347" i="1"/>
  <c r="P347" i="1" s="1"/>
  <c r="I347" i="1"/>
  <c r="K347" i="1" s="1"/>
  <c r="D347" i="1"/>
  <c r="F347" i="1" s="1"/>
  <c r="N346" i="1"/>
  <c r="O346" i="1" s="1"/>
  <c r="Q346" i="1" s="1"/>
  <c r="R346" i="1" s="1"/>
  <c r="I346" i="1"/>
  <c r="D346" i="1"/>
  <c r="F346" i="1" s="1"/>
  <c r="N345" i="1"/>
  <c r="O345" i="1" s="1"/>
  <c r="Q345" i="1" s="1"/>
  <c r="R345" i="1" s="1"/>
  <c r="I345" i="1"/>
  <c r="J345" i="1" s="1"/>
  <c r="L345" i="1" s="1"/>
  <c r="M345" i="1" s="1"/>
  <c r="D345" i="1"/>
  <c r="F345" i="1" s="1"/>
  <c r="N344" i="1"/>
  <c r="O344" i="1" s="1"/>
  <c r="Q344" i="1" s="1"/>
  <c r="R344" i="1" s="1"/>
  <c r="I344" i="1"/>
  <c r="K344" i="1" s="1"/>
  <c r="D344" i="1"/>
  <c r="E344" i="1" s="1"/>
  <c r="G344" i="1" s="1"/>
  <c r="H344" i="1" s="1"/>
  <c r="N343" i="1"/>
  <c r="I343" i="1"/>
  <c r="K343" i="1" s="1"/>
  <c r="D343" i="1"/>
  <c r="E343" i="1" s="1"/>
  <c r="G343" i="1" s="1"/>
  <c r="H343" i="1" s="1"/>
  <c r="N342" i="1"/>
  <c r="O342" i="1" s="1"/>
  <c r="Q342" i="1" s="1"/>
  <c r="R342" i="1" s="1"/>
  <c r="I342" i="1"/>
  <c r="D342" i="1"/>
  <c r="F342" i="1" s="1"/>
  <c r="N341" i="1"/>
  <c r="P341" i="1" s="1"/>
  <c r="I341" i="1"/>
  <c r="D341" i="1"/>
  <c r="N340" i="1"/>
  <c r="P340" i="1" s="1"/>
  <c r="I340" i="1"/>
  <c r="J340" i="1" s="1"/>
  <c r="L340" i="1" s="1"/>
  <c r="M340" i="1" s="1"/>
  <c r="D340" i="1"/>
  <c r="E340" i="1" s="1"/>
  <c r="G340" i="1" s="1"/>
  <c r="H340" i="1" s="1"/>
  <c r="N339" i="1"/>
  <c r="O339" i="1" s="1"/>
  <c r="Q339" i="1" s="1"/>
  <c r="R339" i="1" s="1"/>
  <c r="I339" i="1"/>
  <c r="J339" i="1" s="1"/>
  <c r="L339" i="1" s="1"/>
  <c r="M339" i="1" s="1"/>
  <c r="D339" i="1"/>
  <c r="F339" i="1" s="1"/>
  <c r="N338" i="1"/>
  <c r="O338" i="1" s="1"/>
  <c r="Q338" i="1" s="1"/>
  <c r="R338" i="1" s="1"/>
  <c r="I338" i="1"/>
  <c r="D338" i="1"/>
  <c r="F338" i="1" s="1"/>
  <c r="N337" i="1"/>
  <c r="O337" i="1" s="1"/>
  <c r="Q337" i="1" s="1"/>
  <c r="R337" i="1" s="1"/>
  <c r="I337" i="1"/>
  <c r="J337" i="1" s="1"/>
  <c r="L337" i="1" s="1"/>
  <c r="M337" i="1" s="1"/>
  <c r="D337" i="1"/>
  <c r="N336" i="1"/>
  <c r="P336" i="1" s="1"/>
  <c r="I336" i="1"/>
  <c r="K336" i="1" s="1"/>
  <c r="D336" i="1"/>
  <c r="N335" i="1"/>
  <c r="I335" i="1"/>
  <c r="K335" i="1" s="1"/>
  <c r="D335" i="1"/>
  <c r="E335" i="1" s="1"/>
  <c r="G335" i="1" s="1"/>
  <c r="H335" i="1" s="1"/>
  <c r="N334" i="1"/>
  <c r="O334" i="1" s="1"/>
  <c r="Q334" i="1" s="1"/>
  <c r="R334" i="1" s="1"/>
  <c r="I334" i="1"/>
  <c r="D334" i="1"/>
  <c r="E334" i="1" s="1"/>
  <c r="G334" i="1" s="1"/>
  <c r="H334" i="1" s="1"/>
  <c r="N333" i="1"/>
  <c r="P333" i="1" s="1"/>
  <c r="I333" i="1"/>
  <c r="D333" i="1"/>
  <c r="N332" i="1"/>
  <c r="P332" i="1" s="1"/>
  <c r="I332" i="1"/>
  <c r="J332" i="1" s="1"/>
  <c r="L332" i="1" s="1"/>
  <c r="M332" i="1" s="1"/>
  <c r="D332" i="1"/>
  <c r="E332" i="1" s="1"/>
  <c r="G332" i="1" s="1"/>
  <c r="H332" i="1" s="1"/>
  <c r="N331" i="1"/>
  <c r="P331" i="1" s="1"/>
  <c r="I331" i="1"/>
  <c r="K331" i="1" s="1"/>
  <c r="D331" i="1"/>
  <c r="F331" i="1" s="1"/>
  <c r="N330" i="1"/>
  <c r="O330" i="1" s="1"/>
  <c r="Q330" i="1" s="1"/>
  <c r="R330" i="1" s="1"/>
  <c r="I330" i="1"/>
  <c r="D330" i="1"/>
  <c r="F330" i="1" s="1"/>
  <c r="N329" i="1"/>
  <c r="O329" i="1" s="1"/>
  <c r="Q329" i="1" s="1"/>
  <c r="R329" i="1" s="1"/>
  <c r="I329" i="1"/>
  <c r="J329" i="1" s="1"/>
  <c r="L329" i="1" s="1"/>
  <c r="M329" i="1" s="1"/>
  <c r="D329" i="1"/>
  <c r="N328" i="1"/>
  <c r="O328" i="1" s="1"/>
  <c r="Q328" i="1" s="1"/>
  <c r="R328" i="1" s="1"/>
  <c r="I328" i="1"/>
  <c r="K328" i="1" s="1"/>
  <c r="D328" i="1"/>
  <c r="N327" i="1"/>
  <c r="I327" i="1"/>
  <c r="K327" i="1" s="1"/>
  <c r="D327" i="1"/>
  <c r="E327" i="1" s="1"/>
  <c r="G327" i="1" s="1"/>
  <c r="H327" i="1" s="1"/>
  <c r="N326" i="1"/>
  <c r="O326" i="1" s="1"/>
  <c r="Q326" i="1" s="1"/>
  <c r="R326" i="1" s="1"/>
  <c r="I326" i="1"/>
  <c r="K326" i="1" s="1"/>
  <c r="D326" i="1"/>
  <c r="F326" i="1" s="1"/>
  <c r="N325" i="1"/>
  <c r="P325" i="1" s="1"/>
  <c r="I325" i="1"/>
  <c r="J325" i="1" s="1"/>
  <c r="L325" i="1" s="1"/>
  <c r="M325" i="1" s="1"/>
  <c r="D325" i="1"/>
  <c r="N324" i="1"/>
  <c r="P324" i="1" s="1"/>
  <c r="I324" i="1"/>
  <c r="J324" i="1" s="1"/>
  <c r="L324" i="1" s="1"/>
  <c r="M324" i="1" s="1"/>
  <c r="D324" i="1"/>
  <c r="E324" i="1" s="1"/>
  <c r="G324" i="1" s="1"/>
  <c r="H324" i="1" s="1"/>
  <c r="N323" i="1"/>
  <c r="I323" i="1"/>
  <c r="J323" i="1" s="1"/>
  <c r="L323" i="1" s="1"/>
  <c r="M323" i="1" s="1"/>
  <c r="D323" i="1"/>
  <c r="F323" i="1" s="1"/>
  <c r="N322" i="1"/>
  <c r="I322" i="1"/>
  <c r="D322" i="1"/>
  <c r="F322" i="1" s="1"/>
  <c r="N321" i="1"/>
  <c r="O321" i="1" s="1"/>
  <c r="Q321" i="1" s="1"/>
  <c r="R321" i="1" s="1"/>
  <c r="I321" i="1"/>
  <c r="J321" i="1" s="1"/>
  <c r="L321" i="1" s="1"/>
  <c r="M321" i="1" s="1"/>
  <c r="D321" i="1"/>
  <c r="F321" i="1" s="1"/>
  <c r="N320" i="1"/>
  <c r="P320" i="1" s="1"/>
  <c r="I320" i="1"/>
  <c r="K320" i="1" s="1"/>
  <c r="D320" i="1"/>
  <c r="E320" i="1" s="1"/>
  <c r="G320" i="1" s="1"/>
  <c r="H320" i="1" s="1"/>
  <c r="N319" i="1"/>
  <c r="I319" i="1"/>
  <c r="K319" i="1" s="1"/>
  <c r="D319" i="1"/>
  <c r="E319" i="1" s="1"/>
  <c r="G319" i="1" s="1"/>
  <c r="H319" i="1" s="1"/>
  <c r="N318" i="1"/>
  <c r="O318" i="1" s="1"/>
  <c r="Q318" i="1" s="1"/>
  <c r="R318" i="1" s="1"/>
  <c r="I318" i="1"/>
  <c r="D318" i="1"/>
  <c r="E318" i="1" s="1"/>
  <c r="G318" i="1" s="1"/>
  <c r="H318" i="1" s="1"/>
  <c r="N317" i="1"/>
  <c r="P317" i="1" s="1"/>
  <c r="I317" i="1"/>
  <c r="J317" i="1" s="1"/>
  <c r="L317" i="1" s="1"/>
  <c r="M317" i="1" s="1"/>
  <c r="D317" i="1"/>
  <c r="N316" i="1"/>
  <c r="P316" i="1" s="1"/>
  <c r="I316" i="1"/>
  <c r="J316" i="1" s="1"/>
  <c r="L316" i="1" s="1"/>
  <c r="M316" i="1" s="1"/>
  <c r="D316" i="1"/>
  <c r="E316" i="1" s="1"/>
  <c r="G316" i="1" s="1"/>
  <c r="H316" i="1" s="1"/>
  <c r="N315" i="1"/>
  <c r="I315" i="1"/>
  <c r="K315" i="1" s="1"/>
  <c r="D315" i="1"/>
  <c r="F315" i="1" s="1"/>
  <c r="N314" i="1"/>
  <c r="I314" i="1"/>
  <c r="D314" i="1"/>
  <c r="F314" i="1" s="1"/>
  <c r="N313" i="1"/>
  <c r="O313" i="1" s="1"/>
  <c r="Q313" i="1" s="1"/>
  <c r="R313" i="1" s="1"/>
  <c r="I313" i="1"/>
  <c r="K313" i="1" s="1"/>
  <c r="D313" i="1"/>
  <c r="F313" i="1" s="1"/>
  <c r="N312" i="1"/>
  <c r="P312" i="1" s="1"/>
  <c r="I312" i="1"/>
  <c r="D312" i="1"/>
  <c r="N311" i="1"/>
  <c r="I311" i="1"/>
  <c r="K311" i="1" s="1"/>
  <c r="D311" i="1"/>
  <c r="N310" i="1"/>
  <c r="P310" i="1" s="1"/>
  <c r="I310" i="1"/>
  <c r="D310" i="1"/>
  <c r="E310" i="1" s="1"/>
  <c r="G310" i="1" s="1"/>
  <c r="H310" i="1" s="1"/>
  <c r="N309" i="1"/>
  <c r="P309" i="1" s="1"/>
  <c r="I309" i="1"/>
  <c r="J309" i="1" s="1"/>
  <c r="L309" i="1" s="1"/>
  <c r="M309" i="1" s="1"/>
  <c r="D309" i="1"/>
  <c r="N308" i="1"/>
  <c r="P308" i="1" s="1"/>
  <c r="I308" i="1"/>
  <c r="J308" i="1" s="1"/>
  <c r="L308" i="1" s="1"/>
  <c r="M308" i="1" s="1"/>
  <c r="D308" i="1"/>
  <c r="F308" i="1" s="1"/>
  <c r="N307" i="1"/>
  <c r="O307" i="1" s="1"/>
  <c r="Q307" i="1" s="1"/>
  <c r="R307" i="1" s="1"/>
  <c r="I307" i="1"/>
  <c r="D307" i="1"/>
  <c r="F307" i="1" s="1"/>
  <c r="N306" i="1"/>
  <c r="P306" i="1" s="1"/>
  <c r="I306" i="1"/>
  <c r="D306" i="1"/>
  <c r="F306" i="1" s="1"/>
  <c r="N305" i="1"/>
  <c r="O305" i="1" s="1"/>
  <c r="Q305" i="1" s="1"/>
  <c r="R305" i="1" s="1"/>
  <c r="I305" i="1"/>
  <c r="K305" i="1" s="1"/>
  <c r="D305" i="1"/>
  <c r="E305" i="1" s="1"/>
  <c r="G305" i="1" s="1"/>
  <c r="H305" i="1" s="1"/>
  <c r="N304" i="1"/>
  <c r="O304" i="1" s="1"/>
  <c r="Q304" i="1" s="1"/>
  <c r="R304" i="1" s="1"/>
  <c r="I304" i="1"/>
  <c r="K304" i="1" s="1"/>
  <c r="D304" i="1"/>
  <c r="E304" i="1" s="1"/>
  <c r="G304" i="1" s="1"/>
  <c r="H304" i="1" s="1"/>
  <c r="N303" i="1"/>
  <c r="I303" i="1"/>
  <c r="K303" i="1" s="1"/>
  <c r="D303" i="1"/>
  <c r="E303" i="1" s="1"/>
  <c r="G303" i="1" s="1"/>
  <c r="H303" i="1" s="1"/>
  <c r="N302" i="1"/>
  <c r="P302" i="1" s="1"/>
  <c r="I302" i="1"/>
  <c r="J302" i="1" s="1"/>
  <c r="L302" i="1" s="1"/>
  <c r="M302" i="1" s="1"/>
  <c r="D302" i="1"/>
  <c r="F302" i="1" s="1"/>
  <c r="N301" i="1"/>
  <c r="P301" i="1" s="1"/>
  <c r="I301" i="1"/>
  <c r="K301" i="1" s="1"/>
  <c r="D301" i="1"/>
  <c r="N300" i="1"/>
  <c r="P300" i="1" s="1"/>
  <c r="I300" i="1"/>
  <c r="J300" i="1" s="1"/>
  <c r="L300" i="1" s="1"/>
  <c r="M300" i="1" s="1"/>
  <c r="D300" i="1"/>
  <c r="F300" i="1" s="1"/>
  <c r="N299" i="1"/>
  <c r="I299" i="1"/>
  <c r="J299" i="1" s="1"/>
  <c r="L299" i="1" s="1"/>
  <c r="M299" i="1" s="1"/>
  <c r="D299" i="1"/>
  <c r="F299" i="1" s="1"/>
  <c r="N298" i="1"/>
  <c r="P298" i="1" s="1"/>
  <c r="I298" i="1"/>
  <c r="D298" i="1"/>
  <c r="F298" i="1" s="1"/>
  <c r="N297" i="1"/>
  <c r="O297" i="1" s="1"/>
  <c r="Q297" i="1" s="1"/>
  <c r="R297" i="1" s="1"/>
  <c r="I297" i="1"/>
  <c r="K297" i="1" s="1"/>
  <c r="D297" i="1"/>
  <c r="E297" i="1" s="1"/>
  <c r="G297" i="1" s="1"/>
  <c r="H297" i="1" s="1"/>
  <c r="N296" i="1"/>
  <c r="I296" i="1"/>
  <c r="K296" i="1" s="1"/>
  <c r="D296" i="1"/>
  <c r="F296" i="1" s="1"/>
  <c r="N295" i="1"/>
  <c r="I295" i="1"/>
  <c r="K295" i="1" s="1"/>
  <c r="D295" i="1"/>
  <c r="E295" i="1" s="1"/>
  <c r="G295" i="1" s="1"/>
  <c r="H295" i="1" s="1"/>
  <c r="N294" i="1"/>
  <c r="P294" i="1" s="1"/>
  <c r="I294" i="1"/>
  <c r="D294" i="1"/>
  <c r="F294" i="1" s="1"/>
  <c r="N293" i="1"/>
  <c r="P293" i="1" s="1"/>
  <c r="I293" i="1"/>
  <c r="D293" i="1"/>
  <c r="N292" i="1"/>
  <c r="P292" i="1" s="1"/>
  <c r="I292" i="1"/>
  <c r="J292" i="1" s="1"/>
  <c r="L292" i="1" s="1"/>
  <c r="M292" i="1" s="1"/>
  <c r="D292" i="1"/>
  <c r="F292" i="1" s="1"/>
  <c r="N291" i="1"/>
  <c r="O291" i="1" s="1"/>
  <c r="Q291" i="1" s="1"/>
  <c r="R291" i="1" s="1"/>
  <c r="I291" i="1"/>
  <c r="K291" i="1" s="1"/>
  <c r="D291" i="1"/>
  <c r="F291" i="1" s="1"/>
  <c r="N290" i="1"/>
  <c r="P290" i="1" s="1"/>
  <c r="I290" i="1"/>
  <c r="D290" i="1"/>
  <c r="F290" i="1" s="1"/>
  <c r="N289" i="1"/>
  <c r="O289" i="1" s="1"/>
  <c r="Q289" i="1" s="1"/>
  <c r="R289" i="1" s="1"/>
  <c r="I289" i="1"/>
  <c r="K289" i="1" s="1"/>
  <c r="D289" i="1"/>
  <c r="E289" i="1" s="1"/>
  <c r="G289" i="1" s="1"/>
  <c r="H289" i="1" s="1"/>
  <c r="N288" i="1"/>
  <c r="P288" i="1" s="1"/>
  <c r="I288" i="1"/>
  <c r="K288" i="1" s="1"/>
  <c r="D288" i="1"/>
  <c r="F288" i="1" s="1"/>
  <c r="N287" i="1"/>
  <c r="I287" i="1"/>
  <c r="K287" i="1" s="1"/>
  <c r="D287" i="1"/>
  <c r="E287" i="1" s="1"/>
  <c r="G287" i="1" s="1"/>
  <c r="H287" i="1" s="1"/>
  <c r="N286" i="1"/>
  <c r="P286" i="1" s="1"/>
  <c r="I286" i="1"/>
  <c r="J286" i="1" s="1"/>
  <c r="L286" i="1" s="1"/>
  <c r="M286" i="1" s="1"/>
  <c r="D286" i="1"/>
  <c r="N285" i="1"/>
  <c r="P285" i="1" s="1"/>
  <c r="I285" i="1"/>
  <c r="D285" i="1"/>
  <c r="N284" i="1"/>
  <c r="P284" i="1" s="1"/>
  <c r="I284" i="1"/>
  <c r="D284" i="1"/>
  <c r="F284" i="1" s="1"/>
  <c r="N283" i="1"/>
  <c r="O283" i="1" s="1"/>
  <c r="Q283" i="1" s="1"/>
  <c r="R283" i="1" s="1"/>
  <c r="I283" i="1"/>
  <c r="D283" i="1"/>
  <c r="F283" i="1" s="1"/>
  <c r="N282" i="1"/>
  <c r="I282" i="1"/>
  <c r="D282" i="1"/>
  <c r="F282" i="1" s="1"/>
  <c r="N281" i="1"/>
  <c r="O281" i="1" s="1"/>
  <c r="Q281" i="1" s="1"/>
  <c r="R281" i="1" s="1"/>
  <c r="I281" i="1"/>
  <c r="K281" i="1" s="1"/>
  <c r="D281" i="1"/>
  <c r="E281" i="1" s="1"/>
  <c r="G281" i="1" s="1"/>
  <c r="H281" i="1" s="1"/>
  <c r="N280" i="1"/>
  <c r="I280" i="1"/>
  <c r="K280" i="1" s="1"/>
  <c r="D280" i="1"/>
  <c r="E280" i="1" s="1"/>
  <c r="G280" i="1" s="1"/>
  <c r="H280" i="1" s="1"/>
  <c r="N279" i="1"/>
  <c r="I279" i="1"/>
  <c r="K279" i="1" s="1"/>
  <c r="D279" i="1"/>
  <c r="E279" i="1" s="1"/>
  <c r="G279" i="1" s="1"/>
  <c r="H279" i="1" s="1"/>
  <c r="N278" i="1"/>
  <c r="P278" i="1" s="1"/>
  <c r="I278" i="1"/>
  <c r="J278" i="1" s="1"/>
  <c r="L278" i="1" s="1"/>
  <c r="M278" i="1" s="1"/>
  <c r="D278" i="1"/>
  <c r="E278" i="1" s="1"/>
  <c r="G278" i="1" s="1"/>
  <c r="H278" i="1" s="1"/>
  <c r="N277" i="1"/>
  <c r="P277" i="1" s="1"/>
  <c r="I277" i="1"/>
  <c r="J277" i="1" s="1"/>
  <c r="L277" i="1" s="1"/>
  <c r="M277" i="1" s="1"/>
  <c r="D277" i="1"/>
  <c r="N276" i="1"/>
  <c r="P276" i="1" s="1"/>
  <c r="I276" i="1"/>
  <c r="K276" i="1" s="1"/>
  <c r="D276" i="1"/>
  <c r="F276" i="1" s="1"/>
  <c r="N275" i="1"/>
  <c r="O275" i="1" s="1"/>
  <c r="Q275" i="1" s="1"/>
  <c r="R275" i="1" s="1"/>
  <c r="I275" i="1"/>
  <c r="D275" i="1"/>
  <c r="F275" i="1" s="1"/>
  <c r="N274" i="1"/>
  <c r="I274" i="1"/>
  <c r="D274" i="1"/>
  <c r="F274" i="1" s="1"/>
  <c r="N273" i="1"/>
  <c r="O273" i="1" s="1"/>
  <c r="Q273" i="1" s="1"/>
  <c r="R273" i="1" s="1"/>
  <c r="I273" i="1"/>
  <c r="K273" i="1" s="1"/>
  <c r="D273" i="1"/>
  <c r="E273" i="1" s="1"/>
  <c r="G273" i="1" s="1"/>
  <c r="H273" i="1" s="1"/>
  <c r="N272" i="1"/>
  <c r="I272" i="1"/>
  <c r="K272" i="1" s="1"/>
  <c r="D272" i="1"/>
  <c r="F272" i="1" s="1"/>
  <c r="N271" i="1"/>
  <c r="I271" i="1"/>
  <c r="K271" i="1" s="1"/>
  <c r="D271" i="1"/>
  <c r="E271" i="1" s="1"/>
  <c r="G271" i="1" s="1"/>
  <c r="H271" i="1" s="1"/>
  <c r="N270" i="1"/>
  <c r="P270" i="1" s="1"/>
  <c r="I270" i="1"/>
  <c r="J270" i="1" s="1"/>
  <c r="L270" i="1" s="1"/>
  <c r="M270" i="1" s="1"/>
  <c r="D270" i="1"/>
  <c r="F270" i="1" s="1"/>
  <c r="N269" i="1"/>
  <c r="I269" i="1"/>
  <c r="D269" i="1"/>
  <c r="N268" i="1"/>
  <c r="P268" i="1" s="1"/>
  <c r="I268" i="1"/>
  <c r="D268" i="1"/>
  <c r="F268" i="1" s="1"/>
  <c r="N267" i="1"/>
  <c r="I267" i="1"/>
  <c r="J267" i="1" s="1"/>
  <c r="L267" i="1" s="1"/>
  <c r="M267" i="1" s="1"/>
  <c r="D267" i="1"/>
  <c r="F267" i="1" s="1"/>
  <c r="N266" i="1"/>
  <c r="P266" i="1" s="1"/>
  <c r="I266" i="1"/>
  <c r="D266" i="1"/>
  <c r="F266" i="1" s="1"/>
  <c r="N265" i="1"/>
  <c r="O265" i="1" s="1"/>
  <c r="Q265" i="1" s="1"/>
  <c r="R265" i="1" s="1"/>
  <c r="I265" i="1"/>
  <c r="K265" i="1" s="1"/>
  <c r="D265" i="1"/>
  <c r="N264" i="1"/>
  <c r="P264" i="1" s="1"/>
  <c r="I264" i="1"/>
  <c r="K264" i="1" s="1"/>
  <c r="D264" i="1"/>
  <c r="N263" i="1"/>
  <c r="I263" i="1"/>
  <c r="K263" i="1" s="1"/>
  <c r="D263" i="1"/>
  <c r="E263" i="1" s="1"/>
  <c r="G263" i="1" s="1"/>
  <c r="H263" i="1" s="1"/>
  <c r="N262" i="1"/>
  <c r="P262" i="1" s="1"/>
  <c r="I262" i="1"/>
  <c r="K262" i="1" s="1"/>
  <c r="D262" i="1"/>
  <c r="N261" i="1"/>
  <c r="P261" i="1" s="1"/>
  <c r="I261" i="1"/>
  <c r="D261" i="1"/>
  <c r="N260" i="1"/>
  <c r="P260" i="1" s="1"/>
  <c r="I260" i="1"/>
  <c r="K260" i="1" s="1"/>
  <c r="D260" i="1"/>
  <c r="F260" i="1" s="1"/>
  <c r="N259" i="1"/>
  <c r="O259" i="1" s="1"/>
  <c r="Q259" i="1" s="1"/>
  <c r="R259" i="1" s="1"/>
  <c r="I259" i="1"/>
  <c r="K259" i="1" s="1"/>
  <c r="D259" i="1"/>
  <c r="F259" i="1" s="1"/>
  <c r="N258" i="1"/>
  <c r="O258" i="1" s="1"/>
  <c r="Q258" i="1" s="1"/>
  <c r="R258" i="1" s="1"/>
  <c r="I258" i="1"/>
  <c r="D258" i="1"/>
  <c r="F258" i="1" s="1"/>
  <c r="N257" i="1"/>
  <c r="I257" i="1"/>
  <c r="K257" i="1" s="1"/>
  <c r="D257" i="1"/>
  <c r="E257" i="1" s="1"/>
  <c r="G257" i="1" s="1"/>
  <c r="H257" i="1" s="1"/>
  <c r="N256" i="1"/>
  <c r="O256" i="1" s="1"/>
  <c r="Q256" i="1" s="1"/>
  <c r="R256" i="1" s="1"/>
  <c r="I256" i="1"/>
  <c r="K256" i="1" s="1"/>
  <c r="D256" i="1"/>
  <c r="N255" i="1"/>
  <c r="I255" i="1"/>
  <c r="K255" i="1" s="1"/>
  <c r="D255" i="1"/>
  <c r="N254" i="1"/>
  <c r="P254" i="1" s="1"/>
  <c r="I254" i="1"/>
  <c r="K254" i="1" s="1"/>
  <c r="D254" i="1"/>
  <c r="N253" i="1"/>
  <c r="P253" i="1" s="1"/>
  <c r="I253" i="1"/>
  <c r="D253" i="1"/>
  <c r="N252" i="1"/>
  <c r="P252" i="1" s="1"/>
  <c r="I252" i="1"/>
  <c r="D252" i="1"/>
  <c r="F252" i="1" s="1"/>
  <c r="N251" i="1"/>
  <c r="I251" i="1"/>
  <c r="K251" i="1" s="1"/>
  <c r="D251" i="1"/>
  <c r="F251" i="1" s="1"/>
  <c r="N250" i="1"/>
  <c r="O250" i="1" s="1"/>
  <c r="Q250" i="1" s="1"/>
  <c r="R250" i="1" s="1"/>
  <c r="I250" i="1"/>
  <c r="D250" i="1"/>
  <c r="F250" i="1" s="1"/>
  <c r="N249" i="1"/>
  <c r="O249" i="1" s="1"/>
  <c r="Q249" i="1" s="1"/>
  <c r="R249" i="1" s="1"/>
  <c r="I249" i="1"/>
  <c r="K249" i="1" s="1"/>
  <c r="D249" i="1"/>
  <c r="N248" i="1"/>
  <c r="I248" i="1"/>
  <c r="D248" i="1"/>
  <c r="E248" i="1" s="1"/>
  <c r="G248" i="1" s="1"/>
  <c r="H248" i="1" s="1"/>
  <c r="N247" i="1"/>
  <c r="I247" i="1"/>
  <c r="K247" i="1" s="1"/>
  <c r="D247" i="1"/>
  <c r="N246" i="1"/>
  <c r="P246" i="1" s="1"/>
  <c r="I246" i="1"/>
  <c r="J246" i="1" s="1"/>
  <c r="L246" i="1" s="1"/>
  <c r="M246" i="1" s="1"/>
  <c r="D246" i="1"/>
  <c r="N245" i="1"/>
  <c r="P245" i="1" s="1"/>
  <c r="I245" i="1"/>
  <c r="K245" i="1" s="1"/>
  <c r="D245" i="1"/>
  <c r="N244" i="1"/>
  <c r="P244" i="1" s="1"/>
  <c r="I244" i="1"/>
  <c r="J244" i="1" s="1"/>
  <c r="L244" i="1" s="1"/>
  <c r="M244" i="1" s="1"/>
  <c r="D244" i="1"/>
  <c r="F244" i="1" s="1"/>
  <c r="N243" i="1"/>
  <c r="I243" i="1"/>
  <c r="K243" i="1" s="1"/>
  <c r="D243" i="1"/>
  <c r="N242" i="1"/>
  <c r="I242" i="1"/>
  <c r="D242" i="1"/>
  <c r="F242" i="1" s="1"/>
  <c r="N241" i="1"/>
  <c r="O241" i="1" s="1"/>
  <c r="Q241" i="1" s="1"/>
  <c r="R241" i="1" s="1"/>
  <c r="I241" i="1"/>
  <c r="K241" i="1" s="1"/>
  <c r="D241" i="1"/>
  <c r="N240" i="1"/>
  <c r="O240" i="1" s="1"/>
  <c r="Q240" i="1" s="1"/>
  <c r="R240" i="1" s="1"/>
  <c r="I240" i="1"/>
  <c r="K240" i="1" s="1"/>
  <c r="D240" i="1"/>
  <c r="N239" i="1"/>
  <c r="I239" i="1"/>
  <c r="K239" i="1" s="1"/>
  <c r="D239" i="1"/>
  <c r="F239" i="1" s="1"/>
  <c r="N238" i="1"/>
  <c r="P238" i="1" s="1"/>
  <c r="I238" i="1"/>
  <c r="J238" i="1" s="1"/>
  <c r="L238" i="1" s="1"/>
  <c r="M238" i="1" s="1"/>
  <c r="D238" i="1"/>
  <c r="F238" i="1" s="1"/>
  <c r="N237" i="1"/>
  <c r="P237" i="1" s="1"/>
  <c r="I237" i="1"/>
  <c r="J237" i="1" s="1"/>
  <c r="L237" i="1" s="1"/>
  <c r="M237" i="1" s="1"/>
  <c r="D237" i="1"/>
  <c r="N236" i="1"/>
  <c r="P236" i="1" s="1"/>
  <c r="I236" i="1"/>
  <c r="K236" i="1" s="1"/>
  <c r="D236" i="1"/>
  <c r="F236" i="1" s="1"/>
  <c r="N235" i="1"/>
  <c r="O235" i="1" s="1"/>
  <c r="Q235" i="1" s="1"/>
  <c r="R235" i="1" s="1"/>
  <c r="I235" i="1"/>
  <c r="J235" i="1" s="1"/>
  <c r="L235" i="1" s="1"/>
  <c r="M235" i="1" s="1"/>
  <c r="D235" i="1"/>
  <c r="F235" i="1" s="1"/>
  <c r="N234" i="1"/>
  <c r="I234" i="1"/>
  <c r="D234" i="1"/>
  <c r="F234" i="1" s="1"/>
  <c r="N233" i="1"/>
  <c r="I233" i="1"/>
  <c r="K233" i="1" s="1"/>
  <c r="D233" i="1"/>
  <c r="F233" i="1" s="1"/>
  <c r="N232" i="1"/>
  <c r="P232" i="1" s="1"/>
  <c r="I232" i="1"/>
  <c r="K232" i="1" s="1"/>
  <c r="D232" i="1"/>
  <c r="F232" i="1" s="1"/>
  <c r="N231" i="1"/>
  <c r="I231" i="1"/>
  <c r="K231" i="1" s="1"/>
  <c r="D231" i="1"/>
  <c r="E231" i="1" s="1"/>
  <c r="G231" i="1" s="1"/>
  <c r="H231" i="1" s="1"/>
  <c r="N230" i="1"/>
  <c r="P230" i="1" s="1"/>
  <c r="I230" i="1"/>
  <c r="D230" i="1"/>
  <c r="F230" i="1" s="1"/>
  <c r="N229" i="1"/>
  <c r="P229" i="1" s="1"/>
  <c r="I229" i="1"/>
  <c r="J229" i="1" s="1"/>
  <c r="L229" i="1" s="1"/>
  <c r="M229" i="1" s="1"/>
  <c r="D229" i="1"/>
  <c r="N228" i="1"/>
  <c r="P228" i="1" s="1"/>
  <c r="I228" i="1"/>
  <c r="D228" i="1"/>
  <c r="F228" i="1" s="1"/>
  <c r="N227" i="1"/>
  <c r="I227" i="1"/>
  <c r="D227" i="1"/>
  <c r="N226" i="1"/>
  <c r="O226" i="1" s="1"/>
  <c r="Q226" i="1" s="1"/>
  <c r="R226" i="1" s="1"/>
  <c r="I226" i="1"/>
  <c r="D226" i="1"/>
  <c r="F226" i="1" s="1"/>
  <c r="N225" i="1"/>
  <c r="P225" i="1" s="1"/>
  <c r="I225" i="1"/>
  <c r="K225" i="1" s="1"/>
  <c r="D225" i="1"/>
  <c r="E225" i="1" s="1"/>
  <c r="G225" i="1" s="1"/>
  <c r="H225" i="1" s="1"/>
  <c r="N224" i="1"/>
  <c r="I224" i="1"/>
  <c r="K224" i="1" s="1"/>
  <c r="D224" i="1"/>
  <c r="N223" i="1"/>
  <c r="I223" i="1"/>
  <c r="K223" i="1" s="1"/>
  <c r="D223" i="1"/>
  <c r="N222" i="1"/>
  <c r="P222" i="1" s="1"/>
  <c r="I222" i="1"/>
  <c r="D222" i="1"/>
  <c r="N221" i="1"/>
  <c r="P221" i="1" s="1"/>
  <c r="I221" i="1"/>
  <c r="J221" i="1" s="1"/>
  <c r="L221" i="1" s="1"/>
  <c r="M221" i="1" s="1"/>
  <c r="D221" i="1"/>
  <c r="N220" i="1"/>
  <c r="P220" i="1" s="1"/>
  <c r="I220" i="1"/>
  <c r="J220" i="1" s="1"/>
  <c r="L220" i="1" s="1"/>
  <c r="M220" i="1" s="1"/>
  <c r="D220" i="1"/>
  <c r="F220" i="1" s="1"/>
  <c r="N219" i="1"/>
  <c r="I219" i="1"/>
  <c r="K219" i="1" s="1"/>
  <c r="D219" i="1"/>
  <c r="F219" i="1" s="1"/>
  <c r="N218" i="1"/>
  <c r="O218" i="1" s="1"/>
  <c r="Q218" i="1" s="1"/>
  <c r="R218" i="1" s="1"/>
  <c r="I218" i="1"/>
  <c r="D218" i="1"/>
  <c r="F218" i="1" s="1"/>
  <c r="N217" i="1"/>
  <c r="O217" i="1" s="1"/>
  <c r="Q217" i="1" s="1"/>
  <c r="R217" i="1" s="1"/>
  <c r="I217" i="1"/>
  <c r="K217" i="1" s="1"/>
  <c r="D217" i="1"/>
  <c r="F217" i="1" s="1"/>
  <c r="N216" i="1"/>
  <c r="O216" i="1" s="1"/>
  <c r="Q216" i="1" s="1"/>
  <c r="R216" i="1" s="1"/>
  <c r="I216" i="1"/>
  <c r="D216" i="1"/>
  <c r="E216" i="1" s="1"/>
  <c r="G216" i="1" s="1"/>
  <c r="H216" i="1" s="1"/>
  <c r="N215" i="1"/>
  <c r="I215" i="1"/>
  <c r="K215" i="1" s="1"/>
  <c r="D215" i="1"/>
  <c r="E215" i="1" s="1"/>
  <c r="G215" i="1" s="1"/>
  <c r="H215" i="1" s="1"/>
  <c r="N214" i="1"/>
  <c r="P214" i="1" s="1"/>
  <c r="I214" i="1"/>
  <c r="J214" i="1" s="1"/>
  <c r="L214" i="1" s="1"/>
  <c r="M214" i="1" s="1"/>
  <c r="D214" i="1"/>
  <c r="E214" i="1" s="1"/>
  <c r="G214" i="1" s="1"/>
  <c r="H214" i="1" s="1"/>
  <c r="N213" i="1"/>
  <c r="I213" i="1"/>
  <c r="D213" i="1"/>
  <c r="N212" i="1"/>
  <c r="P212" i="1" s="1"/>
  <c r="I212" i="1"/>
  <c r="D212" i="1"/>
  <c r="F212" i="1" s="1"/>
  <c r="N211" i="1"/>
  <c r="O211" i="1" s="1"/>
  <c r="Q211" i="1" s="1"/>
  <c r="R211" i="1" s="1"/>
  <c r="I211" i="1"/>
  <c r="D211" i="1"/>
  <c r="F211" i="1" s="1"/>
  <c r="N210" i="1"/>
  <c r="I210" i="1"/>
  <c r="D210" i="1"/>
  <c r="F210" i="1" s="1"/>
  <c r="N209" i="1"/>
  <c r="I209" i="1"/>
  <c r="K209" i="1" s="1"/>
  <c r="D209" i="1"/>
  <c r="E209" i="1" s="1"/>
  <c r="G209" i="1" s="1"/>
  <c r="H209" i="1" s="1"/>
  <c r="N208" i="1"/>
  <c r="I208" i="1"/>
  <c r="D208" i="1"/>
  <c r="N207" i="1"/>
  <c r="I207" i="1"/>
  <c r="K207" i="1" s="1"/>
  <c r="D207" i="1"/>
  <c r="F207" i="1" s="1"/>
  <c r="N206" i="1"/>
  <c r="P206" i="1" s="1"/>
  <c r="I206" i="1"/>
  <c r="K206" i="1" s="1"/>
  <c r="D206" i="1"/>
  <c r="F206" i="1" s="1"/>
  <c r="N205" i="1"/>
  <c r="P205" i="1" s="1"/>
  <c r="I205" i="1"/>
  <c r="J205" i="1" s="1"/>
  <c r="L205" i="1" s="1"/>
  <c r="M205" i="1" s="1"/>
  <c r="D205" i="1"/>
  <c r="N204" i="1"/>
  <c r="P204" i="1" s="1"/>
  <c r="I204" i="1"/>
  <c r="J204" i="1" s="1"/>
  <c r="L204" i="1" s="1"/>
  <c r="M204" i="1" s="1"/>
  <c r="D204" i="1"/>
  <c r="F204" i="1" s="1"/>
  <c r="N203" i="1"/>
  <c r="P203" i="1" s="1"/>
  <c r="I203" i="1"/>
  <c r="K203" i="1" s="1"/>
  <c r="D203" i="1"/>
  <c r="N202" i="1"/>
  <c r="P202" i="1" s="1"/>
  <c r="I202" i="1"/>
  <c r="D202" i="1"/>
  <c r="F202" i="1" s="1"/>
  <c r="N201" i="1"/>
  <c r="O201" i="1" s="1"/>
  <c r="Q201" i="1" s="1"/>
  <c r="R201" i="1" s="1"/>
  <c r="I201" i="1"/>
  <c r="D201" i="1"/>
  <c r="E201" i="1" s="1"/>
  <c r="G201" i="1" s="1"/>
  <c r="H201" i="1" s="1"/>
  <c r="N200" i="1"/>
  <c r="I200" i="1"/>
  <c r="K200" i="1" s="1"/>
  <c r="D200" i="1"/>
  <c r="F200" i="1" s="1"/>
  <c r="N199" i="1"/>
  <c r="P199" i="1" s="1"/>
  <c r="I199" i="1"/>
  <c r="D199" i="1"/>
  <c r="F199" i="1" s="1"/>
  <c r="N198" i="1"/>
  <c r="O198" i="1" s="1"/>
  <c r="Q198" i="1" s="1"/>
  <c r="R198" i="1" s="1"/>
  <c r="I198" i="1"/>
  <c r="D198" i="1"/>
  <c r="N197" i="1"/>
  <c r="I197" i="1"/>
  <c r="D197" i="1"/>
  <c r="F197" i="1" s="1"/>
  <c r="N196" i="1"/>
  <c r="I196" i="1"/>
  <c r="J196" i="1" s="1"/>
  <c r="L196" i="1" s="1"/>
  <c r="M196" i="1" s="1"/>
  <c r="D196" i="1"/>
  <c r="E196" i="1" s="1"/>
  <c r="G196" i="1" s="1"/>
  <c r="H196" i="1" s="1"/>
  <c r="N195" i="1"/>
  <c r="I195" i="1"/>
  <c r="D195" i="1"/>
  <c r="N194" i="1"/>
  <c r="I194" i="1"/>
  <c r="D194" i="1"/>
  <c r="E194" i="1" s="1"/>
  <c r="G194" i="1" s="1"/>
  <c r="H194" i="1" s="1"/>
  <c r="N193" i="1"/>
  <c r="I193" i="1"/>
  <c r="J193" i="1" s="1"/>
  <c r="L193" i="1" s="1"/>
  <c r="M193" i="1" s="1"/>
  <c r="D193" i="1"/>
  <c r="E193" i="1" s="1"/>
  <c r="G193" i="1" s="1"/>
  <c r="H193" i="1" s="1"/>
  <c r="N192" i="1"/>
  <c r="P192" i="1" s="1"/>
  <c r="I192" i="1"/>
  <c r="K192" i="1" s="1"/>
  <c r="D192" i="1"/>
  <c r="F192" i="1" s="1"/>
  <c r="N191" i="1"/>
  <c r="P191" i="1" s="1"/>
  <c r="I191" i="1"/>
  <c r="J191" i="1" s="1"/>
  <c r="L191" i="1" s="1"/>
  <c r="M191" i="1" s="1"/>
  <c r="D191" i="1"/>
  <c r="N190" i="1"/>
  <c r="I190" i="1"/>
  <c r="J190" i="1" s="1"/>
  <c r="L190" i="1" s="1"/>
  <c r="M190" i="1" s="1"/>
  <c r="D190" i="1"/>
  <c r="F190" i="1" s="1"/>
  <c r="N189" i="1"/>
  <c r="I189" i="1"/>
  <c r="D189" i="1"/>
  <c r="N188" i="1"/>
  <c r="O188" i="1" s="1"/>
  <c r="Q188" i="1" s="1"/>
  <c r="R188" i="1" s="1"/>
  <c r="I188" i="1"/>
  <c r="D188" i="1"/>
  <c r="F188" i="1" s="1"/>
  <c r="N187" i="1"/>
  <c r="O187" i="1" s="1"/>
  <c r="Q187" i="1" s="1"/>
  <c r="R187" i="1" s="1"/>
  <c r="I187" i="1"/>
  <c r="D187" i="1"/>
  <c r="F187" i="1" s="1"/>
  <c r="N186" i="1"/>
  <c r="P186" i="1" s="1"/>
  <c r="I186" i="1"/>
  <c r="J186" i="1" s="1"/>
  <c r="L186" i="1" s="1"/>
  <c r="M186" i="1" s="1"/>
  <c r="D186" i="1"/>
  <c r="E186" i="1" s="1"/>
  <c r="G186" i="1" s="1"/>
  <c r="H186" i="1" s="1"/>
  <c r="N185" i="1"/>
  <c r="P185" i="1" s="1"/>
  <c r="I185" i="1"/>
  <c r="K185" i="1" s="1"/>
  <c r="D185" i="1"/>
  <c r="F185" i="1" s="1"/>
  <c r="N184" i="1"/>
  <c r="I184" i="1"/>
  <c r="K184" i="1" s="1"/>
  <c r="D184" i="1"/>
  <c r="F184" i="1" s="1"/>
  <c r="N183" i="1"/>
  <c r="P183" i="1" s="1"/>
  <c r="I183" i="1"/>
  <c r="K183" i="1" s="1"/>
  <c r="D183" i="1"/>
  <c r="F183" i="1" s="1"/>
  <c r="N182" i="1"/>
  <c r="P182" i="1" s="1"/>
  <c r="I182" i="1"/>
  <c r="K182" i="1" s="1"/>
  <c r="D182" i="1"/>
  <c r="N181" i="1"/>
  <c r="I181" i="1"/>
  <c r="D181" i="1"/>
  <c r="N180" i="1"/>
  <c r="I180" i="1"/>
  <c r="D180" i="1"/>
  <c r="F180" i="1" s="1"/>
  <c r="N179" i="1"/>
  <c r="P179" i="1" s="1"/>
  <c r="I179" i="1"/>
  <c r="D179" i="1"/>
  <c r="N178" i="1"/>
  <c r="I178" i="1"/>
  <c r="D178" i="1"/>
  <c r="N177" i="1"/>
  <c r="O177" i="1" s="1"/>
  <c r="Q177" i="1" s="1"/>
  <c r="R177" i="1" s="1"/>
  <c r="I177" i="1"/>
  <c r="K177" i="1" s="1"/>
  <c r="D177" i="1"/>
  <c r="F177" i="1" s="1"/>
  <c r="N176" i="1"/>
  <c r="O176" i="1" s="1"/>
  <c r="Q176" i="1" s="1"/>
  <c r="R176" i="1" s="1"/>
  <c r="I176" i="1"/>
  <c r="D176" i="1"/>
  <c r="F176" i="1" s="1"/>
  <c r="N175" i="1"/>
  <c r="P175" i="1" s="1"/>
  <c r="I175" i="1"/>
  <c r="K175" i="1" s="1"/>
  <c r="D175" i="1"/>
  <c r="F175" i="1" s="1"/>
  <c r="N174" i="1"/>
  <c r="P174" i="1" s="1"/>
  <c r="I174" i="1"/>
  <c r="K174" i="1" s="1"/>
  <c r="D174" i="1"/>
  <c r="E174" i="1" s="1"/>
  <c r="G174" i="1" s="1"/>
  <c r="H174" i="1" s="1"/>
  <c r="N173" i="1"/>
  <c r="I173" i="1"/>
  <c r="K173" i="1" s="1"/>
  <c r="D173" i="1"/>
  <c r="F173" i="1" s="1"/>
  <c r="N172" i="1"/>
  <c r="P172" i="1" s="1"/>
  <c r="I172" i="1"/>
  <c r="J172" i="1" s="1"/>
  <c r="L172" i="1" s="1"/>
  <c r="M172" i="1" s="1"/>
  <c r="D172" i="1"/>
  <c r="F172" i="1" s="1"/>
  <c r="N171" i="1"/>
  <c r="P171" i="1" s="1"/>
  <c r="I171" i="1"/>
  <c r="J171" i="1" s="1"/>
  <c r="L171" i="1" s="1"/>
  <c r="M171" i="1" s="1"/>
  <c r="D171" i="1"/>
  <c r="N170" i="1"/>
  <c r="P170" i="1" s="1"/>
  <c r="I170" i="1"/>
  <c r="K170" i="1" s="1"/>
  <c r="D170" i="1"/>
  <c r="F170" i="1" s="1"/>
  <c r="N169" i="1"/>
  <c r="O169" i="1" s="1"/>
  <c r="Q169" i="1" s="1"/>
  <c r="R169" i="1" s="1"/>
  <c r="I169" i="1"/>
  <c r="K169" i="1" s="1"/>
  <c r="D169" i="1"/>
  <c r="F169" i="1" s="1"/>
  <c r="N168" i="1"/>
  <c r="O168" i="1" s="1"/>
  <c r="Q168" i="1" s="1"/>
  <c r="R168" i="1" s="1"/>
  <c r="I168" i="1"/>
  <c r="D168" i="1"/>
  <c r="F168" i="1" s="1"/>
  <c r="N167" i="1"/>
  <c r="P167" i="1" s="1"/>
  <c r="I167" i="1"/>
  <c r="K167" i="1" s="1"/>
  <c r="D167" i="1"/>
  <c r="F167" i="1" s="1"/>
  <c r="N166" i="1"/>
  <c r="P166" i="1" s="1"/>
  <c r="I166" i="1"/>
  <c r="K166" i="1" s="1"/>
  <c r="D166" i="1"/>
  <c r="E166" i="1" s="1"/>
  <c r="G166" i="1" s="1"/>
  <c r="H166" i="1" s="1"/>
  <c r="N165" i="1"/>
  <c r="I165" i="1"/>
  <c r="K165" i="1" s="1"/>
  <c r="D165" i="1"/>
  <c r="N164" i="1"/>
  <c r="P164" i="1" s="1"/>
  <c r="I164" i="1"/>
  <c r="K164" i="1" s="1"/>
  <c r="D164" i="1"/>
  <c r="F164" i="1" s="1"/>
  <c r="N163" i="1"/>
  <c r="P163" i="1" s="1"/>
  <c r="I163" i="1"/>
  <c r="J163" i="1" s="1"/>
  <c r="L163" i="1" s="1"/>
  <c r="M163" i="1" s="1"/>
  <c r="D163" i="1"/>
  <c r="E163" i="1" s="1"/>
  <c r="G163" i="1" s="1"/>
  <c r="H163" i="1" s="1"/>
  <c r="N162" i="1"/>
  <c r="O162" i="1" s="1"/>
  <c r="Q162" i="1" s="1"/>
  <c r="R162" i="1" s="1"/>
  <c r="I162" i="1"/>
  <c r="D162" i="1"/>
  <c r="N161" i="1"/>
  <c r="O161" i="1" s="1"/>
  <c r="Q161" i="1" s="1"/>
  <c r="R161" i="1" s="1"/>
  <c r="I161" i="1"/>
  <c r="K161" i="1" s="1"/>
  <c r="D161" i="1"/>
  <c r="F161" i="1" s="1"/>
  <c r="N160" i="1"/>
  <c r="P160" i="1" s="1"/>
  <c r="I160" i="1"/>
  <c r="D160" i="1"/>
  <c r="E160" i="1" s="1"/>
  <c r="G160" i="1" s="1"/>
  <c r="H160" i="1" s="1"/>
  <c r="N159" i="1"/>
  <c r="I159" i="1"/>
  <c r="D159" i="1"/>
  <c r="E159" i="1" s="1"/>
  <c r="G159" i="1" s="1"/>
  <c r="H159" i="1" s="1"/>
  <c r="N158" i="1"/>
  <c r="P158" i="1" s="1"/>
  <c r="I158" i="1"/>
  <c r="K158" i="1" s="1"/>
  <c r="D158" i="1"/>
  <c r="F158" i="1" s="1"/>
  <c r="N157" i="1"/>
  <c r="O157" i="1" s="1"/>
  <c r="Q157" i="1" s="1"/>
  <c r="R157" i="1" s="1"/>
  <c r="I157" i="1"/>
  <c r="J157" i="1" s="1"/>
  <c r="L157" i="1" s="1"/>
  <c r="M157" i="1" s="1"/>
  <c r="D157" i="1"/>
  <c r="N156" i="1"/>
  <c r="I156" i="1"/>
  <c r="J156" i="1" s="1"/>
  <c r="L156" i="1" s="1"/>
  <c r="M156" i="1" s="1"/>
  <c r="D156" i="1"/>
  <c r="F156" i="1" s="1"/>
  <c r="N155" i="1"/>
  <c r="P155" i="1" s="1"/>
  <c r="I155" i="1"/>
  <c r="K155" i="1" s="1"/>
  <c r="D155" i="1"/>
  <c r="E155" i="1" s="1"/>
  <c r="G155" i="1" s="1"/>
  <c r="H155" i="1" s="1"/>
  <c r="N154" i="1"/>
  <c r="O154" i="1" s="1"/>
  <c r="Q154" i="1" s="1"/>
  <c r="R154" i="1" s="1"/>
  <c r="I154" i="1"/>
  <c r="K154" i="1" s="1"/>
  <c r="D154" i="1"/>
  <c r="N153" i="1"/>
  <c r="O153" i="1" s="1"/>
  <c r="Q153" i="1" s="1"/>
  <c r="R153" i="1" s="1"/>
  <c r="I153" i="1"/>
  <c r="K153" i="1" s="1"/>
  <c r="D153" i="1"/>
  <c r="F153" i="1" s="1"/>
  <c r="N152" i="1"/>
  <c r="P152" i="1" s="1"/>
  <c r="I152" i="1"/>
  <c r="J152" i="1" s="1"/>
  <c r="L152" i="1" s="1"/>
  <c r="M152" i="1" s="1"/>
  <c r="D152" i="1"/>
  <c r="E152" i="1" s="1"/>
  <c r="G152" i="1" s="1"/>
  <c r="H152" i="1" s="1"/>
  <c r="N151" i="1"/>
  <c r="I151" i="1"/>
  <c r="D151" i="1"/>
  <c r="E151" i="1" s="1"/>
  <c r="G151" i="1" s="1"/>
  <c r="H151" i="1" s="1"/>
  <c r="N150" i="1"/>
  <c r="P150" i="1" s="1"/>
  <c r="I150" i="1"/>
  <c r="K150" i="1" s="1"/>
  <c r="D150" i="1"/>
  <c r="E150" i="1" s="1"/>
  <c r="G150" i="1" s="1"/>
  <c r="H150" i="1" s="1"/>
  <c r="N149" i="1"/>
  <c r="O149" i="1" s="1"/>
  <c r="Q149" i="1" s="1"/>
  <c r="R149" i="1" s="1"/>
  <c r="I149" i="1"/>
  <c r="J149" i="1" s="1"/>
  <c r="L149" i="1" s="1"/>
  <c r="M149" i="1" s="1"/>
  <c r="D149" i="1"/>
  <c r="F149" i="1" s="1"/>
  <c r="N148" i="1"/>
  <c r="P148" i="1" s="1"/>
  <c r="I148" i="1"/>
  <c r="K148" i="1" s="1"/>
  <c r="D148" i="1"/>
  <c r="F148" i="1" s="1"/>
  <c r="N147" i="1"/>
  <c r="P147" i="1" s="1"/>
  <c r="I147" i="1"/>
  <c r="K147" i="1" s="1"/>
  <c r="D147" i="1"/>
  <c r="F147" i="1" s="1"/>
  <c r="N146" i="1"/>
  <c r="P146" i="1" s="1"/>
  <c r="I146" i="1"/>
  <c r="K146" i="1" s="1"/>
  <c r="D146" i="1"/>
  <c r="F146" i="1" s="1"/>
  <c r="N145" i="1"/>
  <c r="O145" i="1" s="1"/>
  <c r="Q145" i="1" s="1"/>
  <c r="R145" i="1" s="1"/>
  <c r="I145" i="1"/>
  <c r="K145" i="1" s="1"/>
  <c r="D145" i="1"/>
  <c r="F145" i="1" s="1"/>
  <c r="N144" i="1"/>
  <c r="P144" i="1" s="1"/>
  <c r="I144" i="1"/>
  <c r="J144" i="1" s="1"/>
  <c r="L144" i="1" s="1"/>
  <c r="M144" i="1" s="1"/>
  <c r="D144" i="1"/>
  <c r="F144" i="1" s="1"/>
  <c r="N143" i="1"/>
  <c r="P143" i="1" s="1"/>
  <c r="I143" i="1"/>
  <c r="K143" i="1" s="1"/>
  <c r="D143" i="1"/>
  <c r="F143" i="1" s="1"/>
  <c r="N142" i="1"/>
  <c r="P142" i="1" s="1"/>
  <c r="I142" i="1"/>
  <c r="K142" i="1" s="1"/>
  <c r="D142" i="1"/>
  <c r="F142" i="1" s="1"/>
  <c r="N141" i="1"/>
  <c r="O141" i="1" s="1"/>
  <c r="Q141" i="1" s="1"/>
  <c r="R141" i="1" s="1"/>
  <c r="I141" i="1"/>
  <c r="J141" i="1" s="1"/>
  <c r="L141" i="1" s="1"/>
  <c r="M141" i="1" s="1"/>
  <c r="D141" i="1"/>
  <c r="F141" i="1" s="1"/>
  <c r="N140" i="1"/>
  <c r="P140" i="1" s="1"/>
  <c r="I140" i="1"/>
  <c r="J140" i="1" s="1"/>
  <c r="L140" i="1" s="1"/>
  <c r="M140" i="1" s="1"/>
  <c r="D140" i="1"/>
  <c r="F140" i="1" s="1"/>
  <c r="N139" i="1"/>
  <c r="P139" i="1" s="1"/>
  <c r="I139" i="1"/>
  <c r="K139" i="1" s="1"/>
  <c r="D139" i="1"/>
  <c r="E139" i="1" s="1"/>
  <c r="G139" i="1" s="1"/>
  <c r="H139" i="1" s="1"/>
  <c r="N138" i="1"/>
  <c r="P138" i="1" s="1"/>
  <c r="I138" i="1"/>
  <c r="D138" i="1"/>
  <c r="F138" i="1" s="1"/>
  <c r="N137" i="1"/>
  <c r="O137" i="1" s="1"/>
  <c r="Q137" i="1" s="1"/>
  <c r="R137" i="1" s="1"/>
  <c r="I137" i="1"/>
  <c r="K137" i="1" s="1"/>
  <c r="D137" i="1"/>
  <c r="F137" i="1" s="1"/>
  <c r="N136" i="1"/>
  <c r="O136" i="1" s="1"/>
  <c r="Q136" i="1" s="1"/>
  <c r="R136" i="1" s="1"/>
  <c r="I136" i="1"/>
  <c r="K136" i="1" s="1"/>
  <c r="D136" i="1"/>
  <c r="E136" i="1" s="1"/>
  <c r="G136" i="1" s="1"/>
  <c r="H136" i="1" s="1"/>
  <c r="N135" i="1"/>
  <c r="P135" i="1" s="1"/>
  <c r="I135" i="1"/>
  <c r="K135" i="1" s="1"/>
  <c r="D135" i="1"/>
  <c r="E135" i="1" s="1"/>
  <c r="G135" i="1" s="1"/>
  <c r="H135" i="1" s="1"/>
  <c r="N134" i="1"/>
  <c r="P134" i="1" s="1"/>
  <c r="I134" i="1"/>
  <c r="K134" i="1" s="1"/>
  <c r="D134" i="1"/>
  <c r="F134" i="1" s="1"/>
  <c r="N133" i="1"/>
  <c r="I133" i="1"/>
  <c r="K133" i="1" s="1"/>
  <c r="D133" i="1"/>
  <c r="F133" i="1" s="1"/>
  <c r="N132" i="1"/>
  <c r="I132" i="1"/>
  <c r="J132" i="1" s="1"/>
  <c r="L132" i="1" s="1"/>
  <c r="M132" i="1" s="1"/>
  <c r="D132" i="1"/>
  <c r="F132" i="1" s="1"/>
  <c r="N131" i="1"/>
  <c r="P131" i="1" s="1"/>
  <c r="I131" i="1"/>
  <c r="J131" i="1" s="1"/>
  <c r="L131" i="1" s="1"/>
  <c r="M131" i="1" s="1"/>
  <c r="D131" i="1"/>
  <c r="F131" i="1" s="1"/>
  <c r="N130" i="1"/>
  <c r="O130" i="1" s="1"/>
  <c r="Q130" i="1" s="1"/>
  <c r="R130" i="1" s="1"/>
  <c r="I130" i="1"/>
  <c r="K130" i="1" s="1"/>
  <c r="D130" i="1"/>
  <c r="F130" i="1" s="1"/>
  <c r="N129" i="1"/>
  <c r="O129" i="1" s="1"/>
  <c r="Q129" i="1" s="1"/>
  <c r="R129" i="1" s="1"/>
  <c r="I129" i="1"/>
  <c r="K129" i="1" s="1"/>
  <c r="D129" i="1"/>
  <c r="F129" i="1" s="1"/>
  <c r="N128" i="1"/>
  <c r="P128" i="1" s="1"/>
  <c r="I128" i="1"/>
  <c r="J128" i="1" s="1"/>
  <c r="L128" i="1" s="1"/>
  <c r="M128" i="1" s="1"/>
  <c r="D128" i="1"/>
  <c r="F128" i="1" s="1"/>
  <c r="N127" i="1"/>
  <c r="P127" i="1" s="1"/>
  <c r="I127" i="1"/>
  <c r="K127" i="1" s="1"/>
  <c r="D127" i="1"/>
  <c r="F127" i="1" s="1"/>
  <c r="N126" i="1"/>
  <c r="P126" i="1" s="1"/>
  <c r="I126" i="1"/>
  <c r="K126" i="1" s="1"/>
  <c r="D126" i="1"/>
  <c r="N125" i="1"/>
  <c r="P125" i="1" s="1"/>
  <c r="I125" i="1"/>
  <c r="J125" i="1" s="1"/>
  <c r="L125" i="1" s="1"/>
  <c r="M125" i="1" s="1"/>
  <c r="D125" i="1"/>
  <c r="F125" i="1" s="1"/>
  <c r="N124" i="1"/>
  <c r="P124" i="1" s="1"/>
  <c r="I124" i="1"/>
  <c r="J124" i="1" s="1"/>
  <c r="L124" i="1" s="1"/>
  <c r="M124" i="1" s="1"/>
  <c r="D124" i="1"/>
  <c r="F124" i="1" s="1"/>
  <c r="N123" i="1"/>
  <c r="P123" i="1" s="1"/>
  <c r="I123" i="1"/>
  <c r="K123" i="1" s="1"/>
  <c r="D123" i="1"/>
  <c r="N122" i="1"/>
  <c r="P122" i="1" s="1"/>
  <c r="I122" i="1"/>
  <c r="K122" i="1" s="1"/>
  <c r="D122" i="1"/>
  <c r="F122" i="1" s="1"/>
  <c r="N121" i="1"/>
  <c r="O121" i="1" s="1"/>
  <c r="Q121" i="1" s="1"/>
  <c r="R121" i="1" s="1"/>
  <c r="I121" i="1"/>
  <c r="K121" i="1" s="1"/>
  <c r="D121" i="1"/>
  <c r="F121" i="1" s="1"/>
  <c r="N120" i="1"/>
  <c r="P120" i="1" s="1"/>
  <c r="I120" i="1"/>
  <c r="J120" i="1" s="1"/>
  <c r="L120" i="1" s="1"/>
  <c r="M120" i="1" s="1"/>
  <c r="D120" i="1"/>
  <c r="F120" i="1" s="1"/>
  <c r="N119" i="1"/>
  <c r="P119" i="1" s="1"/>
  <c r="I119" i="1"/>
  <c r="K119" i="1" s="1"/>
  <c r="D119" i="1"/>
  <c r="F119" i="1" s="1"/>
  <c r="N118" i="1"/>
  <c r="P118" i="1" s="1"/>
  <c r="I118" i="1"/>
  <c r="K118" i="1" s="1"/>
  <c r="D118" i="1"/>
  <c r="F118" i="1" s="1"/>
  <c r="N117" i="1"/>
  <c r="P117" i="1" s="1"/>
  <c r="I117" i="1"/>
  <c r="K117" i="1" s="1"/>
  <c r="D117" i="1"/>
  <c r="F117" i="1" s="1"/>
  <c r="N116" i="1"/>
  <c r="P116" i="1" s="1"/>
  <c r="I116" i="1"/>
  <c r="D116" i="1"/>
  <c r="F116" i="1" s="1"/>
  <c r="N115" i="1"/>
  <c r="P115" i="1" s="1"/>
  <c r="I115" i="1"/>
  <c r="K115" i="1" s="1"/>
  <c r="D115" i="1"/>
  <c r="F115" i="1" s="1"/>
  <c r="N114" i="1"/>
  <c r="P114" i="1" s="1"/>
  <c r="I114" i="1"/>
  <c r="K114" i="1" s="1"/>
  <c r="D114" i="1"/>
  <c r="F114" i="1" s="1"/>
  <c r="N113" i="1"/>
  <c r="P113" i="1" s="1"/>
  <c r="I113" i="1"/>
  <c r="K113" i="1" s="1"/>
  <c r="D113" i="1"/>
  <c r="F113" i="1" s="1"/>
  <c r="N112" i="1"/>
  <c r="P112" i="1" s="1"/>
  <c r="I112" i="1"/>
  <c r="K112" i="1" s="1"/>
  <c r="D112" i="1"/>
  <c r="F112" i="1" s="1"/>
  <c r="N111" i="1"/>
  <c r="P111" i="1" s="1"/>
  <c r="I111" i="1"/>
  <c r="K111" i="1" s="1"/>
  <c r="D111" i="1"/>
  <c r="F111" i="1" s="1"/>
  <c r="N110" i="1"/>
  <c r="P110" i="1" s="1"/>
  <c r="I110" i="1"/>
  <c r="K110" i="1" s="1"/>
  <c r="D110" i="1"/>
  <c r="E110" i="1" s="1"/>
  <c r="G110" i="1" s="1"/>
  <c r="H110" i="1" s="1"/>
  <c r="N109" i="1"/>
  <c r="P109" i="1" s="1"/>
  <c r="I109" i="1"/>
  <c r="D109" i="1"/>
  <c r="F109" i="1" s="1"/>
  <c r="N108" i="1"/>
  <c r="P108" i="1" s="1"/>
  <c r="I108" i="1"/>
  <c r="J108" i="1" s="1"/>
  <c r="L108" i="1" s="1"/>
  <c r="M108" i="1" s="1"/>
  <c r="D108" i="1"/>
  <c r="F108" i="1" s="1"/>
  <c r="N107" i="1"/>
  <c r="P107" i="1" s="1"/>
  <c r="I107" i="1"/>
  <c r="J107" i="1" s="1"/>
  <c r="L107" i="1" s="1"/>
  <c r="M107" i="1" s="1"/>
  <c r="D107" i="1"/>
  <c r="E107" i="1" s="1"/>
  <c r="G107" i="1" s="1"/>
  <c r="H107" i="1" s="1"/>
  <c r="N106" i="1"/>
  <c r="O106" i="1" s="1"/>
  <c r="Q106" i="1" s="1"/>
  <c r="R106" i="1" s="1"/>
  <c r="I106" i="1"/>
  <c r="D106" i="1"/>
  <c r="F106" i="1" s="1"/>
  <c r="N105" i="1"/>
  <c r="O105" i="1" s="1"/>
  <c r="Q105" i="1" s="1"/>
  <c r="R105" i="1" s="1"/>
  <c r="I105" i="1"/>
  <c r="K105" i="1" s="1"/>
  <c r="D105" i="1"/>
  <c r="F105" i="1" s="1"/>
  <c r="N104" i="1"/>
  <c r="I104" i="1"/>
  <c r="J104" i="1" s="1"/>
  <c r="L104" i="1" s="1"/>
  <c r="M104" i="1" s="1"/>
  <c r="D104" i="1"/>
  <c r="E104" i="1" s="1"/>
  <c r="G104" i="1" s="1"/>
  <c r="H104" i="1" s="1"/>
  <c r="N103" i="1"/>
  <c r="P103" i="1" s="1"/>
  <c r="I103" i="1"/>
  <c r="K103" i="1" s="1"/>
  <c r="D103" i="1"/>
  <c r="E103" i="1" s="1"/>
  <c r="G103" i="1" s="1"/>
  <c r="H103" i="1" s="1"/>
  <c r="N102" i="1"/>
  <c r="P102" i="1" s="1"/>
  <c r="I102" i="1"/>
  <c r="K102" i="1" s="1"/>
  <c r="D102" i="1"/>
  <c r="F102" i="1" s="1"/>
  <c r="N101" i="1"/>
  <c r="O101" i="1" s="1"/>
  <c r="Q101" i="1" s="1"/>
  <c r="R101" i="1" s="1"/>
  <c r="I101" i="1"/>
  <c r="K101" i="1" s="1"/>
  <c r="D101" i="1"/>
  <c r="F101" i="1" s="1"/>
  <c r="N100" i="1"/>
  <c r="P100" i="1" s="1"/>
  <c r="I100" i="1"/>
  <c r="K100" i="1" s="1"/>
  <c r="D100" i="1"/>
  <c r="F100" i="1" s="1"/>
  <c r="N99" i="1"/>
  <c r="P99" i="1" s="1"/>
  <c r="I99" i="1"/>
  <c r="K99" i="1" s="1"/>
  <c r="D99" i="1"/>
  <c r="F99" i="1" s="1"/>
  <c r="N98" i="1"/>
  <c r="P98" i="1" s="1"/>
  <c r="I98" i="1"/>
  <c r="K98" i="1" s="1"/>
  <c r="D98" i="1"/>
  <c r="F98" i="1" s="1"/>
  <c r="N97" i="1"/>
  <c r="P97" i="1" s="1"/>
  <c r="I97" i="1"/>
  <c r="K97" i="1" s="1"/>
  <c r="D97" i="1"/>
  <c r="F97" i="1" s="1"/>
  <c r="N96" i="1"/>
  <c r="P96" i="1" s="1"/>
  <c r="I96" i="1"/>
  <c r="K96" i="1" s="1"/>
  <c r="D96" i="1"/>
  <c r="F96" i="1" s="1"/>
  <c r="N95" i="1"/>
  <c r="P95" i="1" s="1"/>
  <c r="I95" i="1"/>
  <c r="K95" i="1" s="1"/>
  <c r="D95" i="1"/>
  <c r="F95" i="1" s="1"/>
  <c r="N94" i="1"/>
  <c r="P94" i="1" s="1"/>
  <c r="I94" i="1"/>
  <c r="K94" i="1" s="1"/>
  <c r="D94" i="1"/>
  <c r="F94" i="1" s="1"/>
  <c r="N93" i="1"/>
  <c r="P93" i="1" s="1"/>
  <c r="I93" i="1"/>
  <c r="K93" i="1" s="1"/>
  <c r="D93" i="1"/>
  <c r="F93" i="1" s="1"/>
  <c r="N92" i="1"/>
  <c r="P92" i="1" s="1"/>
  <c r="I92" i="1"/>
  <c r="K92" i="1" s="1"/>
  <c r="D92" i="1"/>
  <c r="F92" i="1" s="1"/>
  <c r="N91" i="1"/>
  <c r="P91" i="1" s="1"/>
  <c r="I91" i="1"/>
  <c r="K91" i="1" s="1"/>
  <c r="D91" i="1"/>
  <c r="F91" i="1" s="1"/>
  <c r="N90" i="1"/>
  <c r="P90" i="1" s="1"/>
  <c r="I90" i="1"/>
  <c r="K90" i="1" s="1"/>
  <c r="D90" i="1"/>
  <c r="F90" i="1" s="1"/>
  <c r="N89" i="1"/>
  <c r="P89" i="1" s="1"/>
  <c r="I89" i="1"/>
  <c r="K89" i="1" s="1"/>
  <c r="D89" i="1"/>
  <c r="F89" i="1" s="1"/>
  <c r="N88" i="1"/>
  <c r="O88" i="1" s="1"/>
  <c r="Q88" i="1" s="1"/>
  <c r="R88" i="1" s="1"/>
  <c r="I88" i="1"/>
  <c r="K88" i="1" s="1"/>
  <c r="D88" i="1"/>
  <c r="E88" i="1" s="1"/>
  <c r="G88" i="1" s="1"/>
  <c r="H88" i="1" s="1"/>
  <c r="N87" i="1"/>
  <c r="P87" i="1" s="1"/>
  <c r="I87" i="1"/>
  <c r="K87" i="1" s="1"/>
  <c r="D87" i="1"/>
  <c r="E87" i="1" s="1"/>
  <c r="G87" i="1" s="1"/>
  <c r="H87" i="1" s="1"/>
  <c r="N86" i="1"/>
  <c r="P86" i="1" s="1"/>
  <c r="I86" i="1"/>
  <c r="K86" i="1" s="1"/>
  <c r="D86" i="1"/>
  <c r="E86" i="1" s="1"/>
  <c r="G86" i="1" s="1"/>
  <c r="H86" i="1" s="1"/>
  <c r="N85" i="1"/>
  <c r="O85" i="1" s="1"/>
  <c r="Q85" i="1" s="1"/>
  <c r="R85" i="1" s="1"/>
  <c r="I85" i="1"/>
  <c r="J85" i="1" s="1"/>
  <c r="L85" i="1" s="1"/>
  <c r="M85" i="1" s="1"/>
  <c r="D85" i="1"/>
  <c r="F85" i="1" s="1"/>
  <c r="N84" i="1"/>
  <c r="P84" i="1" s="1"/>
  <c r="I84" i="1"/>
  <c r="J84" i="1" s="1"/>
  <c r="L84" i="1" s="1"/>
  <c r="M84" i="1" s="1"/>
  <c r="D84" i="1"/>
  <c r="F84" i="1" s="1"/>
  <c r="N83" i="1"/>
  <c r="P83" i="1" s="1"/>
  <c r="I83" i="1"/>
  <c r="J83" i="1" s="1"/>
  <c r="L83" i="1" s="1"/>
  <c r="M83" i="1" s="1"/>
  <c r="D83" i="1"/>
  <c r="F83" i="1" s="1"/>
  <c r="N82" i="1"/>
  <c r="O82" i="1" s="1"/>
  <c r="Q82" i="1" s="1"/>
  <c r="R82" i="1" s="1"/>
  <c r="I82" i="1"/>
  <c r="K82" i="1" s="1"/>
  <c r="D82" i="1"/>
  <c r="F82" i="1" s="1"/>
  <c r="N81" i="1"/>
  <c r="O81" i="1" s="1"/>
  <c r="Q81" i="1" s="1"/>
  <c r="R81" i="1" s="1"/>
  <c r="I81" i="1"/>
  <c r="K81" i="1" s="1"/>
  <c r="D81" i="1"/>
  <c r="F81" i="1" s="1"/>
  <c r="N80" i="1"/>
  <c r="O80" i="1" s="1"/>
  <c r="Q80" i="1" s="1"/>
  <c r="R80" i="1" s="1"/>
  <c r="I80" i="1"/>
  <c r="J80" i="1" s="1"/>
  <c r="L80" i="1" s="1"/>
  <c r="M80" i="1" s="1"/>
  <c r="D80" i="1"/>
  <c r="E80" i="1" s="1"/>
  <c r="G80" i="1" s="1"/>
  <c r="H80" i="1" s="1"/>
  <c r="N79" i="1"/>
  <c r="P79" i="1" s="1"/>
  <c r="I79" i="1"/>
  <c r="K79" i="1" s="1"/>
  <c r="D79" i="1"/>
  <c r="E79" i="1" s="1"/>
  <c r="G79" i="1" s="1"/>
  <c r="H79" i="1" s="1"/>
  <c r="N78" i="1"/>
  <c r="P78" i="1" s="1"/>
  <c r="I78" i="1"/>
  <c r="K78" i="1" s="1"/>
  <c r="D78" i="1"/>
  <c r="E78" i="1" s="1"/>
  <c r="G78" i="1" s="1"/>
  <c r="H78" i="1" s="1"/>
  <c r="N77" i="1"/>
  <c r="O77" i="1" s="1"/>
  <c r="Q77" i="1" s="1"/>
  <c r="R77" i="1" s="1"/>
  <c r="I77" i="1"/>
  <c r="J77" i="1" s="1"/>
  <c r="L77" i="1" s="1"/>
  <c r="M77" i="1" s="1"/>
  <c r="D77" i="1"/>
  <c r="F77" i="1" s="1"/>
  <c r="N76" i="1"/>
  <c r="P76" i="1" s="1"/>
  <c r="I76" i="1"/>
  <c r="J76" i="1" s="1"/>
  <c r="L76" i="1" s="1"/>
  <c r="M76" i="1" s="1"/>
  <c r="D76" i="1"/>
  <c r="F76" i="1" s="1"/>
  <c r="N75" i="1"/>
  <c r="P75" i="1" s="1"/>
  <c r="I75" i="1"/>
  <c r="K75" i="1" s="1"/>
  <c r="D75" i="1"/>
  <c r="E75" i="1" s="1"/>
  <c r="G75" i="1" s="1"/>
  <c r="H75" i="1" s="1"/>
  <c r="N74" i="1"/>
  <c r="P74" i="1" s="1"/>
  <c r="I74" i="1"/>
  <c r="K74" i="1" s="1"/>
  <c r="D74" i="1"/>
  <c r="F74" i="1" s="1"/>
  <c r="N73" i="1"/>
  <c r="P73" i="1" s="1"/>
  <c r="I73" i="1"/>
  <c r="K73" i="1" s="1"/>
  <c r="D73" i="1"/>
  <c r="F73" i="1" s="1"/>
  <c r="N72" i="1"/>
  <c r="P72" i="1" s="1"/>
  <c r="I72" i="1"/>
  <c r="J72" i="1" s="1"/>
  <c r="L72" i="1" s="1"/>
  <c r="M72" i="1" s="1"/>
  <c r="D72" i="1"/>
  <c r="F72" i="1" s="1"/>
  <c r="N71" i="1"/>
  <c r="P71" i="1" s="1"/>
  <c r="I71" i="1"/>
  <c r="K71" i="1" s="1"/>
  <c r="D71" i="1"/>
  <c r="F71" i="1" s="1"/>
  <c r="N70" i="1"/>
  <c r="P70" i="1" s="1"/>
  <c r="I70" i="1"/>
  <c r="K70" i="1" s="1"/>
  <c r="D70" i="1"/>
  <c r="F70" i="1" s="1"/>
  <c r="N69" i="1"/>
  <c r="P69" i="1" s="1"/>
  <c r="I69" i="1"/>
  <c r="K69" i="1" s="1"/>
  <c r="D69" i="1"/>
  <c r="F69" i="1" s="1"/>
  <c r="N68" i="1"/>
  <c r="P68" i="1" s="1"/>
  <c r="I68" i="1"/>
  <c r="J68" i="1" s="1"/>
  <c r="L68" i="1" s="1"/>
  <c r="M68" i="1" s="1"/>
  <c r="D68" i="1"/>
  <c r="F68" i="1" s="1"/>
  <c r="N67" i="1"/>
  <c r="P67" i="1" s="1"/>
  <c r="I67" i="1"/>
  <c r="K67" i="1" s="1"/>
  <c r="D67" i="1"/>
  <c r="F67" i="1" s="1"/>
  <c r="N66" i="1"/>
  <c r="P66" i="1" s="1"/>
  <c r="I66" i="1"/>
  <c r="K66" i="1" s="1"/>
  <c r="D66" i="1"/>
  <c r="F66" i="1" s="1"/>
  <c r="N65" i="1"/>
  <c r="I65" i="1"/>
  <c r="K65" i="1" s="1"/>
  <c r="D65" i="1"/>
  <c r="F65" i="1" s="1"/>
  <c r="N64" i="1"/>
  <c r="P64" i="1" s="1"/>
  <c r="I64" i="1"/>
  <c r="D64" i="1"/>
  <c r="F64" i="1" s="1"/>
  <c r="N63" i="1"/>
  <c r="P63" i="1" s="1"/>
  <c r="I63" i="1"/>
  <c r="K63" i="1" s="1"/>
  <c r="D63" i="1"/>
  <c r="F63" i="1" s="1"/>
  <c r="N62" i="1"/>
  <c r="P62" i="1" s="1"/>
  <c r="I62" i="1"/>
  <c r="K62" i="1" s="1"/>
  <c r="D62" i="1"/>
  <c r="E62" i="1" s="1"/>
  <c r="G62" i="1" s="1"/>
  <c r="H62" i="1" s="1"/>
  <c r="N61" i="1"/>
  <c r="P61" i="1" s="1"/>
  <c r="I61" i="1"/>
  <c r="J61" i="1" s="1"/>
  <c r="L61" i="1" s="1"/>
  <c r="M61" i="1" s="1"/>
  <c r="D61" i="1"/>
  <c r="F61" i="1" s="1"/>
  <c r="N60" i="1"/>
  <c r="P60" i="1" s="1"/>
  <c r="I60" i="1"/>
  <c r="J60" i="1" s="1"/>
  <c r="L60" i="1" s="1"/>
  <c r="M60" i="1" s="1"/>
  <c r="D60" i="1"/>
  <c r="F60" i="1" s="1"/>
  <c r="N59" i="1"/>
  <c r="P59" i="1" s="1"/>
  <c r="I59" i="1"/>
  <c r="J59" i="1" s="1"/>
  <c r="L59" i="1" s="1"/>
  <c r="M59" i="1" s="1"/>
  <c r="D59" i="1"/>
  <c r="E59" i="1" s="1"/>
  <c r="G59" i="1" s="1"/>
  <c r="H59" i="1" s="1"/>
  <c r="N58" i="1"/>
  <c r="O58" i="1" s="1"/>
  <c r="Q58" i="1" s="1"/>
  <c r="R58" i="1" s="1"/>
  <c r="I58" i="1"/>
  <c r="K58" i="1" s="1"/>
  <c r="D58" i="1"/>
  <c r="F58" i="1" s="1"/>
  <c r="N57" i="1"/>
  <c r="O57" i="1" s="1"/>
  <c r="Q57" i="1" s="1"/>
  <c r="R57" i="1" s="1"/>
  <c r="I57" i="1"/>
  <c r="K57" i="1" s="1"/>
  <c r="D57" i="1"/>
  <c r="F57" i="1" s="1"/>
  <c r="N56" i="1"/>
  <c r="O56" i="1" s="1"/>
  <c r="Q56" i="1" s="1"/>
  <c r="R56" i="1" s="1"/>
  <c r="I56" i="1"/>
  <c r="J56" i="1" s="1"/>
  <c r="L56" i="1" s="1"/>
  <c r="M56" i="1" s="1"/>
  <c r="D56" i="1"/>
  <c r="E56" i="1" s="1"/>
  <c r="G56" i="1" s="1"/>
  <c r="H56" i="1" s="1"/>
  <c r="N55" i="1"/>
  <c r="P55" i="1" s="1"/>
  <c r="I55" i="1"/>
  <c r="D55" i="1"/>
  <c r="E55" i="1" s="1"/>
  <c r="G55" i="1" s="1"/>
  <c r="H55" i="1" s="1"/>
  <c r="N54" i="1"/>
  <c r="P54" i="1" s="1"/>
  <c r="I54" i="1"/>
  <c r="K54" i="1" s="1"/>
  <c r="D54" i="1"/>
  <c r="F54" i="1" s="1"/>
  <c r="N53" i="1"/>
  <c r="O53" i="1" s="1"/>
  <c r="Q53" i="1" s="1"/>
  <c r="R53" i="1" s="1"/>
  <c r="I53" i="1"/>
  <c r="K53" i="1" s="1"/>
  <c r="D53" i="1"/>
  <c r="F53" i="1" s="1"/>
  <c r="N52" i="1"/>
  <c r="P52" i="1" s="1"/>
  <c r="I52" i="1"/>
  <c r="K52" i="1" s="1"/>
  <c r="D52" i="1"/>
  <c r="F52" i="1" s="1"/>
  <c r="N51" i="1"/>
  <c r="P51" i="1" s="1"/>
  <c r="I51" i="1"/>
  <c r="K51" i="1" s="1"/>
  <c r="D51" i="1"/>
  <c r="F51" i="1" s="1"/>
  <c r="N50" i="1"/>
  <c r="P50" i="1" s="1"/>
  <c r="I50" i="1"/>
  <c r="D50" i="1"/>
  <c r="F50" i="1" s="1"/>
  <c r="N49" i="1"/>
  <c r="P49" i="1" s="1"/>
  <c r="I49" i="1"/>
  <c r="K49" i="1" s="1"/>
  <c r="D49" i="1"/>
  <c r="F49" i="1" s="1"/>
  <c r="N48" i="1"/>
  <c r="P48" i="1" s="1"/>
  <c r="I48" i="1"/>
  <c r="K48" i="1" s="1"/>
  <c r="D48" i="1"/>
  <c r="F48" i="1" s="1"/>
  <c r="N47" i="1"/>
  <c r="I47" i="1"/>
  <c r="K47" i="1" s="1"/>
  <c r="D47" i="1"/>
  <c r="F47" i="1" s="1"/>
  <c r="N46" i="1"/>
  <c r="P46" i="1" s="1"/>
  <c r="I46" i="1"/>
  <c r="K46" i="1" s="1"/>
  <c r="D46" i="1"/>
  <c r="N45" i="1"/>
  <c r="P45" i="1" s="1"/>
  <c r="I45" i="1"/>
  <c r="D45" i="1"/>
  <c r="N44" i="1"/>
  <c r="P44" i="1" s="1"/>
  <c r="I44" i="1"/>
  <c r="J44" i="1" s="1"/>
  <c r="L44" i="1" s="1"/>
  <c r="M44" i="1" s="1"/>
  <c r="D44" i="1"/>
  <c r="F44" i="1" s="1"/>
  <c r="N43" i="1"/>
  <c r="P43" i="1" s="1"/>
  <c r="I43" i="1"/>
  <c r="K43" i="1" s="1"/>
  <c r="D43" i="1"/>
  <c r="F43" i="1" s="1"/>
  <c r="N42" i="1"/>
  <c r="P42" i="1" s="1"/>
  <c r="I42" i="1"/>
  <c r="D42" i="1"/>
  <c r="F42" i="1" s="1"/>
  <c r="N41" i="1"/>
  <c r="P41" i="1" s="1"/>
  <c r="I41" i="1"/>
  <c r="K41" i="1" s="1"/>
  <c r="D41" i="1"/>
  <c r="F41" i="1" s="1"/>
  <c r="N40" i="1"/>
  <c r="O40" i="1" s="1"/>
  <c r="Q40" i="1" s="1"/>
  <c r="R40" i="1" s="1"/>
  <c r="I40" i="1"/>
  <c r="K40" i="1" s="1"/>
  <c r="D40" i="1"/>
  <c r="E40" i="1" s="1"/>
  <c r="G40" i="1" s="1"/>
  <c r="H40" i="1" s="1"/>
  <c r="N39" i="1"/>
  <c r="I39" i="1"/>
  <c r="K39" i="1" s="1"/>
  <c r="D39" i="1"/>
  <c r="E39" i="1" s="1"/>
  <c r="G39" i="1" s="1"/>
  <c r="H39" i="1" s="1"/>
  <c r="N38" i="1"/>
  <c r="P38" i="1" s="1"/>
  <c r="I38" i="1"/>
  <c r="K38" i="1" s="1"/>
  <c r="D38" i="1"/>
  <c r="N37" i="1"/>
  <c r="O37" i="1" s="1"/>
  <c r="Q37" i="1" s="1"/>
  <c r="R37" i="1" s="1"/>
  <c r="I37" i="1"/>
  <c r="D37" i="1"/>
  <c r="F37" i="1" s="1"/>
  <c r="N36" i="1"/>
  <c r="P36" i="1" s="1"/>
  <c r="I36" i="1"/>
  <c r="D36" i="1"/>
  <c r="F36" i="1" s="1"/>
  <c r="N35" i="1"/>
  <c r="P35" i="1" s="1"/>
  <c r="I35" i="1"/>
  <c r="J35" i="1" s="1"/>
  <c r="L35" i="1" s="1"/>
  <c r="M35" i="1" s="1"/>
  <c r="D35" i="1"/>
  <c r="N34" i="1"/>
  <c r="O34" i="1" s="1"/>
  <c r="Q34" i="1" s="1"/>
  <c r="R34" i="1" s="1"/>
  <c r="I34" i="1"/>
  <c r="K34" i="1" s="1"/>
  <c r="D34" i="1"/>
  <c r="F34" i="1" s="1"/>
  <c r="N33" i="1"/>
  <c r="O33" i="1" s="1"/>
  <c r="Q33" i="1" s="1"/>
  <c r="R33" i="1" s="1"/>
  <c r="I33" i="1"/>
  <c r="K33" i="1" s="1"/>
  <c r="D33" i="1"/>
  <c r="F33" i="1" s="1"/>
  <c r="N32" i="1"/>
  <c r="P32" i="1" s="1"/>
  <c r="I32" i="1"/>
  <c r="J32" i="1" s="1"/>
  <c r="L32" i="1" s="1"/>
  <c r="M32" i="1" s="1"/>
  <c r="D32" i="1"/>
  <c r="E32" i="1" s="1"/>
  <c r="G32" i="1" s="1"/>
  <c r="H32" i="1" s="1"/>
  <c r="N31" i="1"/>
  <c r="P31" i="1" s="1"/>
  <c r="I31" i="1"/>
  <c r="K31" i="1" s="1"/>
  <c r="D31" i="1"/>
  <c r="E31" i="1" s="1"/>
  <c r="G31" i="1" s="1"/>
  <c r="H31" i="1" s="1"/>
  <c r="N30" i="1"/>
  <c r="P30" i="1" s="1"/>
  <c r="I30" i="1"/>
  <c r="K30" i="1" s="1"/>
  <c r="D30" i="1"/>
  <c r="E30" i="1" s="1"/>
  <c r="G30" i="1" s="1"/>
  <c r="H30" i="1" s="1"/>
  <c r="N29" i="1"/>
  <c r="P29" i="1" s="1"/>
  <c r="I29" i="1"/>
  <c r="J29" i="1" s="1"/>
  <c r="L29" i="1" s="1"/>
  <c r="M29" i="1" s="1"/>
  <c r="D29" i="1"/>
  <c r="F29" i="1" s="1"/>
  <c r="N28" i="1"/>
  <c r="I28" i="1"/>
  <c r="J28" i="1" s="1"/>
  <c r="L28" i="1" s="1"/>
  <c r="M28" i="1" s="1"/>
  <c r="D28" i="1"/>
  <c r="F28" i="1" s="1"/>
  <c r="N27" i="1"/>
  <c r="P27" i="1" s="1"/>
  <c r="I27" i="1"/>
  <c r="K27" i="1" s="1"/>
  <c r="D27" i="1"/>
  <c r="E27" i="1" s="1"/>
  <c r="G27" i="1" s="1"/>
  <c r="H27" i="1" s="1"/>
  <c r="N26" i="1"/>
  <c r="P26" i="1" s="1"/>
  <c r="I26" i="1"/>
  <c r="K26" i="1" s="1"/>
  <c r="D26" i="1"/>
  <c r="F26" i="1" s="1"/>
  <c r="N25" i="1"/>
  <c r="P25" i="1" s="1"/>
  <c r="I25" i="1"/>
  <c r="K25" i="1" s="1"/>
  <c r="D25" i="1"/>
  <c r="F25" i="1" s="1"/>
  <c r="N24" i="1"/>
  <c r="O24" i="1" s="1"/>
  <c r="Q24" i="1" s="1"/>
  <c r="R24" i="1" s="1"/>
  <c r="I24" i="1"/>
  <c r="K24" i="1" s="1"/>
  <c r="D24" i="1"/>
  <c r="F24" i="1" s="1"/>
  <c r="N23" i="1"/>
  <c r="P23" i="1" s="1"/>
  <c r="I23" i="1"/>
  <c r="D23" i="1"/>
  <c r="F23" i="1" s="1"/>
  <c r="N22" i="1"/>
  <c r="P22" i="1" s="1"/>
  <c r="I22" i="1"/>
  <c r="K22" i="1" s="1"/>
  <c r="D22" i="1"/>
  <c r="F22" i="1" s="1"/>
  <c r="N21" i="1"/>
  <c r="O21" i="1" s="1"/>
  <c r="Q21" i="1" s="1"/>
  <c r="R21" i="1" s="1"/>
  <c r="I21" i="1"/>
  <c r="J21" i="1" s="1"/>
  <c r="L21" i="1" s="1"/>
  <c r="M21" i="1" s="1"/>
  <c r="D21" i="1"/>
  <c r="N20" i="1"/>
  <c r="I20" i="1"/>
  <c r="K20" i="1" s="1"/>
  <c r="D20" i="1"/>
  <c r="F20" i="1" s="1"/>
  <c r="N19" i="1"/>
  <c r="P19" i="1" s="1"/>
  <c r="I19" i="1"/>
  <c r="K19" i="1" s="1"/>
  <c r="D19" i="1"/>
  <c r="E19" i="1" s="1"/>
  <c r="G19" i="1" s="1"/>
  <c r="H19" i="1" s="1"/>
  <c r="N18" i="1"/>
  <c r="I18" i="1"/>
  <c r="D18" i="1"/>
  <c r="F18" i="1" s="1"/>
  <c r="N17" i="1"/>
  <c r="O17" i="1" s="1"/>
  <c r="Q17" i="1" s="1"/>
  <c r="R17" i="1" s="1"/>
  <c r="I17" i="1"/>
  <c r="K17" i="1" s="1"/>
  <c r="D17" i="1"/>
  <c r="F17" i="1" s="1"/>
  <c r="N16" i="1"/>
  <c r="P16" i="1" s="1"/>
  <c r="I16" i="1"/>
  <c r="J16" i="1" s="1"/>
  <c r="L16" i="1" s="1"/>
  <c r="M16" i="1" s="1"/>
  <c r="D16" i="1"/>
  <c r="N15" i="1"/>
  <c r="P15" i="1" s="1"/>
  <c r="I15" i="1"/>
  <c r="K15" i="1" s="1"/>
  <c r="D15" i="1"/>
  <c r="E15" i="1" s="1"/>
  <c r="G15" i="1" s="1"/>
  <c r="H15" i="1" s="1"/>
  <c r="N14" i="1"/>
  <c r="P14" i="1" s="1"/>
  <c r="I14" i="1"/>
  <c r="K14" i="1" s="1"/>
  <c r="D14" i="1"/>
  <c r="E14" i="1" s="1"/>
  <c r="G14" i="1" s="1"/>
  <c r="H14" i="1" s="1"/>
  <c r="N13" i="1"/>
  <c r="P13" i="1" s="1"/>
  <c r="I13" i="1"/>
  <c r="J13" i="1" s="1"/>
  <c r="L13" i="1" s="1"/>
  <c r="M13" i="1" s="1"/>
  <c r="D13" i="1"/>
  <c r="F13" i="1" s="1"/>
  <c r="N12" i="1"/>
  <c r="P12" i="1" s="1"/>
  <c r="I12" i="1"/>
  <c r="K12" i="1" s="1"/>
  <c r="D12" i="1"/>
  <c r="F12" i="1" s="1"/>
  <c r="N11" i="1"/>
  <c r="P11" i="1" s="1"/>
  <c r="I11" i="1"/>
  <c r="K11" i="1" s="1"/>
  <c r="D11" i="1"/>
  <c r="F11" i="1" s="1"/>
  <c r="N10" i="1"/>
  <c r="O10" i="1" s="1"/>
  <c r="Q10" i="1" s="1"/>
  <c r="R10" i="1" s="1"/>
  <c r="I10" i="1"/>
  <c r="K10" i="1" s="1"/>
  <c r="D10" i="1"/>
  <c r="F10" i="1" s="1"/>
  <c r="N9" i="1"/>
  <c r="P9" i="1" s="1"/>
  <c r="I9" i="1"/>
  <c r="K9" i="1" s="1"/>
  <c r="D9" i="1"/>
  <c r="F9" i="1" s="1"/>
  <c r="I8" i="1"/>
  <c r="K8" i="1" s="1"/>
  <c r="D8" i="1"/>
  <c r="F8" i="1" s="1"/>
  <c r="I7" i="1"/>
  <c r="K7" i="1" s="1"/>
  <c r="D7" i="1"/>
  <c r="F7" i="1" s="1"/>
  <c r="I6" i="1"/>
  <c r="K6" i="1" s="1"/>
  <c r="D6" i="1"/>
  <c r="F6" i="1" s="1"/>
  <c r="D5" i="1"/>
  <c r="F5" i="1" s="1"/>
  <c r="D4" i="1"/>
  <c r="F4" i="1" s="1"/>
  <c r="P37" i="1" l="1"/>
  <c r="J53" i="1"/>
  <c r="L53" i="1" s="1"/>
  <c r="M53" i="1" s="1"/>
  <c r="K686" i="1"/>
  <c r="O1124" i="1"/>
  <c r="Q1124" i="1" s="1"/>
  <c r="R1124" i="1" s="1"/>
  <c r="K1217" i="1"/>
  <c r="O36" i="1"/>
  <c r="Q36" i="1" s="1"/>
  <c r="R36" i="1" s="1"/>
  <c r="P1200" i="1"/>
  <c r="O146" i="1"/>
  <c r="Q146" i="1" s="1"/>
  <c r="R146" i="1" s="1"/>
  <c r="J423" i="1"/>
  <c r="L423" i="1" s="1"/>
  <c r="M423" i="1" s="1"/>
  <c r="K577" i="1"/>
  <c r="F581" i="1"/>
  <c r="J758" i="1"/>
  <c r="L758" i="1" s="1"/>
  <c r="M758" i="1" s="1"/>
  <c r="F1027" i="1"/>
  <c r="F637" i="1"/>
  <c r="F638" i="1"/>
  <c r="E983" i="1"/>
  <c r="G983" i="1" s="1"/>
  <c r="H983" i="1" s="1"/>
  <c r="E984" i="1"/>
  <c r="G984" i="1" s="1"/>
  <c r="H984" i="1" s="1"/>
  <c r="O995" i="1"/>
  <c r="Q995" i="1" s="1"/>
  <c r="R995" i="1" s="1"/>
  <c r="P1131" i="1"/>
  <c r="E1142" i="1"/>
  <c r="G1142" i="1" s="1"/>
  <c r="H1142" i="1" s="1"/>
  <c r="F1143" i="1"/>
  <c r="E1144" i="1"/>
  <c r="G1144" i="1" s="1"/>
  <c r="H1144" i="1" s="1"/>
  <c r="O1147" i="1"/>
  <c r="Q1147" i="1" s="1"/>
  <c r="R1147" i="1" s="1"/>
  <c r="P157" i="1"/>
  <c r="F509" i="1"/>
  <c r="K942" i="1"/>
  <c r="O1195" i="1"/>
  <c r="Q1195" i="1" s="1"/>
  <c r="R1195" i="1" s="1"/>
  <c r="E1204" i="1"/>
  <c r="G1204" i="1" s="1"/>
  <c r="H1204" i="1" s="1"/>
  <c r="P1228" i="1"/>
  <c r="O1229" i="1"/>
  <c r="Q1229" i="1" s="1"/>
  <c r="R1229" i="1" s="1"/>
  <c r="F209" i="1"/>
  <c r="J243" i="1"/>
  <c r="L243" i="1" s="1"/>
  <c r="M243" i="1" s="1"/>
  <c r="O253" i="1"/>
  <c r="Q253" i="1" s="1"/>
  <c r="R253" i="1" s="1"/>
  <c r="E307" i="1"/>
  <c r="G307" i="1" s="1"/>
  <c r="H307" i="1" s="1"/>
  <c r="F320" i="1"/>
  <c r="E321" i="1"/>
  <c r="G321" i="1" s="1"/>
  <c r="H321" i="1" s="1"/>
  <c r="O378" i="1"/>
  <c r="Q378" i="1" s="1"/>
  <c r="R378" i="1" s="1"/>
  <c r="O574" i="1"/>
  <c r="Q574" i="1" s="1"/>
  <c r="R574" i="1" s="1"/>
  <c r="E764" i="1"/>
  <c r="G764" i="1" s="1"/>
  <c r="H764" i="1" s="1"/>
  <c r="E765" i="1"/>
  <c r="G765" i="1" s="1"/>
  <c r="H765" i="1" s="1"/>
  <c r="K892" i="1"/>
  <c r="F928" i="1"/>
  <c r="F929" i="1"/>
  <c r="O973" i="1"/>
  <c r="Q973" i="1" s="1"/>
  <c r="R973" i="1" s="1"/>
  <c r="P974" i="1"/>
  <c r="O1028" i="1"/>
  <c r="Q1028" i="1" s="1"/>
  <c r="R1028" i="1" s="1"/>
  <c r="K1191" i="1"/>
  <c r="K1255" i="1"/>
  <c r="O1257" i="1"/>
  <c r="Q1257" i="1" s="1"/>
  <c r="R1257" i="1" s="1"/>
  <c r="E1260" i="1"/>
  <c r="G1260" i="1" s="1"/>
  <c r="H1260" i="1" s="1"/>
  <c r="E7" i="1"/>
  <c r="G7" i="1" s="1"/>
  <c r="H7" i="1" s="1"/>
  <c r="E18" i="1"/>
  <c r="G18" i="1" s="1"/>
  <c r="H18" i="1" s="1"/>
  <c r="E1172" i="1"/>
  <c r="G1172" i="1" s="1"/>
  <c r="H1172" i="1" s="1"/>
  <c r="J291" i="1"/>
  <c r="L291" i="1" s="1"/>
  <c r="M291" i="1" s="1"/>
  <c r="F295" i="1"/>
  <c r="E296" i="1"/>
  <c r="G296" i="1" s="1"/>
  <c r="H296" i="1" s="1"/>
  <c r="P354" i="1"/>
  <c r="P355" i="1"/>
  <c r="E573" i="1"/>
  <c r="G573" i="1" s="1"/>
  <c r="H573" i="1" s="1"/>
  <c r="F625" i="1"/>
  <c r="E648" i="1"/>
  <c r="G648" i="1" s="1"/>
  <c r="H648" i="1" s="1"/>
  <c r="K666" i="1"/>
  <c r="O693" i="1"/>
  <c r="Q693" i="1" s="1"/>
  <c r="R693" i="1" s="1"/>
  <c r="E11" i="1"/>
  <c r="G11" i="1" s="1"/>
  <c r="H11" i="1" s="1"/>
  <c r="E13" i="1"/>
  <c r="G13" i="1" s="1"/>
  <c r="H13" i="1" s="1"/>
  <c r="F150" i="1"/>
  <c r="P573" i="1"/>
  <c r="K782" i="1"/>
  <c r="E9" i="1"/>
  <c r="G9" i="1" s="1"/>
  <c r="H9" i="1" s="1"/>
  <c r="J19" i="1"/>
  <c r="L19" i="1" s="1"/>
  <c r="M19" i="1" s="1"/>
  <c r="J20" i="1"/>
  <c r="L20" i="1" s="1"/>
  <c r="M20" i="1" s="1"/>
  <c r="J135" i="1"/>
  <c r="L135" i="1" s="1"/>
  <c r="M135" i="1" s="1"/>
  <c r="J391" i="1"/>
  <c r="L391" i="1" s="1"/>
  <c r="M391" i="1" s="1"/>
  <c r="J473" i="1"/>
  <c r="L473" i="1" s="1"/>
  <c r="M473" i="1" s="1"/>
  <c r="F501" i="1"/>
  <c r="J503" i="1"/>
  <c r="L503" i="1" s="1"/>
  <c r="M503" i="1" s="1"/>
  <c r="K504" i="1"/>
  <c r="O549" i="1"/>
  <c r="Q549" i="1" s="1"/>
  <c r="R549" i="1" s="1"/>
  <c r="O558" i="1"/>
  <c r="Q558" i="1" s="1"/>
  <c r="R558" i="1" s="1"/>
  <c r="P638" i="1"/>
  <c r="E683" i="1"/>
  <c r="G683" i="1" s="1"/>
  <c r="H683" i="1" s="1"/>
  <c r="F689" i="1"/>
  <c r="O742" i="1"/>
  <c r="Q742" i="1" s="1"/>
  <c r="R742" i="1" s="1"/>
  <c r="J746" i="1"/>
  <c r="L746" i="1" s="1"/>
  <c r="M746" i="1" s="1"/>
  <c r="O856" i="1"/>
  <c r="Q856" i="1" s="1"/>
  <c r="R856" i="1" s="1"/>
  <c r="E861" i="1"/>
  <c r="G861" i="1" s="1"/>
  <c r="H861" i="1" s="1"/>
  <c r="P931" i="1"/>
  <c r="E955" i="1"/>
  <c r="G955" i="1" s="1"/>
  <c r="H955" i="1" s="1"/>
  <c r="K998" i="1"/>
  <c r="E1056" i="1"/>
  <c r="G1056" i="1" s="1"/>
  <c r="H1056" i="1" s="1"/>
  <c r="O1149" i="1"/>
  <c r="Q1149" i="1" s="1"/>
  <c r="R1149" i="1" s="1"/>
  <c r="E1152" i="1"/>
  <c r="G1152" i="1" s="1"/>
  <c r="H1152" i="1" s="1"/>
  <c r="F1190" i="1"/>
  <c r="E26" i="1"/>
  <c r="G26" i="1" s="1"/>
  <c r="H26" i="1" s="1"/>
  <c r="E54" i="1"/>
  <c r="G54" i="1" s="1"/>
  <c r="H54" i="1" s="1"/>
  <c r="E95" i="1"/>
  <c r="G95" i="1" s="1"/>
  <c r="H95" i="1" s="1"/>
  <c r="P187" i="1"/>
  <c r="P217" i="1"/>
  <c r="K221" i="1"/>
  <c r="O541" i="1"/>
  <c r="Q541" i="1" s="1"/>
  <c r="R541" i="1" s="1"/>
  <c r="E548" i="1"/>
  <c r="G548" i="1" s="1"/>
  <c r="H548" i="1" s="1"/>
  <c r="E563" i="1"/>
  <c r="G563" i="1" s="1"/>
  <c r="H563" i="1" s="1"/>
  <c r="J569" i="1"/>
  <c r="L569" i="1" s="1"/>
  <c r="M569" i="1" s="1"/>
  <c r="J570" i="1"/>
  <c r="L570" i="1" s="1"/>
  <c r="M570" i="1" s="1"/>
  <c r="J575" i="1"/>
  <c r="L575" i="1" s="1"/>
  <c r="M575" i="1" s="1"/>
  <c r="F621" i="1"/>
  <c r="J706" i="1"/>
  <c r="L706" i="1" s="1"/>
  <c r="M706" i="1" s="1"/>
  <c r="E752" i="1"/>
  <c r="G752" i="1" s="1"/>
  <c r="H752" i="1" s="1"/>
  <c r="E753" i="1"/>
  <c r="G753" i="1" s="1"/>
  <c r="H753" i="1" s="1"/>
  <c r="E760" i="1"/>
  <c r="G760" i="1" s="1"/>
  <c r="H760" i="1" s="1"/>
  <c r="E776" i="1"/>
  <c r="G776" i="1" s="1"/>
  <c r="H776" i="1" s="1"/>
  <c r="F805" i="1"/>
  <c r="E826" i="1"/>
  <c r="G826" i="1" s="1"/>
  <c r="H826" i="1" s="1"/>
  <c r="J1009" i="1"/>
  <c r="L1009" i="1" s="1"/>
  <c r="M1009" i="1" s="1"/>
  <c r="F1017" i="1"/>
  <c r="E1028" i="1"/>
  <c r="G1028" i="1" s="1"/>
  <c r="H1028" i="1" s="1"/>
  <c r="K1243" i="1"/>
  <c r="K1244" i="1"/>
  <c r="F1252" i="1"/>
  <c r="E1198" i="1"/>
  <c r="G1198" i="1" s="1"/>
  <c r="H1198" i="1" s="1"/>
  <c r="K941" i="1"/>
  <c r="K1161" i="1"/>
  <c r="E85" i="1"/>
  <c r="G85" i="1" s="1"/>
  <c r="H85" i="1" s="1"/>
  <c r="K120" i="1"/>
  <c r="O144" i="1"/>
  <c r="Q144" i="1" s="1"/>
  <c r="R144" i="1" s="1"/>
  <c r="E288" i="1"/>
  <c r="G288" i="1" s="1"/>
  <c r="H288" i="1" s="1"/>
  <c r="P339" i="1"/>
  <c r="K388" i="1"/>
  <c r="K389" i="1"/>
  <c r="F398" i="1"/>
  <c r="F415" i="1"/>
  <c r="O422" i="1"/>
  <c r="Q422" i="1" s="1"/>
  <c r="R422" i="1" s="1"/>
  <c r="P453" i="1"/>
  <c r="E460" i="1"/>
  <c r="G460" i="1" s="1"/>
  <c r="H460" i="1" s="1"/>
  <c r="F469" i="1"/>
  <c r="F470" i="1"/>
  <c r="F476" i="1"/>
  <c r="F485" i="1"/>
  <c r="E486" i="1"/>
  <c r="G486" i="1" s="1"/>
  <c r="H486" i="1" s="1"/>
  <c r="P504" i="1"/>
  <c r="O514" i="1"/>
  <c r="Q514" i="1" s="1"/>
  <c r="R514" i="1" s="1"/>
  <c r="E531" i="1"/>
  <c r="G531" i="1" s="1"/>
  <c r="H531" i="1" s="1"/>
  <c r="O538" i="1"/>
  <c r="Q538" i="1" s="1"/>
  <c r="R538" i="1" s="1"/>
  <c r="J549" i="1"/>
  <c r="L549" i="1" s="1"/>
  <c r="M549" i="1" s="1"/>
  <c r="E550" i="1"/>
  <c r="G550" i="1" s="1"/>
  <c r="H550" i="1" s="1"/>
  <c r="O562" i="1"/>
  <c r="Q562" i="1" s="1"/>
  <c r="R562" i="1" s="1"/>
  <c r="O594" i="1"/>
  <c r="Q594" i="1" s="1"/>
  <c r="R594" i="1" s="1"/>
  <c r="P595" i="1"/>
  <c r="J601" i="1"/>
  <c r="L601" i="1" s="1"/>
  <c r="M601" i="1" s="1"/>
  <c r="J609" i="1"/>
  <c r="L609" i="1" s="1"/>
  <c r="M609" i="1" s="1"/>
  <c r="P615" i="1"/>
  <c r="P616" i="1"/>
  <c r="F630" i="1"/>
  <c r="O650" i="1"/>
  <c r="Q650" i="1" s="1"/>
  <c r="R650" i="1" s="1"/>
  <c r="J682" i="1"/>
  <c r="L682" i="1" s="1"/>
  <c r="M682" i="1" s="1"/>
  <c r="P696" i="1"/>
  <c r="J729" i="1"/>
  <c r="L729" i="1" s="1"/>
  <c r="M729" i="1" s="1"/>
  <c r="J734" i="1"/>
  <c r="L734" i="1" s="1"/>
  <c r="M734" i="1" s="1"/>
  <c r="F749" i="1"/>
  <c r="O772" i="1"/>
  <c r="Q772" i="1" s="1"/>
  <c r="R772" i="1" s="1"/>
  <c r="K783" i="1"/>
  <c r="K794" i="1"/>
  <c r="J797" i="1"/>
  <c r="L797" i="1" s="1"/>
  <c r="M797" i="1" s="1"/>
  <c r="E816" i="1"/>
  <c r="G816" i="1" s="1"/>
  <c r="H816" i="1" s="1"/>
  <c r="J882" i="1"/>
  <c r="L882" i="1" s="1"/>
  <c r="M882" i="1" s="1"/>
  <c r="P903" i="1"/>
  <c r="F948" i="1"/>
  <c r="E963" i="1"/>
  <c r="G963" i="1" s="1"/>
  <c r="H963" i="1" s="1"/>
  <c r="E964" i="1"/>
  <c r="G964" i="1" s="1"/>
  <c r="H964" i="1" s="1"/>
  <c r="K966" i="1"/>
  <c r="P978" i="1"/>
  <c r="P1022" i="1"/>
  <c r="O1057" i="1"/>
  <c r="Q1057" i="1" s="1"/>
  <c r="R1057" i="1" s="1"/>
  <c r="O1066" i="1"/>
  <c r="Q1066" i="1" s="1"/>
  <c r="R1066" i="1" s="1"/>
  <c r="E1088" i="1"/>
  <c r="G1088" i="1" s="1"/>
  <c r="H1088" i="1" s="1"/>
  <c r="O1094" i="1"/>
  <c r="Q1094" i="1" s="1"/>
  <c r="R1094" i="1" s="1"/>
  <c r="E1098" i="1"/>
  <c r="G1098" i="1" s="1"/>
  <c r="H1098" i="1" s="1"/>
  <c r="J1117" i="1"/>
  <c r="L1117" i="1" s="1"/>
  <c r="M1117" i="1" s="1"/>
  <c r="O1166" i="1"/>
  <c r="Q1166" i="1" s="1"/>
  <c r="R1166" i="1" s="1"/>
  <c r="E1169" i="1"/>
  <c r="G1169" i="1" s="1"/>
  <c r="H1169" i="1" s="1"/>
  <c r="K1209" i="1"/>
  <c r="E1234" i="1"/>
  <c r="G1234" i="1" s="1"/>
  <c r="H1234" i="1" s="1"/>
  <c r="K1240" i="1"/>
  <c r="O1248" i="1"/>
  <c r="Q1248" i="1" s="1"/>
  <c r="R1248" i="1" s="1"/>
  <c r="J1252" i="1"/>
  <c r="L1252" i="1" s="1"/>
  <c r="M1252" i="1" s="1"/>
  <c r="F287" i="1"/>
  <c r="F305" i="1"/>
  <c r="P24" i="1"/>
  <c r="P121" i="1"/>
  <c r="E238" i="1"/>
  <c r="G238" i="1" s="1"/>
  <c r="H238" i="1" s="1"/>
  <c r="K278" i="1"/>
  <c r="O301" i="1"/>
  <c r="Q301" i="1" s="1"/>
  <c r="R301" i="1" s="1"/>
  <c r="E371" i="1"/>
  <c r="G371" i="1" s="1"/>
  <c r="H371" i="1" s="1"/>
  <c r="P374" i="1"/>
  <c r="E525" i="1"/>
  <c r="G525" i="1" s="1"/>
  <c r="H525" i="1" s="1"/>
  <c r="O548" i="1"/>
  <c r="Q548" i="1" s="1"/>
  <c r="R548" i="1" s="1"/>
  <c r="E597" i="1"/>
  <c r="G597" i="1" s="1"/>
  <c r="H597" i="1" s="1"/>
  <c r="P600" i="1"/>
  <c r="J602" i="1"/>
  <c r="L602" i="1" s="1"/>
  <c r="M602" i="1" s="1"/>
  <c r="K603" i="1"/>
  <c r="O626" i="1"/>
  <c r="Q626" i="1" s="1"/>
  <c r="R626" i="1" s="1"/>
  <c r="K665" i="1"/>
  <c r="E675" i="1"/>
  <c r="G675" i="1" s="1"/>
  <c r="H675" i="1" s="1"/>
  <c r="P795" i="1"/>
  <c r="P796" i="1"/>
  <c r="P799" i="1"/>
  <c r="O844" i="1"/>
  <c r="Q844" i="1" s="1"/>
  <c r="R844" i="1" s="1"/>
  <c r="E879" i="1"/>
  <c r="G879" i="1" s="1"/>
  <c r="H879" i="1" s="1"/>
  <c r="P900" i="1"/>
  <c r="F903" i="1"/>
  <c r="P955" i="1"/>
  <c r="K1005" i="1"/>
  <c r="O1038" i="1"/>
  <c r="Q1038" i="1" s="1"/>
  <c r="R1038" i="1" s="1"/>
  <c r="E1076" i="1"/>
  <c r="G1076" i="1" s="1"/>
  <c r="H1076" i="1" s="1"/>
  <c r="K1078" i="1"/>
  <c r="O1084" i="1"/>
  <c r="Q1084" i="1" s="1"/>
  <c r="R1084" i="1" s="1"/>
  <c r="P1091" i="1"/>
  <c r="O1092" i="1"/>
  <c r="Q1092" i="1" s="1"/>
  <c r="R1092" i="1" s="1"/>
  <c r="E1106" i="1"/>
  <c r="G1106" i="1" s="1"/>
  <c r="H1106" i="1" s="1"/>
  <c r="J1147" i="1"/>
  <c r="L1147" i="1" s="1"/>
  <c r="M1147" i="1" s="1"/>
  <c r="K1156" i="1"/>
  <c r="K1163" i="1"/>
  <c r="E1193" i="1"/>
  <c r="G1193" i="1" s="1"/>
  <c r="H1193" i="1" s="1"/>
  <c r="O1214" i="1"/>
  <c r="Q1214" i="1" s="1"/>
  <c r="R1214" i="1" s="1"/>
  <c r="P1224" i="1"/>
  <c r="O1249" i="1"/>
  <c r="Q1249" i="1" s="1"/>
  <c r="R1249" i="1" s="1"/>
  <c r="K554" i="1"/>
  <c r="J554" i="1"/>
  <c r="L554" i="1" s="1"/>
  <c r="M554" i="1" s="1"/>
  <c r="P677" i="1"/>
  <c r="O677" i="1"/>
  <c r="Q677" i="1" s="1"/>
  <c r="R677" i="1" s="1"/>
  <c r="F884" i="1"/>
  <c r="E884" i="1"/>
  <c r="G884" i="1" s="1"/>
  <c r="H884" i="1" s="1"/>
  <c r="P949" i="1"/>
  <c r="O949" i="1"/>
  <c r="Q949" i="1" s="1"/>
  <c r="R949" i="1" s="1"/>
  <c r="O29" i="1"/>
  <c r="Q29" i="1" s="1"/>
  <c r="R29" i="1" s="1"/>
  <c r="F32" i="1"/>
  <c r="K68" i="1"/>
  <c r="K80" i="1"/>
  <c r="P101" i="1"/>
  <c r="E183" i="1"/>
  <c r="G183" i="1" s="1"/>
  <c r="H183" i="1" s="1"/>
  <c r="E184" i="1"/>
  <c r="G184" i="1" s="1"/>
  <c r="H184" i="1" s="1"/>
  <c r="E185" i="1"/>
  <c r="G185" i="1" s="1"/>
  <c r="H185" i="1" s="1"/>
  <c r="E187" i="1"/>
  <c r="G187" i="1" s="1"/>
  <c r="H187" i="1" s="1"/>
  <c r="E207" i="1"/>
  <c r="G207" i="1" s="1"/>
  <c r="H207" i="1" s="1"/>
  <c r="J224" i="1"/>
  <c r="L224" i="1" s="1"/>
  <c r="M224" i="1" s="1"/>
  <c r="O232" i="1"/>
  <c r="Q232" i="1" s="1"/>
  <c r="R232" i="1" s="1"/>
  <c r="P240" i="1"/>
  <c r="P241" i="1"/>
  <c r="E275" i="1"/>
  <c r="G275" i="1" s="1"/>
  <c r="H275" i="1" s="1"/>
  <c r="P283" i="1"/>
  <c r="O312" i="1"/>
  <c r="Q312" i="1" s="1"/>
  <c r="R312" i="1" s="1"/>
  <c r="F344" i="1"/>
  <c r="E345" i="1"/>
  <c r="G345" i="1" s="1"/>
  <c r="H345" i="1" s="1"/>
  <c r="P362" i="1"/>
  <c r="O363" i="1"/>
  <c r="Q363" i="1" s="1"/>
  <c r="R363" i="1" s="1"/>
  <c r="O382" i="1"/>
  <c r="Q382" i="1" s="1"/>
  <c r="R382" i="1" s="1"/>
  <c r="P382" i="1"/>
  <c r="K418" i="1"/>
  <c r="J418" i="1"/>
  <c r="L418" i="1" s="1"/>
  <c r="M418" i="1" s="1"/>
  <c r="K479" i="1"/>
  <c r="J479" i="1"/>
  <c r="L479" i="1" s="1"/>
  <c r="M479" i="1" s="1"/>
  <c r="E492" i="1"/>
  <c r="G492" i="1" s="1"/>
  <c r="H492" i="1" s="1"/>
  <c r="F492" i="1"/>
  <c r="F533" i="1"/>
  <c r="E533" i="1"/>
  <c r="G533" i="1" s="1"/>
  <c r="H533" i="1" s="1"/>
  <c r="J553" i="1"/>
  <c r="L553" i="1" s="1"/>
  <c r="M553" i="1" s="1"/>
  <c r="K553" i="1"/>
  <c r="J622" i="1"/>
  <c r="L622" i="1" s="1"/>
  <c r="M622" i="1" s="1"/>
  <c r="K622" i="1"/>
  <c r="O667" i="1"/>
  <c r="Q667" i="1" s="1"/>
  <c r="R667" i="1" s="1"/>
  <c r="P667" i="1"/>
  <c r="P719" i="1"/>
  <c r="O719" i="1"/>
  <c r="Q719" i="1" s="1"/>
  <c r="R719" i="1" s="1"/>
  <c r="F730" i="1"/>
  <c r="E730" i="1"/>
  <c r="G730" i="1" s="1"/>
  <c r="H730" i="1" s="1"/>
  <c r="J773" i="1"/>
  <c r="L773" i="1" s="1"/>
  <c r="M773" i="1" s="1"/>
  <c r="K773" i="1"/>
  <c r="J806" i="1"/>
  <c r="L806" i="1" s="1"/>
  <c r="M806" i="1" s="1"/>
  <c r="K806" i="1"/>
  <c r="F822" i="1"/>
  <c r="E822" i="1"/>
  <c r="G822" i="1" s="1"/>
  <c r="H822" i="1" s="1"/>
  <c r="O847" i="1"/>
  <c r="Q847" i="1" s="1"/>
  <c r="R847" i="1" s="1"/>
  <c r="P847" i="1"/>
  <c r="F900" i="1"/>
  <c r="E900" i="1"/>
  <c r="G900" i="1" s="1"/>
  <c r="H900" i="1" s="1"/>
  <c r="K961" i="1"/>
  <c r="J961" i="1"/>
  <c r="L961" i="1" s="1"/>
  <c r="M961" i="1" s="1"/>
  <c r="F1012" i="1"/>
  <c r="E1012" i="1"/>
  <c r="G1012" i="1" s="1"/>
  <c r="H1012" i="1" s="1"/>
  <c r="O1059" i="1"/>
  <c r="Q1059" i="1" s="1"/>
  <c r="R1059" i="1" s="1"/>
  <c r="P1059" i="1"/>
  <c r="F1074" i="1"/>
  <c r="E1074" i="1"/>
  <c r="G1074" i="1" s="1"/>
  <c r="H1074" i="1" s="1"/>
  <c r="F1084" i="1"/>
  <c r="E1084" i="1"/>
  <c r="G1084" i="1" s="1"/>
  <c r="H1084" i="1" s="1"/>
  <c r="P1146" i="1"/>
  <c r="O1146" i="1"/>
  <c r="Q1146" i="1" s="1"/>
  <c r="R1146" i="1" s="1"/>
  <c r="O1155" i="1"/>
  <c r="Q1155" i="1" s="1"/>
  <c r="R1155" i="1" s="1"/>
  <c r="P1155" i="1"/>
  <c r="K1211" i="1"/>
  <c r="J1211" i="1"/>
  <c r="L1211" i="1" s="1"/>
  <c r="M1211" i="1" s="1"/>
  <c r="K749" i="1"/>
  <c r="J749" i="1"/>
  <c r="L749" i="1" s="1"/>
  <c r="M749" i="1" s="1"/>
  <c r="F778" i="1"/>
  <c r="E778" i="1"/>
  <c r="G778" i="1" s="1"/>
  <c r="H778" i="1" s="1"/>
  <c r="F1182" i="1"/>
  <c r="E1182" i="1"/>
  <c r="G1182" i="1" s="1"/>
  <c r="H1182" i="1" s="1"/>
  <c r="E29" i="1"/>
  <c r="G29" i="1" s="1"/>
  <c r="H29" i="1" s="1"/>
  <c r="K72" i="1"/>
  <c r="O74" i="1"/>
  <c r="Q74" i="1" s="1"/>
  <c r="R74" i="1" s="1"/>
  <c r="F88" i="1"/>
  <c r="E130" i="1"/>
  <c r="G130" i="1" s="1"/>
  <c r="H130" i="1" s="1"/>
  <c r="E192" i="1"/>
  <c r="G192" i="1" s="1"/>
  <c r="H192" i="1" s="1"/>
  <c r="F201" i="1"/>
  <c r="F231" i="1"/>
  <c r="E232" i="1"/>
  <c r="G232" i="1" s="1"/>
  <c r="H232" i="1" s="1"/>
  <c r="J236" i="1"/>
  <c r="L236" i="1" s="1"/>
  <c r="M236" i="1" s="1"/>
  <c r="J262" i="1"/>
  <c r="L262" i="1" s="1"/>
  <c r="M262" i="1" s="1"/>
  <c r="E291" i="1"/>
  <c r="G291" i="1" s="1"/>
  <c r="H291" i="1" s="1"/>
  <c r="K300" i="1"/>
  <c r="J301" i="1"/>
  <c r="L301" i="1" s="1"/>
  <c r="M301" i="1" s="1"/>
  <c r="E302" i="1"/>
  <c r="G302" i="1" s="1"/>
  <c r="H302" i="1" s="1"/>
  <c r="P330" i="1"/>
  <c r="O331" i="1"/>
  <c r="Q331" i="1" s="1"/>
  <c r="R331" i="1" s="1"/>
  <c r="J408" i="1"/>
  <c r="L408" i="1" s="1"/>
  <c r="M408" i="1" s="1"/>
  <c r="K408" i="1"/>
  <c r="P525" i="1"/>
  <c r="O525" i="1"/>
  <c r="Q525" i="1" s="1"/>
  <c r="R525" i="1" s="1"/>
  <c r="P586" i="1"/>
  <c r="O586" i="1"/>
  <c r="Q586" i="1" s="1"/>
  <c r="R586" i="1" s="1"/>
  <c r="E661" i="1"/>
  <c r="G661" i="1" s="1"/>
  <c r="H661" i="1" s="1"/>
  <c r="F661" i="1"/>
  <c r="E693" i="1"/>
  <c r="G693" i="1" s="1"/>
  <c r="H693" i="1" s="1"/>
  <c r="F693" i="1"/>
  <c r="J725" i="1"/>
  <c r="L725" i="1" s="1"/>
  <c r="M725" i="1" s="1"/>
  <c r="K725" i="1"/>
  <c r="J934" i="1"/>
  <c r="L934" i="1" s="1"/>
  <c r="M934" i="1" s="1"/>
  <c r="K934" i="1"/>
  <c r="F1001" i="1"/>
  <c r="E1001" i="1"/>
  <c r="G1001" i="1" s="1"/>
  <c r="H1001" i="1" s="1"/>
  <c r="K1034" i="1"/>
  <c r="J1034" i="1"/>
  <c r="L1034" i="1" s="1"/>
  <c r="M1034" i="1" s="1"/>
  <c r="O1052" i="1"/>
  <c r="Q1052" i="1" s="1"/>
  <c r="R1052" i="1" s="1"/>
  <c r="P1052" i="1"/>
  <c r="F1069" i="1"/>
  <c r="E1069" i="1"/>
  <c r="G1069" i="1" s="1"/>
  <c r="H1069" i="1" s="1"/>
  <c r="P1081" i="1"/>
  <c r="O1081" i="1"/>
  <c r="Q1081" i="1" s="1"/>
  <c r="R1081" i="1" s="1"/>
  <c r="K1141" i="1"/>
  <c r="J1141" i="1"/>
  <c r="L1141" i="1" s="1"/>
  <c r="M1141" i="1" s="1"/>
  <c r="O1174" i="1"/>
  <c r="Q1174" i="1" s="1"/>
  <c r="R1174" i="1" s="1"/>
  <c r="P1174" i="1"/>
  <c r="O1182" i="1"/>
  <c r="Q1182" i="1" s="1"/>
  <c r="R1182" i="1" s="1"/>
  <c r="P1182" i="1"/>
  <c r="E1219" i="1"/>
  <c r="G1219" i="1" s="1"/>
  <c r="H1219" i="1" s="1"/>
  <c r="F1219" i="1"/>
  <c r="E1239" i="1"/>
  <c r="G1239" i="1" s="1"/>
  <c r="H1239" i="1" s="1"/>
  <c r="F1239" i="1"/>
  <c r="P394" i="1"/>
  <c r="O394" i="1"/>
  <c r="Q394" i="1" s="1"/>
  <c r="R394" i="1" s="1"/>
  <c r="O420" i="1"/>
  <c r="Q420" i="1" s="1"/>
  <c r="R420" i="1" s="1"/>
  <c r="P420" i="1"/>
  <c r="E606" i="1"/>
  <c r="G606" i="1" s="1"/>
  <c r="H606" i="1" s="1"/>
  <c r="F606" i="1"/>
  <c r="J807" i="1"/>
  <c r="L807" i="1" s="1"/>
  <c r="M807" i="1" s="1"/>
  <c r="K807" i="1"/>
  <c r="F837" i="1"/>
  <c r="E837" i="1"/>
  <c r="G837" i="1" s="1"/>
  <c r="H837" i="1" s="1"/>
  <c r="P852" i="1"/>
  <c r="O852" i="1"/>
  <c r="Q852" i="1" s="1"/>
  <c r="R852" i="1" s="1"/>
  <c r="F1048" i="1"/>
  <c r="E1048" i="1"/>
  <c r="G1048" i="1" s="1"/>
  <c r="H1048" i="1" s="1"/>
  <c r="P1079" i="1"/>
  <c r="O1079" i="1"/>
  <c r="Q1079" i="1" s="1"/>
  <c r="R1079" i="1" s="1"/>
  <c r="F1226" i="1"/>
  <c r="E1226" i="1"/>
  <c r="G1226" i="1" s="1"/>
  <c r="H1226" i="1" s="1"/>
  <c r="F406" i="1"/>
  <c r="E406" i="1"/>
  <c r="G406" i="1" s="1"/>
  <c r="H406" i="1" s="1"/>
  <c r="P543" i="1"/>
  <c r="O543" i="1"/>
  <c r="Q543" i="1" s="1"/>
  <c r="R543" i="1" s="1"/>
  <c r="F570" i="1"/>
  <c r="E570" i="1"/>
  <c r="G570" i="1" s="1"/>
  <c r="H570" i="1" s="1"/>
  <c r="F656" i="1"/>
  <c r="E656" i="1"/>
  <c r="G656" i="1" s="1"/>
  <c r="H656" i="1" s="1"/>
  <c r="F692" i="1"/>
  <c r="E692" i="1"/>
  <c r="G692" i="1" s="1"/>
  <c r="H692" i="1" s="1"/>
  <c r="K766" i="1"/>
  <c r="J766" i="1"/>
  <c r="L766" i="1" s="1"/>
  <c r="M766" i="1" s="1"/>
  <c r="K789" i="1"/>
  <c r="J789" i="1"/>
  <c r="L789" i="1" s="1"/>
  <c r="M789" i="1" s="1"/>
  <c r="P818" i="1"/>
  <c r="O818" i="1"/>
  <c r="Q818" i="1" s="1"/>
  <c r="R818" i="1" s="1"/>
  <c r="E830" i="1"/>
  <c r="G830" i="1" s="1"/>
  <c r="H830" i="1" s="1"/>
  <c r="F830" i="1"/>
  <c r="F838" i="1"/>
  <c r="E838" i="1"/>
  <c r="G838" i="1" s="1"/>
  <c r="H838" i="1" s="1"/>
  <c r="K890" i="1"/>
  <c r="J890" i="1"/>
  <c r="L890" i="1" s="1"/>
  <c r="M890" i="1" s="1"/>
  <c r="F952" i="1"/>
  <c r="E952" i="1"/>
  <c r="G952" i="1" s="1"/>
  <c r="H952" i="1" s="1"/>
  <c r="K1033" i="1"/>
  <c r="J1033" i="1"/>
  <c r="L1033" i="1" s="1"/>
  <c r="M1033" i="1" s="1"/>
  <c r="F1124" i="1"/>
  <c r="E1124" i="1"/>
  <c r="G1124" i="1" s="1"/>
  <c r="H1124" i="1" s="1"/>
  <c r="J1140" i="1"/>
  <c r="L1140" i="1" s="1"/>
  <c r="M1140" i="1" s="1"/>
  <c r="K1140" i="1"/>
  <c r="O470" i="1"/>
  <c r="Q470" i="1" s="1"/>
  <c r="R470" i="1" s="1"/>
  <c r="K475" i="1"/>
  <c r="K496" i="1"/>
  <c r="J515" i="1"/>
  <c r="L515" i="1" s="1"/>
  <c r="M515" i="1" s="1"/>
  <c r="E536" i="1"/>
  <c r="G536" i="1" s="1"/>
  <c r="H536" i="1" s="1"/>
  <c r="O546" i="1"/>
  <c r="Q546" i="1" s="1"/>
  <c r="R546" i="1" s="1"/>
  <c r="J632" i="1"/>
  <c r="L632" i="1" s="1"/>
  <c r="M632" i="1" s="1"/>
  <c r="F721" i="1"/>
  <c r="K1155" i="1"/>
  <c r="F1164" i="1"/>
  <c r="J1169" i="1"/>
  <c r="L1169" i="1" s="1"/>
  <c r="M1169" i="1" s="1"/>
  <c r="O1190" i="1"/>
  <c r="Q1190" i="1" s="1"/>
  <c r="R1190" i="1" s="1"/>
  <c r="P1193" i="1"/>
  <c r="E1206" i="1"/>
  <c r="G1206" i="1" s="1"/>
  <c r="H1206" i="1" s="1"/>
  <c r="P1216" i="1"/>
  <c r="P1220" i="1"/>
  <c r="K1260" i="1"/>
  <c r="P619" i="1"/>
  <c r="O621" i="1"/>
  <c r="Q621" i="1" s="1"/>
  <c r="R621" i="1" s="1"/>
  <c r="J835" i="1"/>
  <c r="L835" i="1" s="1"/>
  <c r="M835" i="1" s="1"/>
  <c r="K836" i="1"/>
  <c r="O873" i="1"/>
  <c r="Q873" i="1" s="1"/>
  <c r="R873" i="1" s="1"/>
  <c r="O879" i="1"/>
  <c r="Q879" i="1" s="1"/>
  <c r="R879" i="1" s="1"/>
  <c r="K899" i="1"/>
  <c r="J920" i="1"/>
  <c r="L920" i="1" s="1"/>
  <c r="M920" i="1" s="1"/>
  <c r="J1000" i="1"/>
  <c r="L1000" i="1" s="1"/>
  <c r="M1000" i="1" s="1"/>
  <c r="O1014" i="1"/>
  <c r="Q1014" i="1" s="1"/>
  <c r="R1014" i="1" s="1"/>
  <c r="J1068" i="1"/>
  <c r="L1068" i="1" s="1"/>
  <c r="M1068" i="1" s="1"/>
  <c r="J1071" i="1"/>
  <c r="L1071" i="1" s="1"/>
  <c r="M1071" i="1" s="1"/>
  <c r="J1073" i="1"/>
  <c r="L1073" i="1" s="1"/>
  <c r="M1073" i="1" s="1"/>
  <c r="F1081" i="1"/>
  <c r="J1119" i="1"/>
  <c r="L1119" i="1" s="1"/>
  <c r="M1119" i="1" s="1"/>
  <c r="E1129" i="1"/>
  <c r="G1129" i="1" s="1"/>
  <c r="H1129" i="1" s="1"/>
  <c r="P1134" i="1"/>
  <c r="E1137" i="1"/>
  <c r="G1137" i="1" s="1"/>
  <c r="H1137" i="1" s="1"/>
  <c r="F1180" i="1"/>
  <c r="E123" i="1"/>
  <c r="G123" i="1" s="1"/>
  <c r="H123" i="1" s="1"/>
  <c r="F123" i="1"/>
  <c r="K138" i="1"/>
  <c r="J138" i="1"/>
  <c r="L138" i="1" s="1"/>
  <c r="M138" i="1" s="1"/>
  <c r="F243" i="1"/>
  <c r="E243" i="1"/>
  <c r="G243" i="1" s="1"/>
  <c r="H243" i="1" s="1"/>
  <c r="F254" i="1"/>
  <c r="E254" i="1"/>
  <c r="G254" i="1" s="1"/>
  <c r="H254" i="1" s="1"/>
  <c r="P323" i="1"/>
  <c r="O323" i="1"/>
  <c r="Q323" i="1" s="1"/>
  <c r="R323" i="1" s="1"/>
  <c r="E361" i="1"/>
  <c r="G361" i="1" s="1"/>
  <c r="H361" i="1" s="1"/>
  <c r="F361" i="1"/>
  <c r="K560" i="1"/>
  <c r="J560" i="1"/>
  <c r="L560" i="1" s="1"/>
  <c r="M560" i="1" s="1"/>
  <c r="K598" i="1"/>
  <c r="J598" i="1"/>
  <c r="L598" i="1" s="1"/>
  <c r="M598" i="1" s="1"/>
  <c r="K621" i="1"/>
  <c r="J621" i="1"/>
  <c r="L621" i="1" s="1"/>
  <c r="M621" i="1" s="1"/>
  <c r="J626" i="1"/>
  <c r="L626" i="1" s="1"/>
  <c r="M626" i="1" s="1"/>
  <c r="K626" i="1"/>
  <c r="P632" i="1"/>
  <c r="O632" i="1"/>
  <c r="Q632" i="1" s="1"/>
  <c r="R632" i="1" s="1"/>
  <c r="O654" i="1"/>
  <c r="Q654" i="1" s="1"/>
  <c r="R654" i="1" s="1"/>
  <c r="P654" i="1"/>
  <c r="K693" i="1"/>
  <c r="J693" i="1"/>
  <c r="L693" i="1" s="1"/>
  <c r="M693" i="1" s="1"/>
  <c r="K751" i="1"/>
  <c r="J751" i="1"/>
  <c r="L751" i="1" s="1"/>
  <c r="M751" i="1" s="1"/>
  <c r="J1196" i="1"/>
  <c r="L1196" i="1" s="1"/>
  <c r="M1196" i="1" s="1"/>
  <c r="K1196" i="1"/>
  <c r="K1222" i="1"/>
  <c r="J1222" i="1"/>
  <c r="L1222" i="1" s="1"/>
  <c r="M1222" i="1" s="1"/>
  <c r="F14" i="1"/>
  <c r="O31" i="1"/>
  <c r="Q31" i="1" s="1"/>
  <c r="R31" i="1" s="1"/>
  <c r="P33" i="1"/>
  <c r="F59" i="1"/>
  <c r="J100" i="1"/>
  <c r="L100" i="1" s="1"/>
  <c r="M100" i="1" s="1"/>
  <c r="E115" i="1"/>
  <c r="G115" i="1" s="1"/>
  <c r="H115" i="1" s="1"/>
  <c r="O133" i="1"/>
  <c r="Q133" i="1" s="1"/>
  <c r="R133" i="1" s="1"/>
  <c r="P133" i="1"/>
  <c r="J192" i="1"/>
  <c r="L192" i="1" s="1"/>
  <c r="M192" i="1" s="1"/>
  <c r="J232" i="1"/>
  <c r="L232" i="1" s="1"/>
  <c r="M232" i="1" s="1"/>
  <c r="F241" i="1"/>
  <c r="E241" i="1"/>
  <c r="G241" i="1" s="1"/>
  <c r="H241" i="1" s="1"/>
  <c r="K253" i="1"/>
  <c r="J253" i="1"/>
  <c r="L253" i="1" s="1"/>
  <c r="M253" i="1" s="1"/>
  <c r="J259" i="1"/>
  <c r="L259" i="1" s="1"/>
  <c r="M259" i="1" s="1"/>
  <c r="E262" i="1"/>
  <c r="G262" i="1" s="1"/>
  <c r="H262" i="1" s="1"/>
  <c r="F262" i="1"/>
  <c r="K275" i="1"/>
  <c r="J275" i="1"/>
  <c r="L275" i="1" s="1"/>
  <c r="M275" i="1" s="1"/>
  <c r="O322" i="1"/>
  <c r="Q322" i="1" s="1"/>
  <c r="R322" i="1" s="1"/>
  <c r="P322" i="1"/>
  <c r="P369" i="1"/>
  <c r="P370" i="1"/>
  <c r="J380" i="1"/>
  <c r="L380" i="1" s="1"/>
  <c r="M380" i="1" s="1"/>
  <c r="K380" i="1"/>
  <c r="J412" i="1"/>
  <c r="L412" i="1" s="1"/>
  <c r="M412" i="1" s="1"/>
  <c r="K412" i="1"/>
  <c r="O433" i="1"/>
  <c r="Q433" i="1" s="1"/>
  <c r="R433" i="1" s="1"/>
  <c r="P433" i="1"/>
  <c r="O441" i="1"/>
  <c r="Q441" i="1" s="1"/>
  <c r="R441" i="1" s="1"/>
  <c r="P441" i="1"/>
  <c r="K460" i="1"/>
  <c r="O462" i="1"/>
  <c r="Q462" i="1" s="1"/>
  <c r="R462" i="1" s="1"/>
  <c r="K501" i="1"/>
  <c r="J501" i="1"/>
  <c r="L501" i="1" s="1"/>
  <c r="M501" i="1" s="1"/>
  <c r="F526" i="1"/>
  <c r="E526" i="1"/>
  <c r="G526" i="1" s="1"/>
  <c r="H526" i="1" s="1"/>
  <c r="E539" i="1"/>
  <c r="G539" i="1" s="1"/>
  <c r="H539" i="1" s="1"/>
  <c r="E557" i="1"/>
  <c r="G557" i="1" s="1"/>
  <c r="H557" i="1" s="1"/>
  <c r="F557" i="1"/>
  <c r="O579" i="1"/>
  <c r="Q579" i="1" s="1"/>
  <c r="R579" i="1" s="1"/>
  <c r="K589" i="1"/>
  <c r="J589" i="1"/>
  <c r="L589" i="1" s="1"/>
  <c r="M589" i="1" s="1"/>
  <c r="E611" i="1"/>
  <c r="G611" i="1" s="1"/>
  <c r="H611" i="1" s="1"/>
  <c r="K618" i="1"/>
  <c r="J618" i="1"/>
  <c r="L618" i="1" s="1"/>
  <c r="M618" i="1" s="1"/>
  <c r="J625" i="1"/>
  <c r="L625" i="1" s="1"/>
  <c r="M625" i="1" s="1"/>
  <c r="K625" i="1"/>
  <c r="J638" i="1"/>
  <c r="L638" i="1" s="1"/>
  <c r="M638" i="1" s="1"/>
  <c r="K638" i="1"/>
  <c r="O643" i="1"/>
  <c r="Q643" i="1" s="1"/>
  <c r="R643" i="1" s="1"/>
  <c r="P643" i="1"/>
  <c r="O691" i="1"/>
  <c r="Q691" i="1" s="1"/>
  <c r="R691" i="1" s="1"/>
  <c r="P691" i="1"/>
  <c r="P735" i="1"/>
  <c r="E768" i="1"/>
  <c r="G768" i="1" s="1"/>
  <c r="H768" i="1" s="1"/>
  <c r="F768" i="1"/>
  <c r="K790" i="1"/>
  <c r="J824" i="1"/>
  <c r="L824" i="1" s="1"/>
  <c r="M824" i="1" s="1"/>
  <c r="K824" i="1"/>
  <c r="P910" i="1"/>
  <c r="O910" i="1"/>
  <c r="Q910" i="1" s="1"/>
  <c r="R910" i="1" s="1"/>
  <c r="F916" i="1"/>
  <c r="E916" i="1"/>
  <c r="G916" i="1" s="1"/>
  <c r="H916" i="1" s="1"/>
  <c r="P1002" i="1"/>
  <c r="O1002" i="1"/>
  <c r="Q1002" i="1" s="1"/>
  <c r="R1002" i="1" s="1"/>
  <c r="F1066" i="1"/>
  <c r="E1066" i="1"/>
  <c r="G1066" i="1" s="1"/>
  <c r="H1066" i="1" s="1"/>
  <c r="P1116" i="1"/>
  <c r="O1116" i="1"/>
  <c r="Q1116" i="1" s="1"/>
  <c r="R1116" i="1" s="1"/>
  <c r="K1153" i="1"/>
  <c r="P1160" i="1"/>
  <c r="J1171" i="1"/>
  <c r="L1171" i="1" s="1"/>
  <c r="M1171" i="1" s="1"/>
  <c r="K1171" i="1"/>
  <c r="F1188" i="1"/>
  <c r="E1188" i="1"/>
  <c r="G1188" i="1" s="1"/>
  <c r="H1188" i="1" s="1"/>
  <c r="K1227" i="1"/>
  <c r="J1227" i="1"/>
  <c r="L1227" i="1" s="1"/>
  <c r="M1227" i="1" s="1"/>
  <c r="K1235" i="1"/>
  <c r="J1235" i="1"/>
  <c r="L1235" i="1" s="1"/>
  <c r="M1235" i="1" s="1"/>
  <c r="F1254" i="1"/>
  <c r="E1254" i="1"/>
  <c r="G1254" i="1" s="1"/>
  <c r="H1254" i="1" s="1"/>
  <c r="O13" i="1"/>
  <c r="Q13" i="1" s="1"/>
  <c r="R13" i="1" s="1"/>
  <c r="J24" i="1"/>
  <c r="L24" i="1" s="1"/>
  <c r="M24" i="1" s="1"/>
  <c r="O26" i="1"/>
  <c r="Q26" i="1" s="1"/>
  <c r="R26" i="1" s="1"/>
  <c r="J27" i="1"/>
  <c r="L27" i="1" s="1"/>
  <c r="M27" i="1" s="1"/>
  <c r="F31" i="1"/>
  <c r="J58" i="1"/>
  <c r="L58" i="1" s="1"/>
  <c r="M58" i="1" s="1"/>
  <c r="E70" i="1"/>
  <c r="G70" i="1" s="1"/>
  <c r="H70" i="1" s="1"/>
  <c r="F78" i="1"/>
  <c r="F79" i="1"/>
  <c r="E82" i="1"/>
  <c r="G82" i="1" s="1"/>
  <c r="H82" i="1" s="1"/>
  <c r="E99" i="1"/>
  <c r="G99" i="1" s="1"/>
  <c r="H99" i="1" s="1"/>
  <c r="J109" i="1"/>
  <c r="L109" i="1" s="1"/>
  <c r="M109" i="1" s="1"/>
  <c r="K109" i="1"/>
  <c r="P132" i="1"/>
  <c r="O132" i="1"/>
  <c r="Q132" i="1" s="1"/>
  <c r="R132" i="1" s="1"/>
  <c r="J187" i="1"/>
  <c r="L187" i="1" s="1"/>
  <c r="M187" i="1" s="1"/>
  <c r="K187" i="1"/>
  <c r="J206" i="1"/>
  <c r="L206" i="1" s="1"/>
  <c r="M206" i="1" s="1"/>
  <c r="P209" i="1"/>
  <c r="O209" i="1"/>
  <c r="Q209" i="1" s="1"/>
  <c r="R209" i="1" s="1"/>
  <c r="J228" i="1"/>
  <c r="L228" i="1" s="1"/>
  <c r="M228" i="1" s="1"/>
  <c r="K228" i="1"/>
  <c r="P249" i="1"/>
  <c r="J252" i="1"/>
  <c r="L252" i="1" s="1"/>
  <c r="M252" i="1" s="1"/>
  <c r="K252" i="1"/>
  <c r="J283" i="1"/>
  <c r="L283" i="1" s="1"/>
  <c r="M283" i="1" s="1"/>
  <c r="K283" i="1"/>
  <c r="J318" i="1"/>
  <c r="L318" i="1" s="1"/>
  <c r="M318" i="1" s="1"/>
  <c r="K318" i="1"/>
  <c r="K334" i="1"/>
  <c r="J334" i="1"/>
  <c r="L334" i="1" s="1"/>
  <c r="M334" i="1" s="1"/>
  <c r="E352" i="1"/>
  <c r="G352" i="1" s="1"/>
  <c r="H352" i="1" s="1"/>
  <c r="F352" i="1"/>
  <c r="K366" i="1"/>
  <c r="J366" i="1"/>
  <c r="L366" i="1" s="1"/>
  <c r="M366" i="1" s="1"/>
  <c r="P389" i="1"/>
  <c r="O389" i="1"/>
  <c r="Q389" i="1" s="1"/>
  <c r="R389" i="1" s="1"/>
  <c r="F423" i="1"/>
  <c r="K427" i="1"/>
  <c r="P428" i="1"/>
  <c r="O428" i="1"/>
  <c r="Q428" i="1" s="1"/>
  <c r="R428" i="1" s="1"/>
  <c r="O440" i="1"/>
  <c r="Q440" i="1" s="1"/>
  <c r="R440" i="1" s="1"/>
  <c r="P440" i="1"/>
  <c r="O446" i="1"/>
  <c r="Q446" i="1" s="1"/>
  <c r="R446" i="1" s="1"/>
  <c r="J457" i="1"/>
  <c r="L457" i="1" s="1"/>
  <c r="M457" i="1" s="1"/>
  <c r="K457" i="1"/>
  <c r="E484" i="1"/>
  <c r="G484" i="1" s="1"/>
  <c r="H484" i="1" s="1"/>
  <c r="F484" i="1"/>
  <c r="E491" i="1"/>
  <c r="G491" i="1" s="1"/>
  <c r="H491" i="1" s="1"/>
  <c r="P496" i="1"/>
  <c r="O496" i="1"/>
  <c r="Q496" i="1" s="1"/>
  <c r="R496" i="1" s="1"/>
  <c r="K507" i="1"/>
  <c r="J507" i="1"/>
  <c r="L507" i="1" s="1"/>
  <c r="M507" i="1" s="1"/>
  <c r="K525" i="1"/>
  <c r="J525" i="1"/>
  <c r="L525" i="1" s="1"/>
  <c r="M525" i="1" s="1"/>
  <c r="K531" i="1"/>
  <c r="J531" i="1"/>
  <c r="L531" i="1" s="1"/>
  <c r="M531" i="1" s="1"/>
  <c r="K537" i="1"/>
  <c r="J537" i="1"/>
  <c r="L537" i="1" s="1"/>
  <c r="M537" i="1" s="1"/>
  <c r="J545" i="1"/>
  <c r="L545" i="1" s="1"/>
  <c r="M545" i="1" s="1"/>
  <c r="K545" i="1"/>
  <c r="P554" i="1"/>
  <c r="O554" i="1"/>
  <c r="Q554" i="1" s="1"/>
  <c r="R554" i="1" s="1"/>
  <c r="K562" i="1"/>
  <c r="J562" i="1"/>
  <c r="L562" i="1" s="1"/>
  <c r="M562" i="1" s="1"/>
  <c r="F587" i="1"/>
  <c r="E587" i="1"/>
  <c r="G587" i="1" s="1"/>
  <c r="H587" i="1" s="1"/>
  <c r="O605" i="1"/>
  <c r="Q605" i="1" s="1"/>
  <c r="R605" i="1" s="1"/>
  <c r="O606" i="1"/>
  <c r="Q606" i="1" s="1"/>
  <c r="R606" i="1" s="1"/>
  <c r="P606" i="1"/>
  <c r="P623" i="1"/>
  <c r="O624" i="1"/>
  <c r="Q624" i="1" s="1"/>
  <c r="R624" i="1" s="1"/>
  <c r="F633" i="1"/>
  <c r="E643" i="1"/>
  <c r="G643" i="1" s="1"/>
  <c r="H643" i="1" s="1"/>
  <c r="K657" i="1"/>
  <c r="J658" i="1"/>
  <c r="L658" i="1" s="1"/>
  <c r="M658" i="1" s="1"/>
  <c r="E672" i="1"/>
  <c r="G672" i="1" s="1"/>
  <c r="H672" i="1" s="1"/>
  <c r="J680" i="1"/>
  <c r="L680" i="1" s="1"/>
  <c r="M680" i="1" s="1"/>
  <c r="K683" i="1"/>
  <c r="E686" i="1"/>
  <c r="G686" i="1" s="1"/>
  <c r="H686" i="1" s="1"/>
  <c r="F686" i="1"/>
  <c r="P690" i="1"/>
  <c r="O690" i="1"/>
  <c r="Q690" i="1" s="1"/>
  <c r="R690" i="1" s="1"/>
  <c r="E733" i="1"/>
  <c r="G733" i="1" s="1"/>
  <c r="H733" i="1" s="1"/>
  <c r="F733" i="1"/>
  <c r="F741" i="1"/>
  <c r="K744" i="1"/>
  <c r="F762" i="1"/>
  <c r="E762" i="1"/>
  <c r="G762" i="1" s="1"/>
  <c r="H762" i="1" s="1"/>
  <c r="P775" i="1"/>
  <c r="O775" i="1"/>
  <c r="Q775" i="1" s="1"/>
  <c r="R775" i="1" s="1"/>
  <c r="J810" i="1"/>
  <c r="L810" i="1" s="1"/>
  <c r="M810" i="1" s="1"/>
  <c r="K810" i="1"/>
  <c r="E945" i="1"/>
  <c r="G945" i="1" s="1"/>
  <c r="H945" i="1" s="1"/>
  <c r="F945" i="1"/>
  <c r="P958" i="1"/>
  <c r="O958" i="1"/>
  <c r="Q958" i="1" s="1"/>
  <c r="R958" i="1" s="1"/>
  <c r="K981" i="1"/>
  <c r="J981" i="1"/>
  <c r="L981" i="1" s="1"/>
  <c r="M981" i="1" s="1"/>
  <c r="J992" i="1"/>
  <c r="L992" i="1" s="1"/>
  <c r="M992" i="1" s="1"/>
  <c r="F995" i="1"/>
  <c r="E995" i="1"/>
  <c r="G995" i="1" s="1"/>
  <c r="H995" i="1" s="1"/>
  <c r="F1008" i="1"/>
  <c r="E1008" i="1"/>
  <c r="G1008" i="1" s="1"/>
  <c r="H1008" i="1" s="1"/>
  <c r="K1016" i="1"/>
  <c r="J1016" i="1"/>
  <c r="L1016" i="1" s="1"/>
  <c r="M1016" i="1" s="1"/>
  <c r="O1031" i="1"/>
  <c r="Q1031" i="1" s="1"/>
  <c r="R1031" i="1" s="1"/>
  <c r="P1031" i="1"/>
  <c r="J1046" i="1"/>
  <c r="L1046" i="1" s="1"/>
  <c r="M1046" i="1" s="1"/>
  <c r="K1046" i="1"/>
  <c r="P1089" i="1"/>
  <c r="O1089" i="1"/>
  <c r="Q1089" i="1" s="1"/>
  <c r="R1089" i="1" s="1"/>
  <c r="O1098" i="1"/>
  <c r="Q1098" i="1" s="1"/>
  <c r="R1098" i="1" s="1"/>
  <c r="P1098" i="1"/>
  <c r="K1144" i="1"/>
  <c r="J1144" i="1"/>
  <c r="L1144" i="1" s="1"/>
  <c r="M1144" i="1" s="1"/>
  <c r="O1243" i="1"/>
  <c r="Q1243" i="1" s="1"/>
  <c r="R1243" i="1" s="1"/>
  <c r="F1247" i="1"/>
  <c r="K106" i="1"/>
  <c r="J106" i="1"/>
  <c r="L106" i="1" s="1"/>
  <c r="M106" i="1" s="1"/>
  <c r="E224" i="1"/>
  <c r="G224" i="1" s="1"/>
  <c r="H224" i="1" s="1"/>
  <c r="F224" i="1"/>
  <c r="K307" i="1"/>
  <c r="J307" i="1"/>
  <c r="L307" i="1" s="1"/>
  <c r="M307" i="1" s="1"/>
  <c r="J341" i="1"/>
  <c r="L341" i="1" s="1"/>
  <c r="M341" i="1" s="1"/>
  <c r="K341" i="1"/>
  <c r="K381" i="1"/>
  <c r="J381" i="1"/>
  <c r="L381" i="1" s="1"/>
  <c r="M381" i="1" s="1"/>
  <c r="O399" i="1"/>
  <c r="Q399" i="1" s="1"/>
  <c r="R399" i="1" s="1"/>
  <c r="P399" i="1"/>
  <c r="P414" i="1"/>
  <c r="O414" i="1"/>
  <c r="Q414" i="1" s="1"/>
  <c r="R414" i="1" s="1"/>
  <c r="F436" i="1"/>
  <c r="E436" i="1"/>
  <c r="G436" i="1" s="1"/>
  <c r="H436" i="1" s="1"/>
  <c r="P480" i="1"/>
  <c r="O480" i="1"/>
  <c r="Q480" i="1" s="1"/>
  <c r="R480" i="1" s="1"/>
  <c r="F515" i="1"/>
  <c r="E515" i="1"/>
  <c r="G515" i="1" s="1"/>
  <c r="H515" i="1" s="1"/>
  <c r="P536" i="1"/>
  <c r="O536" i="1"/>
  <c r="Q536" i="1" s="1"/>
  <c r="R536" i="1" s="1"/>
  <c r="F540" i="1"/>
  <c r="E540" i="1"/>
  <c r="G540" i="1" s="1"/>
  <c r="H540" i="1" s="1"/>
  <c r="P550" i="1"/>
  <c r="O550" i="1"/>
  <c r="Q550" i="1" s="1"/>
  <c r="R550" i="1" s="1"/>
  <c r="P567" i="1"/>
  <c r="O567" i="1"/>
  <c r="Q567" i="1" s="1"/>
  <c r="R567" i="1" s="1"/>
  <c r="O662" i="1"/>
  <c r="Q662" i="1" s="1"/>
  <c r="R662" i="1" s="1"/>
  <c r="P662" i="1"/>
  <c r="P687" i="1"/>
  <c r="O687" i="1"/>
  <c r="Q687" i="1" s="1"/>
  <c r="R687" i="1" s="1"/>
  <c r="K709" i="1"/>
  <c r="J709" i="1"/>
  <c r="L709" i="1" s="1"/>
  <c r="M709" i="1" s="1"/>
  <c r="J721" i="1"/>
  <c r="L721" i="1" s="1"/>
  <c r="M721" i="1" s="1"/>
  <c r="K721" i="1"/>
  <c r="O762" i="1"/>
  <c r="Q762" i="1" s="1"/>
  <c r="R762" i="1" s="1"/>
  <c r="P762" i="1"/>
  <c r="O828" i="1"/>
  <c r="Q828" i="1" s="1"/>
  <c r="R828" i="1" s="1"/>
  <c r="P828" i="1"/>
  <c r="J918" i="1"/>
  <c r="L918" i="1" s="1"/>
  <c r="M918" i="1" s="1"/>
  <c r="K918" i="1"/>
  <c r="P1118" i="1"/>
  <c r="O1118" i="1"/>
  <c r="Q1118" i="1" s="1"/>
  <c r="R1118" i="1" s="1"/>
  <c r="F15" i="1"/>
  <c r="P21" i="1"/>
  <c r="O25" i="1"/>
  <c r="Q25" i="1" s="1"/>
  <c r="R25" i="1" s="1"/>
  <c r="F30" i="1"/>
  <c r="P34" i="1"/>
  <c r="J40" i="1"/>
  <c r="L40" i="1" s="1"/>
  <c r="M40" i="1" s="1"/>
  <c r="O79" i="1"/>
  <c r="Q79" i="1" s="1"/>
  <c r="R79" i="1" s="1"/>
  <c r="J87" i="1"/>
  <c r="L87" i="1" s="1"/>
  <c r="M87" i="1" s="1"/>
  <c r="J96" i="1"/>
  <c r="L96" i="1" s="1"/>
  <c r="M96" i="1" s="1"/>
  <c r="J99" i="1"/>
  <c r="L99" i="1" s="1"/>
  <c r="M99" i="1" s="1"/>
  <c r="E101" i="1"/>
  <c r="G101" i="1" s="1"/>
  <c r="H101" i="1" s="1"/>
  <c r="F103" i="1"/>
  <c r="F104" i="1"/>
  <c r="J111" i="1"/>
  <c r="L111" i="1" s="1"/>
  <c r="M111" i="1" s="1"/>
  <c r="K116" i="1"/>
  <c r="J116" i="1"/>
  <c r="L116" i="1" s="1"/>
  <c r="M116" i="1" s="1"/>
  <c r="E126" i="1"/>
  <c r="G126" i="1" s="1"/>
  <c r="H126" i="1" s="1"/>
  <c r="F126" i="1"/>
  <c r="F165" i="1"/>
  <c r="E165" i="1"/>
  <c r="G165" i="1" s="1"/>
  <c r="H165" i="1" s="1"/>
  <c r="O191" i="1"/>
  <c r="Q191" i="1" s="1"/>
  <c r="R191" i="1" s="1"/>
  <c r="K193" i="1"/>
  <c r="K214" i="1"/>
  <c r="F223" i="1"/>
  <c r="E223" i="1"/>
  <c r="G223" i="1" s="1"/>
  <c r="H223" i="1" s="1"/>
  <c r="O237" i="1"/>
  <c r="Q237" i="1" s="1"/>
  <c r="R237" i="1" s="1"/>
  <c r="J288" i="1"/>
  <c r="L288" i="1" s="1"/>
  <c r="M288" i="1" s="1"/>
  <c r="F353" i="1"/>
  <c r="E353" i="1"/>
  <c r="G353" i="1" s="1"/>
  <c r="H353" i="1" s="1"/>
  <c r="O392" i="1"/>
  <c r="Q392" i="1" s="1"/>
  <c r="R392" i="1" s="1"/>
  <c r="E450" i="1"/>
  <c r="G450" i="1" s="1"/>
  <c r="H450" i="1" s="1"/>
  <c r="P478" i="1"/>
  <c r="P484" i="1"/>
  <c r="O484" i="1"/>
  <c r="Q484" i="1" s="1"/>
  <c r="R484" i="1" s="1"/>
  <c r="O491" i="1"/>
  <c r="Q491" i="1" s="1"/>
  <c r="R491" i="1" s="1"/>
  <c r="F494" i="1"/>
  <c r="E494" i="1"/>
  <c r="G494" i="1" s="1"/>
  <c r="H494" i="1" s="1"/>
  <c r="O511" i="1"/>
  <c r="Q511" i="1" s="1"/>
  <c r="R511" i="1" s="1"/>
  <c r="P534" i="1"/>
  <c r="O534" i="1"/>
  <c r="Q534" i="1" s="1"/>
  <c r="R534" i="1" s="1"/>
  <c r="K546" i="1"/>
  <c r="J546" i="1"/>
  <c r="L546" i="1" s="1"/>
  <c r="M546" i="1" s="1"/>
  <c r="P575" i="1"/>
  <c r="O578" i="1"/>
  <c r="Q578" i="1" s="1"/>
  <c r="R578" i="1" s="1"/>
  <c r="O629" i="1"/>
  <c r="Q629" i="1" s="1"/>
  <c r="R629" i="1" s="1"/>
  <c r="P686" i="1"/>
  <c r="O686" i="1"/>
  <c r="Q686" i="1" s="1"/>
  <c r="R686" i="1" s="1"/>
  <c r="F702" i="1"/>
  <c r="P720" i="1"/>
  <c r="P739" i="1"/>
  <c r="O739" i="1"/>
  <c r="Q739" i="1" s="1"/>
  <c r="R739" i="1" s="1"/>
  <c r="F745" i="1"/>
  <c r="F746" i="1"/>
  <c r="E781" i="1"/>
  <c r="G781" i="1" s="1"/>
  <c r="H781" i="1" s="1"/>
  <c r="J1055" i="1"/>
  <c r="L1055" i="1" s="1"/>
  <c r="M1055" i="1" s="1"/>
  <c r="F1114" i="1"/>
  <c r="E1114" i="1"/>
  <c r="G1114" i="1" s="1"/>
  <c r="H1114" i="1" s="1"/>
  <c r="E1156" i="1"/>
  <c r="G1156" i="1" s="1"/>
  <c r="H1156" i="1" s="1"/>
  <c r="K1185" i="1"/>
  <c r="J1185" i="1"/>
  <c r="L1185" i="1" s="1"/>
  <c r="M1185" i="1" s="1"/>
  <c r="E42" i="1"/>
  <c r="G42" i="1" s="1"/>
  <c r="H42" i="1" s="1"/>
  <c r="E47" i="1"/>
  <c r="G47" i="1" s="1"/>
  <c r="H47" i="1" s="1"/>
  <c r="E48" i="1"/>
  <c r="G48" i="1" s="1"/>
  <c r="H48" i="1" s="1"/>
  <c r="O48" i="1"/>
  <c r="Q48" i="1" s="1"/>
  <c r="R48" i="1" s="1"/>
  <c r="O49" i="1"/>
  <c r="Q49" i="1" s="1"/>
  <c r="R49" i="1" s="1"/>
  <c r="O50" i="1"/>
  <c r="Q50" i="1" s="1"/>
  <c r="R50" i="1" s="1"/>
  <c r="O55" i="1"/>
  <c r="Q55" i="1" s="1"/>
  <c r="R55" i="1" s="1"/>
  <c r="P56" i="1"/>
  <c r="P57" i="1"/>
  <c r="O60" i="1"/>
  <c r="Q60" i="1" s="1"/>
  <c r="R60" i="1" s="1"/>
  <c r="F75" i="1"/>
  <c r="K77" i="1"/>
  <c r="P85" i="1"/>
  <c r="E90" i="1"/>
  <c r="G90" i="1" s="1"/>
  <c r="H90" i="1" s="1"/>
  <c r="O93" i="1"/>
  <c r="Q93" i="1" s="1"/>
  <c r="R93" i="1" s="1"/>
  <c r="O104" i="1"/>
  <c r="Q104" i="1" s="1"/>
  <c r="R104" i="1" s="1"/>
  <c r="P104" i="1"/>
  <c r="F107" i="1"/>
  <c r="F139" i="1"/>
  <c r="K141" i="1"/>
  <c r="K149" i="1"/>
  <c r="J160" i="1"/>
  <c r="L160" i="1" s="1"/>
  <c r="M160" i="1" s="1"/>
  <c r="K160" i="1"/>
  <c r="O183" i="1"/>
  <c r="Q183" i="1" s="1"/>
  <c r="R183" i="1" s="1"/>
  <c r="O184" i="1"/>
  <c r="Q184" i="1" s="1"/>
  <c r="R184" i="1" s="1"/>
  <c r="P184" i="1"/>
  <c r="P200" i="1"/>
  <c r="O200" i="1"/>
  <c r="Q200" i="1" s="1"/>
  <c r="R200" i="1" s="1"/>
  <c r="P224" i="1"/>
  <c r="O224" i="1"/>
  <c r="Q224" i="1" s="1"/>
  <c r="R224" i="1" s="1"/>
  <c r="P257" i="1"/>
  <c r="O257" i="1"/>
  <c r="Q257" i="1" s="1"/>
  <c r="R257" i="1" s="1"/>
  <c r="O264" i="1"/>
  <c r="Q264" i="1" s="1"/>
  <c r="R264" i="1" s="1"/>
  <c r="K312" i="1"/>
  <c r="J312" i="1"/>
  <c r="L312" i="1" s="1"/>
  <c r="M312" i="1" s="1"/>
  <c r="J333" i="1"/>
  <c r="L333" i="1" s="1"/>
  <c r="M333" i="1" s="1"/>
  <c r="K333" i="1"/>
  <c r="K342" i="1"/>
  <c r="J342" i="1"/>
  <c r="L342" i="1" s="1"/>
  <c r="M342" i="1" s="1"/>
  <c r="J365" i="1"/>
  <c r="L365" i="1" s="1"/>
  <c r="M365" i="1" s="1"/>
  <c r="K365" i="1"/>
  <c r="F383" i="1"/>
  <c r="K385" i="1"/>
  <c r="J385" i="1"/>
  <c r="L385" i="1" s="1"/>
  <c r="M385" i="1" s="1"/>
  <c r="P406" i="1"/>
  <c r="O406" i="1"/>
  <c r="Q406" i="1" s="1"/>
  <c r="R406" i="1" s="1"/>
  <c r="P416" i="1"/>
  <c r="O416" i="1"/>
  <c r="Q416" i="1" s="1"/>
  <c r="R416" i="1" s="1"/>
  <c r="P439" i="1"/>
  <c r="O439" i="1"/>
  <c r="Q439" i="1" s="1"/>
  <c r="R439" i="1" s="1"/>
  <c r="E454" i="1"/>
  <c r="G454" i="1" s="1"/>
  <c r="H454" i="1" s="1"/>
  <c r="F455" i="1"/>
  <c r="J456" i="1"/>
  <c r="L456" i="1" s="1"/>
  <c r="M456" i="1" s="1"/>
  <c r="K456" i="1"/>
  <c r="J469" i="1"/>
  <c r="L469" i="1" s="1"/>
  <c r="M469" i="1" s="1"/>
  <c r="E488" i="1"/>
  <c r="G488" i="1" s="1"/>
  <c r="H488" i="1" s="1"/>
  <c r="O526" i="1"/>
  <c r="Q526" i="1" s="1"/>
  <c r="R526" i="1" s="1"/>
  <c r="P526" i="1"/>
  <c r="F542" i="1"/>
  <c r="E542" i="1"/>
  <c r="G542" i="1" s="1"/>
  <c r="H542" i="1" s="1"/>
  <c r="K561" i="1"/>
  <c r="J561" i="1"/>
  <c r="L561" i="1" s="1"/>
  <c r="M561" i="1" s="1"/>
  <c r="O583" i="1"/>
  <c r="Q583" i="1" s="1"/>
  <c r="R583" i="1" s="1"/>
  <c r="J600" i="1"/>
  <c r="L600" i="1" s="1"/>
  <c r="M600" i="1" s="1"/>
  <c r="E601" i="1"/>
  <c r="G601" i="1" s="1"/>
  <c r="H601" i="1" s="1"/>
  <c r="E605" i="1"/>
  <c r="G605" i="1" s="1"/>
  <c r="H605" i="1" s="1"/>
  <c r="F605" i="1"/>
  <c r="E622" i="1"/>
  <c r="G622" i="1" s="1"/>
  <c r="H622" i="1" s="1"/>
  <c r="F622" i="1"/>
  <c r="E628" i="1"/>
  <c r="G628" i="1" s="1"/>
  <c r="H628" i="1" s="1"/>
  <c r="F641" i="1"/>
  <c r="J642" i="1"/>
  <c r="L642" i="1" s="1"/>
  <c r="M642" i="1" s="1"/>
  <c r="K642" i="1"/>
  <c r="O655" i="1"/>
  <c r="Q655" i="1" s="1"/>
  <c r="R655" i="1" s="1"/>
  <c r="P655" i="1"/>
  <c r="P663" i="1"/>
  <c r="O663" i="1"/>
  <c r="Q663" i="1" s="1"/>
  <c r="R663" i="1" s="1"/>
  <c r="O688" i="1"/>
  <c r="Q688" i="1" s="1"/>
  <c r="R688" i="1" s="1"/>
  <c r="P688" i="1"/>
  <c r="F694" i="1"/>
  <c r="E694" i="1"/>
  <c r="G694" i="1" s="1"/>
  <c r="H694" i="1" s="1"/>
  <c r="E717" i="1"/>
  <c r="G717" i="1" s="1"/>
  <c r="H717" i="1" s="1"/>
  <c r="F717" i="1"/>
  <c r="K726" i="1"/>
  <c r="P729" i="1"/>
  <c r="O729" i="1"/>
  <c r="Q729" i="1" s="1"/>
  <c r="R729" i="1" s="1"/>
  <c r="K740" i="1"/>
  <c r="J740" i="1"/>
  <c r="L740" i="1" s="1"/>
  <c r="M740" i="1" s="1"/>
  <c r="K765" i="1"/>
  <c r="J765" i="1"/>
  <c r="L765" i="1" s="1"/>
  <c r="M765" i="1" s="1"/>
  <c r="P774" i="1"/>
  <c r="O774" i="1"/>
  <c r="Q774" i="1" s="1"/>
  <c r="R774" i="1" s="1"/>
  <c r="F777" i="1"/>
  <c r="E777" i="1"/>
  <c r="G777" i="1" s="1"/>
  <c r="H777" i="1" s="1"/>
  <c r="P786" i="1"/>
  <c r="O786" i="1"/>
  <c r="Q786" i="1" s="1"/>
  <c r="R786" i="1" s="1"/>
  <c r="J802" i="1"/>
  <c r="L802" i="1" s="1"/>
  <c r="M802" i="1" s="1"/>
  <c r="K802" i="1"/>
  <c r="K849" i="1"/>
  <c r="J849" i="1"/>
  <c r="L849" i="1" s="1"/>
  <c r="M849" i="1" s="1"/>
  <c r="P923" i="1"/>
  <c r="O939" i="1"/>
  <c r="Q939" i="1" s="1"/>
  <c r="R939" i="1" s="1"/>
  <c r="P939" i="1"/>
  <c r="K969" i="1"/>
  <c r="J969" i="1"/>
  <c r="L969" i="1" s="1"/>
  <c r="M969" i="1" s="1"/>
  <c r="E1020" i="1"/>
  <c r="G1020" i="1" s="1"/>
  <c r="H1020" i="1" s="1"/>
  <c r="F1021" i="1"/>
  <c r="J1024" i="1"/>
  <c r="L1024" i="1" s="1"/>
  <c r="M1024" i="1" s="1"/>
  <c r="J1025" i="1"/>
  <c r="L1025" i="1" s="1"/>
  <c r="M1025" i="1" s="1"/>
  <c r="O1042" i="1"/>
  <c r="Q1042" i="1" s="1"/>
  <c r="R1042" i="1" s="1"/>
  <c r="P1042" i="1"/>
  <c r="K1074" i="1"/>
  <c r="J1074" i="1"/>
  <c r="L1074" i="1" s="1"/>
  <c r="M1074" i="1" s="1"/>
  <c r="P1142" i="1"/>
  <c r="O1142" i="1"/>
  <c r="Q1142" i="1" s="1"/>
  <c r="R1142" i="1" s="1"/>
  <c r="J1179" i="1"/>
  <c r="L1179" i="1" s="1"/>
  <c r="M1179" i="1" s="1"/>
  <c r="K1179" i="1"/>
  <c r="J1199" i="1"/>
  <c r="L1199" i="1" s="1"/>
  <c r="M1199" i="1" s="1"/>
  <c r="K1199" i="1"/>
  <c r="F1212" i="1"/>
  <c r="E1212" i="1"/>
  <c r="G1212" i="1" s="1"/>
  <c r="H1212" i="1" s="1"/>
  <c r="F1222" i="1"/>
  <c r="E1222" i="1"/>
  <c r="G1222" i="1" s="1"/>
  <c r="H1222" i="1" s="1"/>
  <c r="K1223" i="1"/>
  <c r="J1223" i="1"/>
  <c r="L1223" i="1" s="1"/>
  <c r="M1223" i="1" s="1"/>
  <c r="K831" i="1"/>
  <c r="J831" i="1"/>
  <c r="L831" i="1" s="1"/>
  <c r="M831" i="1" s="1"/>
  <c r="J851" i="1"/>
  <c r="L851" i="1" s="1"/>
  <c r="M851" i="1" s="1"/>
  <c r="K851" i="1"/>
  <c r="K865" i="1"/>
  <c r="J865" i="1"/>
  <c r="L865" i="1" s="1"/>
  <c r="M865" i="1" s="1"/>
  <c r="O908" i="1"/>
  <c r="Q908" i="1" s="1"/>
  <c r="R908" i="1" s="1"/>
  <c r="P908" i="1"/>
  <c r="P938" i="1"/>
  <c r="O938" i="1"/>
  <c r="Q938" i="1" s="1"/>
  <c r="R938" i="1" s="1"/>
  <c r="K953" i="1"/>
  <c r="J953" i="1"/>
  <c r="L953" i="1" s="1"/>
  <c r="M953" i="1" s="1"/>
  <c r="F972" i="1"/>
  <c r="E972" i="1"/>
  <c r="G972" i="1" s="1"/>
  <c r="H972" i="1" s="1"/>
  <c r="F979" i="1"/>
  <c r="E979" i="1"/>
  <c r="G979" i="1" s="1"/>
  <c r="H979" i="1" s="1"/>
  <c r="P998" i="1"/>
  <c r="O998" i="1"/>
  <c r="Q998" i="1" s="1"/>
  <c r="R998" i="1" s="1"/>
  <c r="F1007" i="1"/>
  <c r="E1007" i="1"/>
  <c r="G1007" i="1" s="1"/>
  <c r="H1007" i="1" s="1"/>
  <c r="P1049" i="1"/>
  <c r="O1049" i="1"/>
  <c r="Q1049" i="1" s="1"/>
  <c r="R1049" i="1" s="1"/>
  <c r="K1082" i="1"/>
  <c r="J1082" i="1"/>
  <c r="L1082" i="1" s="1"/>
  <c r="M1082" i="1" s="1"/>
  <c r="K1093" i="1"/>
  <c r="J1093" i="1"/>
  <c r="L1093" i="1" s="1"/>
  <c r="M1093" i="1" s="1"/>
  <c r="K1122" i="1"/>
  <c r="J1122" i="1"/>
  <c r="L1122" i="1" s="1"/>
  <c r="M1122" i="1" s="1"/>
  <c r="E1141" i="1"/>
  <c r="G1141" i="1" s="1"/>
  <c r="H1141" i="1" s="1"/>
  <c r="F1141" i="1"/>
  <c r="P1152" i="1"/>
  <c r="O1152" i="1"/>
  <c r="Q1152" i="1" s="1"/>
  <c r="R1152" i="1" s="1"/>
  <c r="P1184" i="1"/>
  <c r="O1184" i="1"/>
  <c r="Q1184" i="1" s="1"/>
  <c r="R1184" i="1" s="1"/>
  <c r="K1203" i="1"/>
  <c r="J1203" i="1"/>
  <c r="L1203" i="1" s="1"/>
  <c r="M1203" i="1" s="1"/>
  <c r="E1214" i="1"/>
  <c r="G1214" i="1" s="1"/>
  <c r="H1214" i="1" s="1"/>
  <c r="F1214" i="1"/>
  <c r="F1230" i="1"/>
  <c r="E1230" i="1"/>
  <c r="G1230" i="1" s="1"/>
  <c r="H1230" i="1" s="1"/>
  <c r="P1240" i="1"/>
  <c r="O1240" i="1"/>
  <c r="Q1240" i="1" s="1"/>
  <c r="R1240" i="1" s="1"/>
  <c r="O1260" i="1"/>
  <c r="Q1260" i="1" s="1"/>
  <c r="R1260" i="1" s="1"/>
  <c r="P1260" i="1"/>
  <c r="P105" i="1"/>
  <c r="O108" i="1"/>
  <c r="Q108" i="1" s="1"/>
  <c r="R108" i="1" s="1"/>
  <c r="O117" i="1"/>
  <c r="Q117" i="1" s="1"/>
  <c r="R117" i="1" s="1"/>
  <c r="O120" i="1"/>
  <c r="Q120" i="1" s="1"/>
  <c r="R120" i="1" s="1"/>
  <c r="J122" i="1"/>
  <c r="L122" i="1" s="1"/>
  <c r="M122" i="1" s="1"/>
  <c r="K124" i="1"/>
  <c r="K125" i="1"/>
  <c r="J127" i="1"/>
  <c r="L127" i="1" s="1"/>
  <c r="M127" i="1" s="1"/>
  <c r="P130" i="1"/>
  <c r="F163" i="1"/>
  <c r="J183" i="1"/>
  <c r="L183" i="1" s="1"/>
  <c r="M183" i="1" s="1"/>
  <c r="E199" i="1"/>
  <c r="G199" i="1" s="1"/>
  <c r="H199" i="1" s="1"/>
  <c r="E200" i="1"/>
  <c r="G200" i="1" s="1"/>
  <c r="H200" i="1" s="1"/>
  <c r="F248" i="1"/>
  <c r="E259" i="1"/>
  <c r="G259" i="1" s="1"/>
  <c r="H259" i="1" s="1"/>
  <c r="J264" i="1"/>
  <c r="L264" i="1" s="1"/>
  <c r="M264" i="1" s="1"/>
  <c r="P273" i="1"/>
  <c r="F278" i="1"/>
  <c r="F280" i="1"/>
  <c r="O288" i="1"/>
  <c r="Q288" i="1" s="1"/>
  <c r="R288" i="1" s="1"/>
  <c r="J410" i="1"/>
  <c r="L410" i="1" s="1"/>
  <c r="M410" i="1" s="1"/>
  <c r="O442" i="1"/>
  <c r="Q442" i="1" s="1"/>
  <c r="R442" i="1" s="1"/>
  <c r="P449" i="1"/>
  <c r="K450" i="1"/>
  <c r="K451" i="1"/>
  <c r="K465" i="1"/>
  <c r="F479" i="1"/>
  <c r="K483" i="1"/>
  <c r="P489" i="1"/>
  <c r="J491" i="1"/>
  <c r="L491" i="1" s="1"/>
  <c r="M491" i="1" s="1"/>
  <c r="J505" i="1"/>
  <c r="L505" i="1" s="1"/>
  <c r="M505" i="1" s="1"/>
  <c r="P518" i="1"/>
  <c r="E580" i="1"/>
  <c r="G580" i="1" s="1"/>
  <c r="H580" i="1" s="1"/>
  <c r="J629" i="1"/>
  <c r="L629" i="1" s="1"/>
  <c r="M629" i="1" s="1"/>
  <c r="K633" i="1"/>
  <c r="P640" i="1"/>
  <c r="J643" i="1"/>
  <c r="L643" i="1" s="1"/>
  <c r="M643" i="1" s="1"/>
  <c r="F660" i="1"/>
  <c r="O701" i="1"/>
  <c r="Q701" i="1" s="1"/>
  <c r="R701" i="1" s="1"/>
  <c r="O703" i="1"/>
  <c r="Q703" i="1" s="1"/>
  <c r="R703" i="1" s="1"/>
  <c r="O790" i="1"/>
  <c r="Q790" i="1" s="1"/>
  <c r="R790" i="1" s="1"/>
  <c r="O791" i="1"/>
  <c r="Q791" i="1" s="1"/>
  <c r="R791" i="1" s="1"/>
  <c r="O823" i="1"/>
  <c r="Q823" i="1" s="1"/>
  <c r="R823" i="1" s="1"/>
  <c r="P823" i="1"/>
  <c r="K850" i="1"/>
  <c r="J850" i="1"/>
  <c r="L850" i="1" s="1"/>
  <c r="M850" i="1" s="1"/>
  <c r="F863" i="1"/>
  <c r="E863" i="1"/>
  <c r="G863" i="1" s="1"/>
  <c r="H863" i="1" s="1"/>
  <c r="F871" i="1"/>
  <c r="E871" i="1"/>
  <c r="G871" i="1" s="1"/>
  <c r="H871" i="1" s="1"/>
  <c r="P897" i="1"/>
  <c r="O912" i="1"/>
  <c r="Q912" i="1" s="1"/>
  <c r="R912" i="1" s="1"/>
  <c r="K952" i="1"/>
  <c r="J952" i="1"/>
  <c r="L952" i="1" s="1"/>
  <c r="M952" i="1" s="1"/>
  <c r="P986" i="1"/>
  <c r="O986" i="1"/>
  <c r="Q986" i="1" s="1"/>
  <c r="R986" i="1" s="1"/>
  <c r="K1013" i="1"/>
  <c r="J1013" i="1"/>
  <c r="L1013" i="1" s="1"/>
  <c r="M1013" i="1" s="1"/>
  <c r="O1017" i="1"/>
  <c r="Q1017" i="1" s="1"/>
  <c r="R1017" i="1" s="1"/>
  <c r="O1018" i="1"/>
  <c r="Q1018" i="1" s="1"/>
  <c r="R1018" i="1" s="1"/>
  <c r="O1019" i="1"/>
  <c r="Q1019" i="1" s="1"/>
  <c r="R1019" i="1" s="1"/>
  <c r="E1042" i="1"/>
  <c r="G1042" i="1" s="1"/>
  <c r="H1042" i="1" s="1"/>
  <c r="F1042" i="1"/>
  <c r="E1064" i="1"/>
  <c r="G1064" i="1" s="1"/>
  <c r="H1064" i="1" s="1"/>
  <c r="F1064" i="1"/>
  <c r="J1077" i="1"/>
  <c r="L1077" i="1" s="1"/>
  <c r="M1077" i="1" s="1"/>
  <c r="J1090" i="1"/>
  <c r="L1090" i="1" s="1"/>
  <c r="M1090" i="1" s="1"/>
  <c r="O1114" i="1"/>
  <c r="Q1114" i="1" s="1"/>
  <c r="R1114" i="1" s="1"/>
  <c r="F1116" i="1"/>
  <c r="E1116" i="1"/>
  <c r="G1116" i="1" s="1"/>
  <c r="H1116" i="1" s="1"/>
  <c r="K1134" i="1"/>
  <c r="J1134" i="1"/>
  <c r="L1134" i="1" s="1"/>
  <c r="M1134" i="1" s="1"/>
  <c r="E1145" i="1"/>
  <c r="G1145" i="1" s="1"/>
  <c r="H1145" i="1" s="1"/>
  <c r="F1174" i="1"/>
  <c r="J1177" i="1"/>
  <c r="L1177" i="1" s="1"/>
  <c r="M1177" i="1" s="1"/>
  <c r="J1187" i="1"/>
  <c r="L1187" i="1" s="1"/>
  <c r="M1187" i="1" s="1"/>
  <c r="F1201" i="1"/>
  <c r="E1201" i="1"/>
  <c r="G1201" i="1" s="1"/>
  <c r="H1201" i="1" s="1"/>
  <c r="O1254" i="1"/>
  <c r="Q1254" i="1" s="1"/>
  <c r="R1254" i="1" s="1"/>
  <c r="O830" i="1"/>
  <c r="Q830" i="1" s="1"/>
  <c r="R830" i="1" s="1"/>
  <c r="O840" i="1"/>
  <c r="Q840" i="1" s="1"/>
  <c r="R840" i="1" s="1"/>
  <c r="P841" i="1"/>
  <c r="E868" i="1"/>
  <c r="G868" i="1" s="1"/>
  <c r="H868" i="1" s="1"/>
  <c r="E869" i="1"/>
  <c r="G869" i="1" s="1"/>
  <c r="H869" i="1" s="1"/>
  <c r="P905" i="1"/>
  <c r="E908" i="1"/>
  <c r="G908" i="1" s="1"/>
  <c r="H908" i="1" s="1"/>
  <c r="F910" i="1"/>
  <c r="F921" i="1"/>
  <c r="J925" i="1"/>
  <c r="L925" i="1" s="1"/>
  <c r="M925" i="1" s="1"/>
  <c r="O929" i="1"/>
  <c r="Q929" i="1" s="1"/>
  <c r="R929" i="1" s="1"/>
  <c r="P930" i="1"/>
  <c r="J976" i="1"/>
  <c r="L976" i="1" s="1"/>
  <c r="M976" i="1" s="1"/>
  <c r="J989" i="1"/>
  <c r="L989" i="1" s="1"/>
  <c r="M989" i="1" s="1"/>
  <c r="O1232" i="1"/>
  <c r="Q1232" i="1" s="1"/>
  <c r="R1232" i="1" s="1"/>
  <c r="P1236" i="1"/>
  <c r="P189" i="1"/>
  <c r="O189" i="1"/>
  <c r="Q189" i="1" s="1"/>
  <c r="R189" i="1" s="1"/>
  <c r="K230" i="1"/>
  <c r="J230" i="1"/>
  <c r="L230" i="1" s="1"/>
  <c r="M230" i="1" s="1"/>
  <c r="F247" i="1"/>
  <c r="E247" i="1"/>
  <c r="G247" i="1" s="1"/>
  <c r="H247" i="1" s="1"/>
  <c r="P251" i="1"/>
  <c r="O251" i="1"/>
  <c r="Q251" i="1" s="1"/>
  <c r="R251" i="1" s="1"/>
  <c r="F312" i="1"/>
  <c r="E312" i="1"/>
  <c r="G312" i="1" s="1"/>
  <c r="H312" i="1" s="1"/>
  <c r="E336" i="1"/>
  <c r="G336" i="1" s="1"/>
  <c r="H336" i="1" s="1"/>
  <c r="F336" i="1"/>
  <c r="K350" i="1"/>
  <c r="J350" i="1"/>
  <c r="L350" i="1" s="1"/>
  <c r="M350" i="1" s="1"/>
  <c r="P396" i="1"/>
  <c r="O396" i="1"/>
  <c r="Q396" i="1" s="1"/>
  <c r="R396" i="1" s="1"/>
  <c r="O431" i="1"/>
  <c r="Q431" i="1" s="1"/>
  <c r="R431" i="1" s="1"/>
  <c r="P431" i="1"/>
  <c r="O448" i="1"/>
  <c r="Q448" i="1" s="1"/>
  <c r="R448" i="1" s="1"/>
  <c r="P448" i="1"/>
  <c r="O455" i="1"/>
  <c r="Q455" i="1" s="1"/>
  <c r="R455" i="1" s="1"/>
  <c r="P455" i="1"/>
  <c r="J466" i="1"/>
  <c r="L466" i="1" s="1"/>
  <c r="M466" i="1" s="1"/>
  <c r="K466" i="1"/>
  <c r="O481" i="1"/>
  <c r="Q481" i="1" s="1"/>
  <c r="R481" i="1" s="1"/>
  <c r="P481" i="1"/>
  <c r="F538" i="1"/>
  <c r="E538" i="1"/>
  <c r="G538" i="1" s="1"/>
  <c r="H538" i="1" s="1"/>
  <c r="E598" i="1"/>
  <c r="G598" i="1" s="1"/>
  <c r="H598" i="1" s="1"/>
  <c r="F598" i="1"/>
  <c r="F1100" i="1"/>
  <c r="E1100" i="1"/>
  <c r="G1100" i="1" s="1"/>
  <c r="H1100" i="1" s="1"/>
  <c r="K1131" i="1"/>
  <c r="J1131" i="1"/>
  <c r="L1131" i="1" s="1"/>
  <c r="M1131" i="1" s="1"/>
  <c r="F1140" i="1"/>
  <c r="E1140" i="1"/>
  <c r="G1140" i="1" s="1"/>
  <c r="H1140" i="1" s="1"/>
  <c r="K1158" i="1"/>
  <c r="J1158" i="1"/>
  <c r="L1158" i="1" s="1"/>
  <c r="M1158" i="1" s="1"/>
  <c r="E1191" i="1"/>
  <c r="G1191" i="1" s="1"/>
  <c r="H1191" i="1" s="1"/>
  <c r="F1191" i="1"/>
  <c r="P1208" i="1"/>
  <c r="O1208" i="1"/>
  <c r="Q1208" i="1" s="1"/>
  <c r="R1208" i="1" s="1"/>
  <c r="J8" i="1"/>
  <c r="L8" i="1" s="1"/>
  <c r="M8" i="1" s="1"/>
  <c r="E22" i="1"/>
  <c r="G22" i="1" s="1"/>
  <c r="H22" i="1" s="1"/>
  <c r="K28" i="1"/>
  <c r="E34" i="1"/>
  <c r="G34" i="1" s="1"/>
  <c r="H34" i="1" s="1"/>
  <c r="E37" i="1"/>
  <c r="G37" i="1" s="1"/>
  <c r="H37" i="1" s="1"/>
  <c r="F39" i="1"/>
  <c r="O41" i="1"/>
  <c r="Q41" i="1" s="1"/>
  <c r="R41" i="1" s="1"/>
  <c r="J43" i="1"/>
  <c r="L43" i="1" s="1"/>
  <c r="M43" i="1" s="1"/>
  <c r="K44" i="1"/>
  <c r="J51" i="1"/>
  <c r="L51" i="1" s="1"/>
  <c r="M51" i="1" s="1"/>
  <c r="J52" i="1"/>
  <c r="L52" i="1" s="1"/>
  <c r="M52" i="1" s="1"/>
  <c r="E53" i="1"/>
  <c r="G53" i="1" s="1"/>
  <c r="H53" i="1" s="1"/>
  <c r="F55" i="1"/>
  <c r="K56" i="1"/>
  <c r="E58" i="1"/>
  <c r="G58" i="1" s="1"/>
  <c r="H58" i="1" s="1"/>
  <c r="P58" i="1"/>
  <c r="K59" i="1"/>
  <c r="K60" i="1"/>
  <c r="F62" i="1"/>
  <c r="E71" i="1"/>
  <c r="G71" i="1" s="1"/>
  <c r="H71" i="1" s="1"/>
  <c r="E72" i="1"/>
  <c r="G72" i="1" s="1"/>
  <c r="H72" i="1" s="1"/>
  <c r="J75" i="1"/>
  <c r="L75" i="1" s="1"/>
  <c r="M75" i="1" s="1"/>
  <c r="E77" i="1"/>
  <c r="G77" i="1" s="1"/>
  <c r="H77" i="1" s="1"/>
  <c r="P77" i="1"/>
  <c r="J79" i="1"/>
  <c r="L79" i="1" s="1"/>
  <c r="M79" i="1" s="1"/>
  <c r="F80" i="1"/>
  <c r="P80" i="1"/>
  <c r="P81" i="1"/>
  <c r="K83" i="1"/>
  <c r="E96" i="1"/>
  <c r="G96" i="1" s="1"/>
  <c r="H96" i="1" s="1"/>
  <c r="J101" i="1"/>
  <c r="L101" i="1" s="1"/>
  <c r="M101" i="1" s="1"/>
  <c r="J117" i="1"/>
  <c r="L117" i="1" s="1"/>
  <c r="M117" i="1" s="1"/>
  <c r="O122" i="1"/>
  <c r="Q122" i="1" s="1"/>
  <c r="R122" i="1" s="1"/>
  <c r="K128" i="1"/>
  <c r="E133" i="1"/>
  <c r="G133" i="1" s="1"/>
  <c r="H133" i="1" s="1"/>
  <c r="F135" i="1"/>
  <c r="P136" i="1"/>
  <c r="J147" i="1"/>
  <c r="L147" i="1" s="1"/>
  <c r="M147" i="1" s="1"/>
  <c r="J148" i="1"/>
  <c r="L148" i="1" s="1"/>
  <c r="M148" i="1" s="1"/>
  <c r="E149" i="1"/>
  <c r="G149" i="1" s="1"/>
  <c r="H149" i="1" s="1"/>
  <c r="F151" i="1"/>
  <c r="F152" i="1"/>
  <c r="O152" i="1"/>
  <c r="Q152" i="1" s="1"/>
  <c r="R152" i="1" s="1"/>
  <c r="J154" i="1"/>
  <c r="L154" i="1" s="1"/>
  <c r="M154" i="1" s="1"/>
  <c r="F155" i="1"/>
  <c r="F160" i="1"/>
  <c r="P162" i="1"/>
  <c r="J167" i="1"/>
  <c r="L167" i="1" s="1"/>
  <c r="M167" i="1" s="1"/>
  <c r="E168" i="1"/>
  <c r="G168" i="1" s="1"/>
  <c r="H168" i="1" s="1"/>
  <c r="P168" i="1"/>
  <c r="P169" i="1"/>
  <c r="J170" i="1"/>
  <c r="L170" i="1" s="1"/>
  <c r="M170" i="1" s="1"/>
  <c r="O172" i="1"/>
  <c r="Q172" i="1" s="1"/>
  <c r="R172" i="1" s="1"/>
  <c r="J173" i="1"/>
  <c r="L173" i="1" s="1"/>
  <c r="M173" i="1" s="1"/>
  <c r="F174" i="1"/>
  <c r="E175" i="1"/>
  <c r="G175" i="1" s="1"/>
  <c r="H175" i="1" s="1"/>
  <c r="J175" i="1"/>
  <c r="L175" i="1" s="1"/>
  <c r="M175" i="1" s="1"/>
  <c r="E176" i="1"/>
  <c r="G176" i="1" s="1"/>
  <c r="H176" i="1" s="1"/>
  <c r="P178" i="1"/>
  <c r="O178" i="1"/>
  <c r="Q178" i="1" s="1"/>
  <c r="R178" i="1" s="1"/>
  <c r="F195" i="1"/>
  <c r="E195" i="1"/>
  <c r="G195" i="1" s="1"/>
  <c r="H195" i="1" s="1"/>
  <c r="K198" i="1"/>
  <c r="J198" i="1"/>
  <c r="L198" i="1" s="1"/>
  <c r="M198" i="1" s="1"/>
  <c r="K208" i="1"/>
  <c r="J208" i="1"/>
  <c r="L208" i="1" s="1"/>
  <c r="M208" i="1" s="1"/>
  <c r="J211" i="1"/>
  <c r="L211" i="1" s="1"/>
  <c r="M211" i="1" s="1"/>
  <c r="K211" i="1"/>
  <c r="K212" i="1"/>
  <c r="J212" i="1"/>
  <c r="L212" i="1" s="1"/>
  <c r="M212" i="1" s="1"/>
  <c r="P213" i="1"/>
  <c r="O213" i="1"/>
  <c r="Q213" i="1" s="1"/>
  <c r="R213" i="1" s="1"/>
  <c r="P216" i="1"/>
  <c r="E222" i="1"/>
  <c r="G222" i="1" s="1"/>
  <c r="H222" i="1" s="1"/>
  <c r="F222" i="1"/>
  <c r="F227" i="1"/>
  <c r="E227" i="1"/>
  <c r="G227" i="1" s="1"/>
  <c r="H227" i="1" s="1"/>
  <c r="O243" i="1"/>
  <c r="Q243" i="1" s="1"/>
  <c r="R243" i="1" s="1"/>
  <c r="P243" i="1"/>
  <c r="K248" i="1"/>
  <c r="J248" i="1"/>
  <c r="L248" i="1" s="1"/>
  <c r="M248" i="1" s="1"/>
  <c r="P258" i="1"/>
  <c r="E265" i="1"/>
  <c r="G265" i="1" s="1"/>
  <c r="H265" i="1" s="1"/>
  <c r="F265" i="1"/>
  <c r="P267" i="1"/>
  <c r="O267" i="1"/>
  <c r="Q267" i="1" s="1"/>
  <c r="R267" i="1" s="1"/>
  <c r="O282" i="1"/>
  <c r="Q282" i="1" s="1"/>
  <c r="R282" i="1" s="1"/>
  <c r="P282" i="1"/>
  <c r="F286" i="1"/>
  <c r="E286" i="1"/>
  <c r="G286" i="1" s="1"/>
  <c r="H286" i="1" s="1"/>
  <c r="K294" i="1"/>
  <c r="J294" i="1"/>
  <c r="L294" i="1" s="1"/>
  <c r="M294" i="1" s="1"/>
  <c r="E311" i="1"/>
  <c r="G311" i="1" s="1"/>
  <c r="H311" i="1" s="1"/>
  <c r="F311" i="1"/>
  <c r="P315" i="1"/>
  <c r="O315" i="1"/>
  <c r="Q315" i="1" s="1"/>
  <c r="R315" i="1" s="1"/>
  <c r="J349" i="1"/>
  <c r="L349" i="1" s="1"/>
  <c r="M349" i="1" s="1"/>
  <c r="K349" i="1"/>
  <c r="K358" i="1"/>
  <c r="J358" i="1"/>
  <c r="L358" i="1" s="1"/>
  <c r="M358" i="1" s="1"/>
  <c r="F382" i="1"/>
  <c r="E382" i="1"/>
  <c r="G382" i="1" s="1"/>
  <c r="H382" i="1" s="1"/>
  <c r="J387" i="1"/>
  <c r="L387" i="1" s="1"/>
  <c r="M387" i="1" s="1"/>
  <c r="K387" i="1"/>
  <c r="O409" i="1"/>
  <c r="Q409" i="1" s="1"/>
  <c r="R409" i="1" s="1"/>
  <c r="P409" i="1"/>
  <c r="F442" i="1"/>
  <c r="E442" i="1"/>
  <c r="G442" i="1" s="1"/>
  <c r="H442" i="1" s="1"/>
  <c r="P447" i="1"/>
  <c r="O447" i="1"/>
  <c r="Q447" i="1" s="1"/>
  <c r="R447" i="1" s="1"/>
  <c r="O471" i="1"/>
  <c r="Q471" i="1" s="1"/>
  <c r="R471" i="1" s="1"/>
  <c r="P471" i="1"/>
  <c r="F474" i="1"/>
  <c r="E474" i="1"/>
  <c r="G474" i="1" s="1"/>
  <c r="H474" i="1" s="1"/>
  <c r="F478" i="1"/>
  <c r="E478" i="1"/>
  <c r="G478" i="1" s="1"/>
  <c r="H478" i="1" s="1"/>
  <c r="F496" i="1"/>
  <c r="E496" i="1"/>
  <c r="G496" i="1" s="1"/>
  <c r="H496" i="1" s="1"/>
  <c r="F517" i="1"/>
  <c r="E517" i="1"/>
  <c r="G517" i="1" s="1"/>
  <c r="H517" i="1" s="1"/>
  <c r="F523" i="1"/>
  <c r="E523" i="1"/>
  <c r="G523" i="1" s="1"/>
  <c r="H523" i="1" s="1"/>
  <c r="P535" i="1"/>
  <c r="O535" i="1"/>
  <c r="Q535" i="1" s="1"/>
  <c r="R535" i="1" s="1"/>
  <c r="E565" i="1"/>
  <c r="G565" i="1" s="1"/>
  <c r="H565" i="1" s="1"/>
  <c r="F565" i="1"/>
  <c r="P603" i="1"/>
  <c r="O603" i="1"/>
  <c r="Q603" i="1" s="1"/>
  <c r="R603" i="1" s="1"/>
  <c r="K653" i="1"/>
  <c r="J653" i="1"/>
  <c r="L653" i="1" s="1"/>
  <c r="M653" i="1" s="1"/>
  <c r="O664" i="1"/>
  <c r="Q664" i="1" s="1"/>
  <c r="R664" i="1" s="1"/>
  <c r="P664" i="1"/>
  <c r="J697" i="1"/>
  <c r="L697" i="1" s="1"/>
  <c r="M697" i="1" s="1"/>
  <c r="K697" i="1"/>
  <c r="E708" i="1"/>
  <c r="G708" i="1" s="1"/>
  <c r="H708" i="1" s="1"/>
  <c r="F708" i="1"/>
  <c r="O723" i="1"/>
  <c r="Q723" i="1" s="1"/>
  <c r="R723" i="1" s="1"/>
  <c r="P723" i="1"/>
  <c r="O756" i="1"/>
  <c r="Q756" i="1" s="1"/>
  <c r="R756" i="1" s="1"/>
  <c r="P756" i="1"/>
  <c r="P771" i="1"/>
  <c r="O771" i="1"/>
  <c r="Q771" i="1" s="1"/>
  <c r="R771" i="1" s="1"/>
  <c r="O778" i="1"/>
  <c r="Q778" i="1" s="1"/>
  <c r="R778" i="1" s="1"/>
  <c r="P778" i="1"/>
  <c r="P794" i="1"/>
  <c r="O794" i="1"/>
  <c r="Q794" i="1" s="1"/>
  <c r="R794" i="1" s="1"/>
  <c r="E801" i="1"/>
  <c r="G801" i="1" s="1"/>
  <c r="H801" i="1" s="1"/>
  <c r="F801" i="1"/>
  <c r="O824" i="1"/>
  <c r="Q824" i="1" s="1"/>
  <c r="R824" i="1" s="1"/>
  <c r="P824" i="1"/>
  <c r="P839" i="1"/>
  <c r="O839" i="1"/>
  <c r="Q839" i="1" s="1"/>
  <c r="R839" i="1" s="1"/>
  <c r="K178" i="1"/>
  <c r="J178" i="1"/>
  <c r="L178" i="1" s="1"/>
  <c r="M178" i="1" s="1"/>
  <c r="E208" i="1"/>
  <c r="G208" i="1" s="1"/>
  <c r="H208" i="1" s="1"/>
  <c r="F208" i="1"/>
  <c r="P274" i="1"/>
  <c r="O274" i="1"/>
  <c r="Q274" i="1" s="1"/>
  <c r="R274" i="1" s="1"/>
  <c r="J419" i="1"/>
  <c r="L419" i="1" s="1"/>
  <c r="M419" i="1" s="1"/>
  <c r="K419" i="1"/>
  <c r="E462" i="1"/>
  <c r="G462" i="1" s="1"/>
  <c r="H462" i="1" s="1"/>
  <c r="F462" i="1"/>
  <c r="E487" i="1"/>
  <c r="G487" i="1" s="1"/>
  <c r="H487" i="1" s="1"/>
  <c r="F487" i="1"/>
  <c r="F507" i="1"/>
  <c r="E507" i="1"/>
  <c r="G507" i="1" s="1"/>
  <c r="H507" i="1" s="1"/>
  <c r="J1180" i="1"/>
  <c r="L1180" i="1" s="1"/>
  <c r="M1180" i="1" s="1"/>
  <c r="K1180" i="1"/>
  <c r="K1248" i="1"/>
  <c r="J1248" i="1"/>
  <c r="L1248" i="1" s="1"/>
  <c r="M1248" i="1" s="1"/>
  <c r="K13" i="1"/>
  <c r="E23" i="1"/>
  <c r="G23" i="1" s="1"/>
  <c r="H23" i="1" s="1"/>
  <c r="J26" i="1"/>
  <c r="L26" i="1" s="1"/>
  <c r="M26" i="1" s="1"/>
  <c r="O15" i="1"/>
  <c r="Q15" i="1" s="1"/>
  <c r="R15" i="1" s="1"/>
  <c r="O16" i="1"/>
  <c r="Q16" i="1" s="1"/>
  <c r="R16" i="1" s="1"/>
  <c r="E24" i="1"/>
  <c r="G24" i="1" s="1"/>
  <c r="H24" i="1" s="1"/>
  <c r="F27" i="1"/>
  <c r="K29" i="1"/>
  <c r="J31" i="1"/>
  <c r="L31" i="1" s="1"/>
  <c r="M31" i="1" s="1"/>
  <c r="O32" i="1"/>
  <c r="Q32" i="1" s="1"/>
  <c r="R32" i="1" s="1"/>
  <c r="O42" i="1"/>
  <c r="Q42" i="1" s="1"/>
  <c r="R42" i="1" s="1"/>
  <c r="O45" i="1"/>
  <c r="Q45" i="1" s="1"/>
  <c r="R45" i="1" s="1"/>
  <c r="J48" i="1"/>
  <c r="L48" i="1" s="1"/>
  <c r="M48" i="1" s="1"/>
  <c r="E51" i="1"/>
  <c r="G51" i="1" s="1"/>
  <c r="H51" i="1" s="1"/>
  <c r="P53" i="1"/>
  <c r="F56" i="1"/>
  <c r="K61" i="1"/>
  <c r="J63" i="1"/>
  <c r="L63" i="1" s="1"/>
  <c r="M63" i="1" s="1"/>
  <c r="E67" i="1"/>
  <c r="G67" i="1" s="1"/>
  <c r="H67" i="1" s="1"/>
  <c r="J69" i="1"/>
  <c r="L69" i="1" s="1"/>
  <c r="M69" i="1" s="1"/>
  <c r="O69" i="1"/>
  <c r="Q69" i="1" s="1"/>
  <c r="R69" i="1" s="1"/>
  <c r="O72" i="1"/>
  <c r="Q72" i="1" s="1"/>
  <c r="R72" i="1" s="1"/>
  <c r="O73" i="1"/>
  <c r="Q73" i="1" s="1"/>
  <c r="R73" i="1" s="1"/>
  <c r="J74" i="1"/>
  <c r="L74" i="1" s="1"/>
  <c r="M74" i="1" s="1"/>
  <c r="K76" i="1"/>
  <c r="P82" i="1"/>
  <c r="O84" i="1"/>
  <c r="Q84" i="1" s="1"/>
  <c r="R84" i="1" s="1"/>
  <c r="K85" i="1"/>
  <c r="F86" i="1"/>
  <c r="F87" i="1"/>
  <c r="P88" i="1"/>
  <c r="O96" i="1"/>
  <c r="Q96" i="1" s="1"/>
  <c r="R96" i="1" s="1"/>
  <c r="O97" i="1"/>
  <c r="Q97" i="1" s="1"/>
  <c r="R97" i="1" s="1"/>
  <c r="O98" i="1"/>
  <c r="Q98" i="1" s="1"/>
  <c r="R98" i="1" s="1"/>
  <c r="E102" i="1"/>
  <c r="G102" i="1" s="1"/>
  <c r="H102" i="1" s="1"/>
  <c r="O103" i="1"/>
  <c r="Q103" i="1" s="1"/>
  <c r="R103" i="1" s="1"/>
  <c r="K104" i="1"/>
  <c r="E106" i="1"/>
  <c r="G106" i="1" s="1"/>
  <c r="H106" i="1" s="1"/>
  <c r="P106" i="1"/>
  <c r="K107" i="1"/>
  <c r="K108" i="1"/>
  <c r="F110" i="1"/>
  <c r="E118" i="1"/>
  <c r="G118" i="1" s="1"/>
  <c r="H118" i="1" s="1"/>
  <c r="E119" i="1"/>
  <c r="G119" i="1" s="1"/>
  <c r="H119" i="1" s="1"/>
  <c r="E120" i="1"/>
  <c r="G120" i="1" s="1"/>
  <c r="H120" i="1" s="1"/>
  <c r="J123" i="1"/>
  <c r="L123" i="1" s="1"/>
  <c r="M123" i="1" s="1"/>
  <c r="E125" i="1"/>
  <c r="G125" i="1" s="1"/>
  <c r="H125" i="1" s="1"/>
  <c r="O127" i="1"/>
  <c r="Q127" i="1" s="1"/>
  <c r="R127" i="1" s="1"/>
  <c r="P129" i="1"/>
  <c r="K131" i="1"/>
  <c r="F136" i="1"/>
  <c r="E138" i="1"/>
  <c r="G138" i="1" s="1"/>
  <c r="H138" i="1" s="1"/>
  <c r="E141" i="1"/>
  <c r="G141" i="1" s="1"/>
  <c r="H141" i="1" s="1"/>
  <c r="K144" i="1"/>
  <c r="E147" i="1"/>
  <c r="G147" i="1" s="1"/>
  <c r="H147" i="1" s="1"/>
  <c r="P149" i="1"/>
  <c r="P153" i="1"/>
  <c r="K157" i="1"/>
  <c r="E158" i="1"/>
  <c r="G158" i="1" s="1"/>
  <c r="H158" i="1" s="1"/>
  <c r="O160" i="1"/>
  <c r="Q160" i="1" s="1"/>
  <c r="R160" i="1" s="1"/>
  <c r="K163" i="1"/>
  <c r="J164" i="1"/>
  <c r="L164" i="1" s="1"/>
  <c r="M164" i="1" s="1"/>
  <c r="O164" i="1"/>
  <c r="Q164" i="1" s="1"/>
  <c r="R164" i="1" s="1"/>
  <c r="J165" i="1"/>
  <c r="L165" i="1" s="1"/>
  <c r="M165" i="1" s="1"/>
  <c r="E167" i="1"/>
  <c r="G167" i="1" s="1"/>
  <c r="H167" i="1" s="1"/>
  <c r="P176" i="1"/>
  <c r="P177" i="1"/>
  <c r="E179" i="1"/>
  <c r="G179" i="1" s="1"/>
  <c r="H179" i="1" s="1"/>
  <c r="F179" i="1"/>
  <c r="P181" i="1"/>
  <c r="O181" i="1"/>
  <c r="Q181" i="1" s="1"/>
  <c r="R181" i="1" s="1"/>
  <c r="F189" i="1"/>
  <c r="E189" i="1"/>
  <c r="G189" i="1" s="1"/>
  <c r="H189" i="1" s="1"/>
  <c r="K195" i="1"/>
  <c r="J195" i="1"/>
  <c r="L195" i="1" s="1"/>
  <c r="M195" i="1" s="1"/>
  <c r="P208" i="1"/>
  <c r="O208" i="1"/>
  <c r="Q208" i="1" s="1"/>
  <c r="R208" i="1" s="1"/>
  <c r="O210" i="1"/>
  <c r="Q210" i="1" s="1"/>
  <c r="R210" i="1" s="1"/>
  <c r="P210" i="1"/>
  <c r="K222" i="1"/>
  <c r="J222" i="1"/>
  <c r="L222" i="1" s="1"/>
  <c r="M222" i="1" s="1"/>
  <c r="K227" i="1"/>
  <c r="J227" i="1"/>
  <c r="L227" i="1" s="1"/>
  <c r="M227" i="1" s="1"/>
  <c r="K237" i="1"/>
  <c r="K246" i="1"/>
  <c r="P248" i="1"/>
  <c r="O248" i="1"/>
  <c r="Q248" i="1" s="1"/>
  <c r="R248" i="1" s="1"/>
  <c r="E256" i="1"/>
  <c r="G256" i="1" s="1"/>
  <c r="H256" i="1" s="1"/>
  <c r="F256" i="1"/>
  <c r="F257" i="1"/>
  <c r="F264" i="1"/>
  <c r="E264" i="1"/>
  <c r="G264" i="1" s="1"/>
  <c r="H264" i="1" s="1"/>
  <c r="K269" i="1"/>
  <c r="J269" i="1"/>
  <c r="L269" i="1" s="1"/>
  <c r="M269" i="1" s="1"/>
  <c r="J293" i="1"/>
  <c r="L293" i="1" s="1"/>
  <c r="M293" i="1" s="1"/>
  <c r="K293" i="1"/>
  <c r="P296" i="1"/>
  <c r="O296" i="1"/>
  <c r="Q296" i="1" s="1"/>
  <c r="R296" i="1" s="1"/>
  <c r="O314" i="1"/>
  <c r="Q314" i="1" s="1"/>
  <c r="R314" i="1" s="1"/>
  <c r="P314" i="1"/>
  <c r="F329" i="1"/>
  <c r="E329" i="1"/>
  <c r="G329" i="1" s="1"/>
  <c r="H329" i="1" s="1"/>
  <c r="J357" i="1"/>
  <c r="L357" i="1" s="1"/>
  <c r="M357" i="1" s="1"/>
  <c r="K357" i="1"/>
  <c r="K397" i="1"/>
  <c r="J397" i="1"/>
  <c r="L397" i="1" s="1"/>
  <c r="M397" i="1" s="1"/>
  <c r="O407" i="1"/>
  <c r="Q407" i="1" s="1"/>
  <c r="R407" i="1" s="1"/>
  <c r="P407" i="1"/>
  <c r="P423" i="1"/>
  <c r="O423" i="1"/>
  <c r="Q423" i="1" s="1"/>
  <c r="R423" i="1" s="1"/>
  <c r="E451" i="1"/>
  <c r="G451" i="1" s="1"/>
  <c r="H451" i="1" s="1"/>
  <c r="F451" i="1"/>
  <c r="J458" i="1"/>
  <c r="L458" i="1" s="1"/>
  <c r="M458" i="1" s="1"/>
  <c r="K458" i="1"/>
  <c r="K461" i="1"/>
  <c r="J461" i="1"/>
  <c r="L461" i="1" s="1"/>
  <c r="M461" i="1" s="1"/>
  <c r="E477" i="1"/>
  <c r="G477" i="1" s="1"/>
  <c r="H477" i="1" s="1"/>
  <c r="F477" i="1"/>
  <c r="F480" i="1"/>
  <c r="E480" i="1"/>
  <c r="G480" i="1" s="1"/>
  <c r="H480" i="1" s="1"/>
  <c r="P488" i="1"/>
  <c r="O488" i="1"/>
  <c r="Q488" i="1" s="1"/>
  <c r="R488" i="1" s="1"/>
  <c r="K499" i="1"/>
  <c r="J499" i="1"/>
  <c r="L499" i="1" s="1"/>
  <c r="M499" i="1" s="1"/>
  <c r="P508" i="1"/>
  <c r="O508" i="1"/>
  <c r="Q508" i="1" s="1"/>
  <c r="R508" i="1" s="1"/>
  <c r="O519" i="1"/>
  <c r="Q519" i="1" s="1"/>
  <c r="R519" i="1" s="1"/>
  <c r="P519" i="1"/>
  <c r="J547" i="1"/>
  <c r="L547" i="1" s="1"/>
  <c r="M547" i="1" s="1"/>
  <c r="K547" i="1"/>
  <c r="E564" i="1"/>
  <c r="G564" i="1" s="1"/>
  <c r="H564" i="1" s="1"/>
  <c r="F564" i="1"/>
  <c r="P572" i="1"/>
  <c r="O572" i="1"/>
  <c r="Q572" i="1" s="1"/>
  <c r="R572" i="1" s="1"/>
  <c r="F592" i="1"/>
  <c r="E592" i="1"/>
  <c r="G592" i="1" s="1"/>
  <c r="H592" i="1" s="1"/>
  <c r="P599" i="1"/>
  <c r="O599" i="1"/>
  <c r="Q599" i="1" s="1"/>
  <c r="R599" i="1" s="1"/>
  <c r="E614" i="1"/>
  <c r="G614" i="1" s="1"/>
  <c r="H614" i="1" s="1"/>
  <c r="F614" i="1"/>
  <c r="J627" i="1"/>
  <c r="L627" i="1" s="1"/>
  <c r="M627" i="1" s="1"/>
  <c r="K627" i="1"/>
  <c r="O648" i="1"/>
  <c r="Q648" i="1" s="1"/>
  <c r="R648" i="1" s="1"/>
  <c r="P648" i="1"/>
  <c r="P194" i="1"/>
  <c r="O194" i="1"/>
  <c r="Q194" i="1" s="1"/>
  <c r="R194" i="1" s="1"/>
  <c r="F198" i="1"/>
  <c r="E198" i="1"/>
  <c r="G198" i="1" s="1"/>
  <c r="H198" i="1" s="1"/>
  <c r="J213" i="1"/>
  <c r="L213" i="1" s="1"/>
  <c r="M213" i="1" s="1"/>
  <c r="K213" i="1"/>
  <c r="O233" i="1"/>
  <c r="Q233" i="1" s="1"/>
  <c r="R233" i="1" s="1"/>
  <c r="P233" i="1"/>
  <c r="E240" i="1"/>
  <c r="G240" i="1" s="1"/>
  <c r="H240" i="1" s="1"/>
  <c r="F240" i="1"/>
  <c r="E246" i="1"/>
  <c r="G246" i="1" s="1"/>
  <c r="H246" i="1" s="1"/>
  <c r="F246" i="1"/>
  <c r="O272" i="1"/>
  <c r="Q272" i="1" s="1"/>
  <c r="R272" i="1" s="1"/>
  <c r="P272" i="1"/>
  <c r="J284" i="1"/>
  <c r="L284" i="1" s="1"/>
  <c r="M284" i="1" s="1"/>
  <c r="K284" i="1"/>
  <c r="P379" i="1"/>
  <c r="O379" i="1"/>
  <c r="Q379" i="1" s="1"/>
  <c r="R379" i="1" s="1"/>
  <c r="F445" i="1"/>
  <c r="E445" i="1"/>
  <c r="G445" i="1" s="1"/>
  <c r="H445" i="1" s="1"/>
  <c r="P454" i="1"/>
  <c r="O454" i="1"/>
  <c r="Q454" i="1" s="1"/>
  <c r="R454" i="1" s="1"/>
  <c r="P472" i="1"/>
  <c r="O472" i="1"/>
  <c r="Q472" i="1" s="1"/>
  <c r="R472" i="1" s="1"/>
  <c r="O492" i="1"/>
  <c r="Q492" i="1" s="1"/>
  <c r="R492" i="1" s="1"/>
  <c r="P492" i="1"/>
  <c r="P498" i="1"/>
  <c r="O498" i="1"/>
  <c r="Q498" i="1" s="1"/>
  <c r="R498" i="1" s="1"/>
  <c r="K152" i="1"/>
  <c r="P154" i="1"/>
  <c r="J155" i="1"/>
  <c r="L155" i="1" s="1"/>
  <c r="M155" i="1" s="1"/>
  <c r="O167" i="1"/>
  <c r="Q167" i="1" s="1"/>
  <c r="R167" i="1" s="1"/>
  <c r="E170" i="1"/>
  <c r="G170" i="1" s="1"/>
  <c r="H170" i="1" s="1"/>
  <c r="O170" i="1"/>
  <c r="Q170" i="1" s="1"/>
  <c r="R170" i="1" s="1"/>
  <c r="K171" i="1"/>
  <c r="K172" i="1"/>
  <c r="E173" i="1"/>
  <c r="G173" i="1" s="1"/>
  <c r="H173" i="1" s="1"/>
  <c r="O175" i="1"/>
  <c r="Q175" i="1" s="1"/>
  <c r="R175" i="1" s="1"/>
  <c r="F178" i="1"/>
  <c r="E178" i="1"/>
  <c r="G178" i="1" s="1"/>
  <c r="H178" i="1" s="1"/>
  <c r="K179" i="1"/>
  <c r="J179" i="1"/>
  <c r="L179" i="1" s="1"/>
  <c r="M179" i="1" s="1"/>
  <c r="K189" i="1"/>
  <c r="J189" i="1"/>
  <c r="L189" i="1" s="1"/>
  <c r="M189" i="1" s="1"/>
  <c r="O190" i="1"/>
  <c r="Q190" i="1" s="1"/>
  <c r="R190" i="1" s="1"/>
  <c r="P190" i="1"/>
  <c r="K194" i="1"/>
  <c r="J194" i="1"/>
  <c r="L194" i="1" s="1"/>
  <c r="M194" i="1" s="1"/>
  <c r="P195" i="1"/>
  <c r="O195" i="1"/>
  <c r="Q195" i="1" s="1"/>
  <c r="R195" i="1" s="1"/>
  <c r="K196" i="1"/>
  <c r="P197" i="1"/>
  <c r="O197" i="1"/>
  <c r="Q197" i="1" s="1"/>
  <c r="R197" i="1" s="1"/>
  <c r="F203" i="1"/>
  <c r="E203" i="1"/>
  <c r="G203" i="1" s="1"/>
  <c r="H203" i="1" s="1"/>
  <c r="P211" i="1"/>
  <c r="F214" i="1"/>
  <c r="K216" i="1"/>
  <c r="J216" i="1"/>
  <c r="L216" i="1" s="1"/>
  <c r="M216" i="1" s="1"/>
  <c r="P219" i="1"/>
  <c r="O219" i="1"/>
  <c r="Q219" i="1" s="1"/>
  <c r="R219" i="1" s="1"/>
  <c r="K220" i="1"/>
  <c r="O227" i="1"/>
  <c r="Q227" i="1" s="1"/>
  <c r="R227" i="1" s="1"/>
  <c r="P227" i="1"/>
  <c r="O234" i="1"/>
  <c r="Q234" i="1" s="1"/>
  <c r="R234" i="1" s="1"/>
  <c r="P234" i="1"/>
  <c r="P235" i="1"/>
  <c r="P242" i="1"/>
  <c r="O242" i="1"/>
  <c r="Q242" i="1" s="1"/>
  <c r="R242" i="1" s="1"/>
  <c r="E249" i="1"/>
  <c r="G249" i="1" s="1"/>
  <c r="H249" i="1" s="1"/>
  <c r="F249" i="1"/>
  <c r="E255" i="1"/>
  <c r="G255" i="1" s="1"/>
  <c r="H255" i="1" s="1"/>
  <c r="F255" i="1"/>
  <c r="J261" i="1"/>
  <c r="L261" i="1" s="1"/>
  <c r="M261" i="1" s="1"/>
  <c r="K261" i="1"/>
  <c r="F263" i="1"/>
  <c r="K268" i="1"/>
  <c r="J268" i="1"/>
  <c r="L268" i="1" s="1"/>
  <c r="M268" i="1" s="1"/>
  <c r="P269" i="1"/>
  <c r="O269" i="1"/>
  <c r="Q269" i="1" s="1"/>
  <c r="R269" i="1" s="1"/>
  <c r="O280" i="1"/>
  <c r="Q280" i="1" s="1"/>
  <c r="R280" i="1" s="1"/>
  <c r="P280" i="1"/>
  <c r="K285" i="1"/>
  <c r="J285" i="1"/>
  <c r="L285" i="1" s="1"/>
  <c r="M285" i="1" s="1"/>
  <c r="P299" i="1"/>
  <c r="O299" i="1"/>
  <c r="Q299" i="1" s="1"/>
  <c r="R299" i="1" s="1"/>
  <c r="K310" i="1"/>
  <c r="J310" i="1"/>
  <c r="L310" i="1" s="1"/>
  <c r="M310" i="1" s="1"/>
  <c r="E328" i="1"/>
  <c r="G328" i="1" s="1"/>
  <c r="H328" i="1" s="1"/>
  <c r="F328" i="1"/>
  <c r="F337" i="1"/>
  <c r="E337" i="1"/>
  <c r="G337" i="1" s="1"/>
  <c r="H337" i="1" s="1"/>
  <c r="E377" i="1"/>
  <c r="G377" i="1" s="1"/>
  <c r="H377" i="1" s="1"/>
  <c r="F377" i="1"/>
  <c r="P384" i="1"/>
  <c r="O384" i="1"/>
  <c r="Q384" i="1" s="1"/>
  <c r="R384" i="1" s="1"/>
  <c r="F388" i="1"/>
  <c r="E388" i="1"/>
  <c r="G388" i="1" s="1"/>
  <c r="H388" i="1" s="1"/>
  <c r="P438" i="1"/>
  <c r="O438" i="1"/>
  <c r="Q438" i="1" s="1"/>
  <c r="R438" i="1" s="1"/>
  <c r="E446" i="1"/>
  <c r="G446" i="1" s="1"/>
  <c r="H446" i="1" s="1"/>
  <c r="F446" i="1"/>
  <c r="O463" i="1"/>
  <c r="Q463" i="1" s="1"/>
  <c r="R463" i="1" s="1"/>
  <c r="P463" i="1"/>
  <c r="J494" i="1"/>
  <c r="L494" i="1" s="1"/>
  <c r="M494" i="1" s="1"/>
  <c r="K494" i="1"/>
  <c r="F504" i="1"/>
  <c r="E504" i="1"/>
  <c r="G504" i="1" s="1"/>
  <c r="H504" i="1" s="1"/>
  <c r="J513" i="1"/>
  <c r="L513" i="1" s="1"/>
  <c r="M513" i="1" s="1"/>
  <c r="K513" i="1"/>
  <c r="K528" i="1"/>
  <c r="J528" i="1"/>
  <c r="L528" i="1" s="1"/>
  <c r="M528" i="1" s="1"/>
  <c r="K539" i="1"/>
  <c r="J539" i="1"/>
  <c r="L539" i="1" s="1"/>
  <c r="M539" i="1" s="1"/>
  <c r="J585" i="1"/>
  <c r="L585" i="1" s="1"/>
  <c r="M585" i="1" s="1"/>
  <c r="K585" i="1"/>
  <c r="P598" i="1"/>
  <c r="O598" i="1"/>
  <c r="Q598" i="1" s="1"/>
  <c r="R598" i="1" s="1"/>
  <c r="K606" i="1"/>
  <c r="J606" i="1"/>
  <c r="L606" i="1" s="1"/>
  <c r="M606" i="1" s="1"/>
  <c r="K607" i="1"/>
  <c r="J607" i="1"/>
  <c r="L607" i="1" s="1"/>
  <c r="M607" i="1" s="1"/>
  <c r="P618" i="1"/>
  <c r="O618" i="1"/>
  <c r="Q618" i="1" s="1"/>
  <c r="R618" i="1" s="1"/>
  <c r="O646" i="1"/>
  <c r="Q646" i="1" s="1"/>
  <c r="R646" i="1" s="1"/>
  <c r="P646" i="1"/>
  <c r="K650" i="1"/>
  <c r="J650" i="1"/>
  <c r="L650" i="1" s="1"/>
  <c r="M650" i="1" s="1"/>
  <c r="P658" i="1"/>
  <c r="O658" i="1"/>
  <c r="Q658" i="1" s="1"/>
  <c r="R658" i="1" s="1"/>
  <c r="P661" i="1"/>
  <c r="O661" i="1"/>
  <c r="Q661" i="1" s="1"/>
  <c r="R661" i="1" s="1"/>
  <c r="O679" i="1"/>
  <c r="Q679" i="1" s="1"/>
  <c r="R679" i="1" s="1"/>
  <c r="P679" i="1"/>
  <c r="E685" i="1"/>
  <c r="G685" i="1" s="1"/>
  <c r="H685" i="1" s="1"/>
  <c r="F685" i="1"/>
  <c r="F699" i="1"/>
  <c r="E699" i="1"/>
  <c r="G699" i="1" s="1"/>
  <c r="H699" i="1" s="1"/>
  <c r="O704" i="1"/>
  <c r="Q704" i="1" s="1"/>
  <c r="R704" i="1" s="1"/>
  <c r="P704" i="1"/>
  <c r="F712" i="1"/>
  <c r="E712" i="1"/>
  <c r="G712" i="1" s="1"/>
  <c r="H712" i="1" s="1"/>
  <c r="P714" i="1"/>
  <c r="O714" i="1"/>
  <c r="Q714" i="1" s="1"/>
  <c r="R714" i="1" s="1"/>
  <c r="P722" i="1"/>
  <c r="O722" i="1"/>
  <c r="Q722" i="1" s="1"/>
  <c r="R722" i="1" s="1"/>
  <c r="F732" i="1"/>
  <c r="E732" i="1"/>
  <c r="G732" i="1" s="1"/>
  <c r="H732" i="1" s="1"/>
  <c r="O755" i="1"/>
  <c r="Q755" i="1" s="1"/>
  <c r="R755" i="1" s="1"/>
  <c r="P755" i="1"/>
  <c r="K769" i="1"/>
  <c r="J769" i="1"/>
  <c r="L769" i="1" s="1"/>
  <c r="M769" i="1" s="1"/>
  <c r="P770" i="1"/>
  <c r="O770" i="1"/>
  <c r="Q770" i="1" s="1"/>
  <c r="R770" i="1" s="1"/>
  <c r="F800" i="1"/>
  <c r="E800" i="1"/>
  <c r="G800" i="1" s="1"/>
  <c r="H800" i="1" s="1"/>
  <c r="K1063" i="1"/>
  <c r="J1063" i="1"/>
  <c r="L1063" i="1" s="1"/>
  <c r="M1063" i="1" s="1"/>
  <c r="J612" i="1"/>
  <c r="L612" i="1" s="1"/>
  <c r="M612" i="1" s="1"/>
  <c r="K612" i="1"/>
  <c r="F619" i="1"/>
  <c r="E619" i="1"/>
  <c r="G619" i="1" s="1"/>
  <c r="H619" i="1" s="1"/>
  <c r="F635" i="1"/>
  <c r="E635" i="1"/>
  <c r="G635" i="1" s="1"/>
  <c r="H635" i="1" s="1"/>
  <c r="J649" i="1"/>
  <c r="L649" i="1" s="1"/>
  <c r="M649" i="1" s="1"/>
  <c r="K649" i="1"/>
  <c r="F664" i="1"/>
  <c r="E664" i="1"/>
  <c r="G664" i="1" s="1"/>
  <c r="H664" i="1" s="1"/>
  <c r="F667" i="1"/>
  <c r="E667" i="1"/>
  <c r="G667" i="1" s="1"/>
  <c r="H667" i="1" s="1"/>
  <c r="P671" i="1"/>
  <c r="O671" i="1"/>
  <c r="Q671" i="1" s="1"/>
  <c r="R671" i="1" s="1"/>
  <c r="E684" i="1"/>
  <c r="G684" i="1" s="1"/>
  <c r="H684" i="1" s="1"/>
  <c r="F684" i="1"/>
  <c r="P695" i="1"/>
  <c r="O695" i="1"/>
  <c r="Q695" i="1" s="1"/>
  <c r="R695" i="1" s="1"/>
  <c r="J707" i="1"/>
  <c r="L707" i="1" s="1"/>
  <c r="M707" i="1" s="1"/>
  <c r="K707" i="1"/>
  <c r="E739" i="1"/>
  <c r="G739" i="1" s="1"/>
  <c r="H739" i="1" s="1"/>
  <c r="F739" i="1"/>
  <c r="P751" i="1"/>
  <c r="O751" i="1"/>
  <c r="Q751" i="1" s="1"/>
  <c r="R751" i="1" s="1"/>
  <c r="K767" i="1"/>
  <c r="J767" i="1"/>
  <c r="L767" i="1" s="1"/>
  <c r="M767" i="1" s="1"/>
  <c r="J799" i="1"/>
  <c r="L799" i="1" s="1"/>
  <c r="M799" i="1" s="1"/>
  <c r="K799" i="1"/>
  <c r="P1036" i="1"/>
  <c r="O1036" i="1"/>
  <c r="Q1036" i="1" s="1"/>
  <c r="R1036" i="1" s="1"/>
  <c r="P1041" i="1"/>
  <c r="O1041" i="1"/>
  <c r="Q1041" i="1" s="1"/>
  <c r="R1041" i="1" s="1"/>
  <c r="E1045" i="1"/>
  <c r="G1045" i="1" s="1"/>
  <c r="H1045" i="1" s="1"/>
  <c r="F1045" i="1"/>
  <c r="K1047" i="1"/>
  <c r="J1047" i="1"/>
  <c r="L1047" i="1" s="1"/>
  <c r="M1047" i="1" s="1"/>
  <c r="K267" i="1"/>
  <c r="E270" i="1"/>
  <c r="G270" i="1" s="1"/>
  <c r="H270" i="1" s="1"/>
  <c r="F273" i="1"/>
  <c r="K277" i="1"/>
  <c r="F281" i="1"/>
  <c r="O285" i="1"/>
  <c r="Q285" i="1" s="1"/>
  <c r="R285" i="1" s="1"/>
  <c r="P289" i="1"/>
  <c r="O290" i="1"/>
  <c r="Q290" i="1" s="1"/>
  <c r="R290" i="1" s="1"/>
  <c r="J296" i="1"/>
  <c r="L296" i="1" s="1"/>
  <c r="M296" i="1" s="1"/>
  <c r="F297" i="1"/>
  <c r="K299" i="1"/>
  <c r="F304" i="1"/>
  <c r="P305" i="1"/>
  <c r="O306" i="1"/>
  <c r="Q306" i="1" s="1"/>
  <c r="R306" i="1" s="1"/>
  <c r="P307" i="1"/>
  <c r="F310" i="1"/>
  <c r="K317" i="1"/>
  <c r="K325" i="1"/>
  <c r="J326" i="1"/>
  <c r="L326" i="1" s="1"/>
  <c r="M326" i="1" s="1"/>
  <c r="P338" i="1"/>
  <c r="P346" i="1"/>
  <c r="O347" i="1"/>
  <c r="Q347" i="1" s="1"/>
  <c r="R347" i="1" s="1"/>
  <c r="F360" i="1"/>
  <c r="F368" i="1"/>
  <c r="E369" i="1"/>
  <c r="G369" i="1" s="1"/>
  <c r="H369" i="1" s="1"/>
  <c r="P371" i="1"/>
  <c r="F374" i="1"/>
  <c r="E376" i="1"/>
  <c r="G376" i="1" s="1"/>
  <c r="H376" i="1" s="1"/>
  <c r="O376" i="1"/>
  <c r="Q376" i="1" s="1"/>
  <c r="R376" i="1" s="1"/>
  <c r="J377" i="1"/>
  <c r="L377" i="1" s="1"/>
  <c r="M377" i="1" s="1"/>
  <c r="O381" i="1"/>
  <c r="Q381" i="1" s="1"/>
  <c r="R381" i="1" s="1"/>
  <c r="J384" i="1"/>
  <c r="L384" i="1" s="1"/>
  <c r="M384" i="1" s="1"/>
  <c r="P387" i="1"/>
  <c r="E392" i="1"/>
  <c r="G392" i="1" s="1"/>
  <c r="H392" i="1" s="1"/>
  <c r="J402" i="1"/>
  <c r="L402" i="1" s="1"/>
  <c r="M402" i="1" s="1"/>
  <c r="J407" i="1"/>
  <c r="L407" i="1" s="1"/>
  <c r="M407" i="1" s="1"/>
  <c r="F414" i="1"/>
  <c r="F422" i="1"/>
  <c r="E428" i="1"/>
  <c r="G428" i="1" s="1"/>
  <c r="H428" i="1" s="1"/>
  <c r="E430" i="1"/>
  <c r="G430" i="1" s="1"/>
  <c r="H430" i="1" s="1"/>
  <c r="F439" i="1"/>
  <c r="J447" i="1"/>
  <c r="L447" i="1" s="1"/>
  <c r="M447" i="1" s="1"/>
  <c r="F452" i="1"/>
  <c r="J455" i="1"/>
  <c r="L455" i="1" s="1"/>
  <c r="M455" i="1" s="1"/>
  <c r="E458" i="1"/>
  <c r="G458" i="1" s="1"/>
  <c r="H458" i="1" s="1"/>
  <c r="O458" i="1"/>
  <c r="Q458" i="1" s="1"/>
  <c r="R458" i="1" s="1"/>
  <c r="J459" i="1"/>
  <c r="L459" i="1" s="1"/>
  <c r="M459" i="1" s="1"/>
  <c r="F461" i="1"/>
  <c r="E464" i="1"/>
  <c r="G464" i="1" s="1"/>
  <c r="H464" i="1" s="1"/>
  <c r="E466" i="1"/>
  <c r="G466" i="1" s="1"/>
  <c r="H466" i="1" s="1"/>
  <c r="O466" i="1"/>
  <c r="Q466" i="1" s="1"/>
  <c r="R466" i="1" s="1"/>
  <c r="J467" i="1"/>
  <c r="L467" i="1" s="1"/>
  <c r="M467" i="1" s="1"/>
  <c r="K468" i="1"/>
  <c r="J471" i="1"/>
  <c r="L471" i="1" s="1"/>
  <c r="M471" i="1" s="1"/>
  <c r="P473" i="1"/>
  <c r="O476" i="1"/>
  <c r="Q476" i="1" s="1"/>
  <c r="R476" i="1" s="1"/>
  <c r="P486" i="1"/>
  <c r="J487" i="1"/>
  <c r="L487" i="1" s="1"/>
  <c r="M487" i="1" s="1"/>
  <c r="O495" i="1"/>
  <c r="Q495" i="1" s="1"/>
  <c r="R495" i="1" s="1"/>
  <c r="K497" i="1"/>
  <c r="J498" i="1"/>
  <c r="L498" i="1" s="1"/>
  <c r="M498" i="1" s="1"/>
  <c r="F499" i="1"/>
  <c r="P502" i="1"/>
  <c r="O506" i="1"/>
  <c r="Q506" i="1" s="1"/>
  <c r="R506" i="1" s="1"/>
  <c r="O509" i="1"/>
  <c r="Q509" i="1" s="1"/>
  <c r="R509" i="1" s="1"/>
  <c r="F604" i="1"/>
  <c r="E604" i="1"/>
  <c r="G604" i="1" s="1"/>
  <c r="H604" i="1" s="1"/>
  <c r="P613" i="1"/>
  <c r="O613" i="1"/>
  <c r="Q613" i="1" s="1"/>
  <c r="R613" i="1" s="1"/>
  <c r="F629" i="1"/>
  <c r="E629" i="1"/>
  <c r="G629" i="1" s="1"/>
  <c r="H629" i="1" s="1"/>
  <c r="K640" i="1"/>
  <c r="J640" i="1"/>
  <c r="L640" i="1" s="1"/>
  <c r="M640" i="1" s="1"/>
  <c r="J659" i="1"/>
  <c r="L659" i="1" s="1"/>
  <c r="M659" i="1" s="1"/>
  <c r="K659" i="1"/>
  <c r="O670" i="1"/>
  <c r="Q670" i="1" s="1"/>
  <c r="R670" i="1" s="1"/>
  <c r="P670" i="1"/>
  <c r="J674" i="1"/>
  <c r="L674" i="1" s="1"/>
  <c r="M674" i="1" s="1"/>
  <c r="K674" i="1"/>
  <c r="J698" i="1"/>
  <c r="L698" i="1" s="1"/>
  <c r="M698" i="1" s="1"/>
  <c r="K698" i="1"/>
  <c r="F701" i="1"/>
  <c r="E701" i="1"/>
  <c r="G701" i="1" s="1"/>
  <c r="H701" i="1" s="1"/>
  <c r="P717" i="1"/>
  <c r="O717" i="1"/>
  <c r="Q717" i="1" s="1"/>
  <c r="R717" i="1" s="1"/>
  <c r="P747" i="1"/>
  <c r="O747" i="1"/>
  <c r="Q747" i="1" s="1"/>
  <c r="R747" i="1" s="1"/>
  <c r="E755" i="1"/>
  <c r="G755" i="1" s="1"/>
  <c r="H755" i="1" s="1"/>
  <c r="F755" i="1"/>
  <c r="K786" i="1"/>
  <c r="J786" i="1"/>
  <c r="L786" i="1" s="1"/>
  <c r="M786" i="1" s="1"/>
  <c r="J798" i="1"/>
  <c r="L798" i="1" s="1"/>
  <c r="M798" i="1" s="1"/>
  <c r="K798" i="1"/>
  <c r="P857" i="1"/>
  <c r="O857" i="1"/>
  <c r="Q857" i="1" s="1"/>
  <c r="R857" i="1" s="1"/>
  <c r="K873" i="1"/>
  <c r="J873" i="1"/>
  <c r="L873" i="1" s="1"/>
  <c r="M873" i="1" s="1"/>
  <c r="E877" i="1"/>
  <c r="G877" i="1" s="1"/>
  <c r="H877" i="1" s="1"/>
  <c r="F877" i="1"/>
  <c r="F893" i="1"/>
  <c r="E893" i="1"/>
  <c r="G893" i="1" s="1"/>
  <c r="H893" i="1" s="1"/>
  <c r="F898" i="1"/>
  <c r="E898" i="1"/>
  <c r="G898" i="1" s="1"/>
  <c r="H898" i="1" s="1"/>
  <c r="K915" i="1"/>
  <c r="J915" i="1"/>
  <c r="L915" i="1" s="1"/>
  <c r="M915" i="1" s="1"/>
  <c r="P918" i="1"/>
  <c r="O918" i="1"/>
  <c r="Q918" i="1" s="1"/>
  <c r="R918" i="1" s="1"/>
  <c r="F923" i="1"/>
  <c r="E923" i="1"/>
  <c r="G923" i="1" s="1"/>
  <c r="H923" i="1" s="1"/>
  <c r="F935" i="1"/>
  <c r="E935" i="1"/>
  <c r="G935" i="1" s="1"/>
  <c r="H935" i="1" s="1"/>
  <c r="K984" i="1"/>
  <c r="J984" i="1"/>
  <c r="L984" i="1" s="1"/>
  <c r="M984" i="1" s="1"/>
  <c r="F988" i="1"/>
  <c r="E988" i="1"/>
  <c r="G988" i="1" s="1"/>
  <c r="H988" i="1" s="1"/>
  <c r="F1009" i="1"/>
  <c r="E1009" i="1"/>
  <c r="G1009" i="1" s="1"/>
  <c r="H1009" i="1" s="1"/>
  <c r="K1014" i="1"/>
  <c r="J1014" i="1"/>
  <c r="L1014" i="1" s="1"/>
  <c r="M1014" i="1" s="1"/>
  <c r="K1020" i="1"/>
  <c r="J1020" i="1"/>
  <c r="L1020" i="1" s="1"/>
  <c r="M1020" i="1" s="1"/>
  <c r="P1033" i="1"/>
  <c r="O1033" i="1"/>
  <c r="Q1033" i="1" s="1"/>
  <c r="R1033" i="1" s="1"/>
  <c r="F780" i="1"/>
  <c r="E780" i="1"/>
  <c r="G780" i="1" s="1"/>
  <c r="H780" i="1" s="1"/>
  <c r="K785" i="1"/>
  <c r="J785" i="1"/>
  <c r="L785" i="1" s="1"/>
  <c r="M785" i="1" s="1"/>
  <c r="E794" i="1"/>
  <c r="G794" i="1" s="1"/>
  <c r="H794" i="1" s="1"/>
  <c r="F794" i="1"/>
  <c r="K834" i="1"/>
  <c r="J834" i="1"/>
  <c r="L834" i="1" s="1"/>
  <c r="M834" i="1" s="1"/>
  <c r="F842" i="1"/>
  <c r="E842" i="1"/>
  <c r="G842" i="1" s="1"/>
  <c r="H842" i="1" s="1"/>
  <c r="J856" i="1"/>
  <c r="L856" i="1" s="1"/>
  <c r="M856" i="1" s="1"/>
  <c r="K856" i="1"/>
  <c r="F882" i="1"/>
  <c r="E882" i="1"/>
  <c r="G882" i="1" s="1"/>
  <c r="H882" i="1" s="1"/>
  <c r="P894" i="1"/>
  <c r="O894" i="1"/>
  <c r="Q894" i="1" s="1"/>
  <c r="R894" i="1" s="1"/>
  <c r="J914" i="1"/>
  <c r="L914" i="1" s="1"/>
  <c r="M914" i="1" s="1"/>
  <c r="K914" i="1"/>
  <c r="O916" i="1"/>
  <c r="Q916" i="1" s="1"/>
  <c r="R916" i="1" s="1"/>
  <c r="P916" i="1"/>
  <c r="F939" i="1"/>
  <c r="E939" i="1"/>
  <c r="G939" i="1" s="1"/>
  <c r="H939" i="1" s="1"/>
  <c r="K944" i="1"/>
  <c r="J944" i="1"/>
  <c r="L944" i="1" s="1"/>
  <c r="M944" i="1" s="1"/>
  <c r="F960" i="1"/>
  <c r="E960" i="1"/>
  <c r="G960" i="1" s="1"/>
  <c r="H960" i="1" s="1"/>
  <c r="J973" i="1"/>
  <c r="L973" i="1" s="1"/>
  <c r="M973" i="1" s="1"/>
  <c r="K973" i="1"/>
  <c r="F987" i="1"/>
  <c r="E987" i="1"/>
  <c r="G987" i="1" s="1"/>
  <c r="H987" i="1" s="1"/>
  <c r="O990" i="1"/>
  <c r="Q990" i="1" s="1"/>
  <c r="R990" i="1" s="1"/>
  <c r="P990" i="1"/>
  <c r="F1000" i="1"/>
  <c r="E1000" i="1"/>
  <c r="G1000" i="1" s="1"/>
  <c r="H1000" i="1" s="1"/>
  <c r="E1024" i="1"/>
  <c r="G1024" i="1" s="1"/>
  <c r="H1024" i="1" s="1"/>
  <c r="F1024" i="1"/>
  <c r="F1044" i="1"/>
  <c r="E1044" i="1"/>
  <c r="G1044" i="1" s="1"/>
  <c r="H1044" i="1" s="1"/>
  <c r="P1051" i="1"/>
  <c r="O1051" i="1"/>
  <c r="Q1051" i="1" s="1"/>
  <c r="R1051" i="1" s="1"/>
  <c r="J1062" i="1"/>
  <c r="L1062" i="1" s="1"/>
  <c r="M1062" i="1" s="1"/>
  <c r="K1062" i="1"/>
  <c r="P1074" i="1"/>
  <c r="O1074" i="1"/>
  <c r="Q1074" i="1" s="1"/>
  <c r="R1074" i="1" s="1"/>
  <c r="F1077" i="1"/>
  <c r="E1077" i="1"/>
  <c r="G1077" i="1" s="1"/>
  <c r="H1077" i="1" s="1"/>
  <c r="P1095" i="1"/>
  <c r="O1095" i="1"/>
  <c r="Q1095" i="1" s="1"/>
  <c r="R1095" i="1" s="1"/>
  <c r="P1106" i="1"/>
  <c r="O1106" i="1"/>
  <c r="Q1106" i="1" s="1"/>
  <c r="R1106" i="1" s="1"/>
  <c r="K1109" i="1"/>
  <c r="J1109" i="1"/>
  <c r="L1109" i="1" s="1"/>
  <c r="M1109" i="1" s="1"/>
  <c r="F1112" i="1"/>
  <c r="E1112" i="1"/>
  <c r="G1112" i="1" s="1"/>
  <c r="H1112" i="1" s="1"/>
  <c r="P1128" i="1"/>
  <c r="O1128" i="1"/>
  <c r="Q1128" i="1" s="1"/>
  <c r="R1128" i="1" s="1"/>
  <c r="K1174" i="1"/>
  <c r="J1174" i="1"/>
  <c r="L1174" i="1" s="1"/>
  <c r="M1174" i="1" s="1"/>
  <c r="P1176" i="1"/>
  <c r="O1176" i="1"/>
  <c r="Q1176" i="1" s="1"/>
  <c r="R1176" i="1" s="1"/>
  <c r="K1224" i="1"/>
  <c r="J1224" i="1"/>
  <c r="L1224" i="1" s="1"/>
  <c r="M1224" i="1" s="1"/>
  <c r="F1242" i="1"/>
  <c r="E1242" i="1"/>
  <c r="G1242" i="1" s="1"/>
  <c r="H1242" i="1" s="1"/>
  <c r="K1247" i="1"/>
  <c r="J1247" i="1"/>
  <c r="L1247" i="1" s="1"/>
  <c r="M1247" i="1" s="1"/>
  <c r="P759" i="1"/>
  <c r="O759" i="1"/>
  <c r="Q759" i="1" s="1"/>
  <c r="R759" i="1" s="1"/>
  <c r="F793" i="1"/>
  <c r="E793" i="1"/>
  <c r="G793" i="1" s="1"/>
  <c r="H793" i="1" s="1"/>
  <c r="E796" i="1"/>
  <c r="G796" i="1" s="1"/>
  <c r="H796" i="1" s="1"/>
  <c r="E797" i="1"/>
  <c r="G797" i="1" s="1"/>
  <c r="H797" i="1" s="1"/>
  <c r="F797" i="1"/>
  <c r="P810" i="1"/>
  <c r="O810" i="1"/>
  <c r="Q810" i="1" s="1"/>
  <c r="R810" i="1" s="1"/>
  <c r="K813" i="1"/>
  <c r="J813" i="1"/>
  <c r="L813" i="1" s="1"/>
  <c r="M813" i="1" s="1"/>
  <c r="E818" i="1"/>
  <c r="G818" i="1" s="1"/>
  <c r="H818" i="1" s="1"/>
  <c r="F818" i="1"/>
  <c r="K827" i="1"/>
  <c r="J827" i="1"/>
  <c r="L827" i="1" s="1"/>
  <c r="M827" i="1" s="1"/>
  <c r="J840" i="1"/>
  <c r="L840" i="1" s="1"/>
  <c r="M840" i="1" s="1"/>
  <c r="K840" i="1"/>
  <c r="F846" i="1"/>
  <c r="E846" i="1"/>
  <c r="G846" i="1" s="1"/>
  <c r="H846" i="1" s="1"/>
  <c r="P862" i="1"/>
  <c r="O862" i="1"/>
  <c r="Q862" i="1" s="1"/>
  <c r="R862" i="1" s="1"/>
  <c r="K868" i="1"/>
  <c r="J868" i="1"/>
  <c r="L868" i="1" s="1"/>
  <c r="M868" i="1" s="1"/>
  <c r="J876" i="1"/>
  <c r="L876" i="1" s="1"/>
  <c r="M876" i="1" s="1"/>
  <c r="K876" i="1"/>
  <c r="K913" i="1"/>
  <c r="J913" i="1"/>
  <c r="L913" i="1" s="1"/>
  <c r="M913" i="1" s="1"/>
  <c r="E937" i="1"/>
  <c r="G937" i="1" s="1"/>
  <c r="H937" i="1" s="1"/>
  <c r="F937" i="1"/>
  <c r="P989" i="1"/>
  <c r="O989" i="1"/>
  <c r="Q989" i="1" s="1"/>
  <c r="R989" i="1" s="1"/>
  <c r="K993" i="1"/>
  <c r="J993" i="1"/>
  <c r="L993" i="1" s="1"/>
  <c r="M993" i="1" s="1"/>
  <c r="P997" i="1"/>
  <c r="O997" i="1"/>
  <c r="Q997" i="1" s="1"/>
  <c r="R997" i="1" s="1"/>
  <c r="P1006" i="1"/>
  <c r="O1006" i="1"/>
  <c r="Q1006" i="1" s="1"/>
  <c r="R1006" i="1" s="1"/>
  <c r="P1010" i="1"/>
  <c r="O1010" i="1"/>
  <c r="Q1010" i="1" s="1"/>
  <c r="R1010" i="1" s="1"/>
  <c r="F1016" i="1"/>
  <c r="E1016" i="1"/>
  <c r="G1016" i="1" s="1"/>
  <c r="H1016" i="1" s="1"/>
  <c r="F1023" i="1"/>
  <c r="E1023" i="1"/>
  <c r="G1023" i="1" s="1"/>
  <c r="H1023" i="1" s="1"/>
  <c r="F1032" i="1"/>
  <c r="E1032" i="1"/>
  <c r="G1032" i="1" s="1"/>
  <c r="H1032" i="1" s="1"/>
  <c r="F1041" i="1"/>
  <c r="E1041" i="1"/>
  <c r="G1041" i="1" s="1"/>
  <c r="H1041" i="1" s="1"/>
  <c r="P1050" i="1"/>
  <c r="O1050" i="1"/>
  <c r="Q1050" i="1" s="1"/>
  <c r="R1050" i="1" s="1"/>
  <c r="K1061" i="1"/>
  <c r="J1061" i="1"/>
  <c r="L1061" i="1" s="1"/>
  <c r="M1061" i="1" s="1"/>
  <c r="F1079" i="1"/>
  <c r="E1079" i="1"/>
  <c r="G1079" i="1" s="1"/>
  <c r="H1079" i="1" s="1"/>
  <c r="F1122" i="1"/>
  <c r="E1122" i="1"/>
  <c r="G1122" i="1" s="1"/>
  <c r="H1122" i="1" s="1"/>
  <c r="F1125" i="1"/>
  <c r="E1125" i="1"/>
  <c r="G1125" i="1" s="1"/>
  <c r="H1125" i="1" s="1"/>
  <c r="P1171" i="1"/>
  <c r="O1171" i="1"/>
  <c r="Q1171" i="1" s="1"/>
  <c r="R1171" i="1" s="1"/>
  <c r="O1196" i="1"/>
  <c r="Q1196" i="1" s="1"/>
  <c r="R1196" i="1" s="1"/>
  <c r="P1196" i="1"/>
  <c r="J1220" i="1"/>
  <c r="L1220" i="1" s="1"/>
  <c r="M1220" i="1" s="1"/>
  <c r="K1220" i="1"/>
  <c r="F1238" i="1"/>
  <c r="E1238" i="1"/>
  <c r="G1238" i="1" s="1"/>
  <c r="H1238" i="1" s="1"/>
  <c r="P631" i="1"/>
  <c r="O634" i="1"/>
  <c r="Q634" i="1" s="1"/>
  <c r="R634" i="1" s="1"/>
  <c r="E640" i="1"/>
  <c r="G640" i="1" s="1"/>
  <c r="H640" i="1" s="1"/>
  <c r="K646" i="1"/>
  <c r="F649" i="1"/>
  <c r="J651" i="1"/>
  <c r="L651" i="1" s="1"/>
  <c r="M651" i="1" s="1"/>
  <c r="F652" i="1"/>
  <c r="F653" i="1"/>
  <c r="E659" i="1"/>
  <c r="G659" i="1" s="1"/>
  <c r="H659" i="1" s="1"/>
  <c r="J661" i="1"/>
  <c r="L661" i="1" s="1"/>
  <c r="M661" i="1" s="1"/>
  <c r="F662" i="1"/>
  <c r="J664" i="1"/>
  <c r="L664" i="1" s="1"/>
  <c r="M664" i="1" s="1"/>
  <c r="O666" i="1"/>
  <c r="Q666" i="1" s="1"/>
  <c r="R666" i="1" s="1"/>
  <c r="K667" i="1"/>
  <c r="K670" i="1"/>
  <c r="P672" i="1"/>
  <c r="F677" i="1"/>
  <c r="F681" i="1"/>
  <c r="J685" i="1"/>
  <c r="L685" i="1" s="1"/>
  <c r="M685" i="1" s="1"/>
  <c r="O698" i="1"/>
  <c r="Q698" i="1" s="1"/>
  <c r="R698" i="1" s="1"/>
  <c r="J704" i="1"/>
  <c r="L704" i="1" s="1"/>
  <c r="M704" i="1" s="1"/>
  <c r="F705" i="1"/>
  <c r="E707" i="1"/>
  <c r="G707" i="1" s="1"/>
  <c r="H707" i="1" s="1"/>
  <c r="P707" i="1"/>
  <c r="P710" i="1"/>
  <c r="P711" i="1"/>
  <c r="J712" i="1"/>
  <c r="L712" i="1" s="1"/>
  <c r="M712" i="1" s="1"/>
  <c r="K713" i="1"/>
  <c r="K714" i="1"/>
  <c r="E715" i="1"/>
  <c r="G715" i="1" s="1"/>
  <c r="H715" i="1" s="1"/>
  <c r="F716" i="1"/>
  <c r="J717" i="1"/>
  <c r="L717" i="1" s="1"/>
  <c r="M717" i="1" s="1"/>
  <c r="F718" i="1"/>
  <c r="F724" i="1"/>
  <c r="O727" i="1"/>
  <c r="Q727" i="1" s="1"/>
  <c r="R727" i="1" s="1"/>
  <c r="J732" i="1"/>
  <c r="L732" i="1" s="1"/>
  <c r="M732" i="1" s="1"/>
  <c r="O734" i="1"/>
  <c r="Q734" i="1" s="1"/>
  <c r="R734" i="1" s="1"/>
  <c r="J737" i="1"/>
  <c r="L737" i="1" s="1"/>
  <c r="M737" i="1" s="1"/>
  <c r="J753" i="1"/>
  <c r="L753" i="1" s="1"/>
  <c r="M753" i="1" s="1"/>
  <c r="E757" i="1"/>
  <c r="G757" i="1" s="1"/>
  <c r="H757" i="1" s="1"/>
  <c r="F761" i="1"/>
  <c r="E761" i="1"/>
  <c r="G761" i="1" s="1"/>
  <c r="H761" i="1" s="1"/>
  <c r="K770" i="1"/>
  <c r="J770" i="1"/>
  <c r="L770" i="1" s="1"/>
  <c r="M770" i="1" s="1"/>
  <c r="K781" i="1"/>
  <c r="J781" i="1"/>
  <c r="L781" i="1" s="1"/>
  <c r="M781" i="1" s="1"/>
  <c r="O787" i="1"/>
  <c r="Q787" i="1" s="1"/>
  <c r="R787" i="1" s="1"/>
  <c r="P788" i="1"/>
  <c r="E792" i="1"/>
  <c r="G792" i="1" s="1"/>
  <c r="H792" i="1" s="1"/>
  <c r="E817" i="1"/>
  <c r="G817" i="1" s="1"/>
  <c r="H817" i="1" s="1"/>
  <c r="F817" i="1"/>
  <c r="O825" i="1"/>
  <c r="Q825" i="1" s="1"/>
  <c r="R825" i="1" s="1"/>
  <c r="P825" i="1"/>
  <c r="E835" i="1"/>
  <c r="G835" i="1" s="1"/>
  <c r="H835" i="1" s="1"/>
  <c r="F835" i="1"/>
  <c r="E845" i="1"/>
  <c r="G845" i="1" s="1"/>
  <c r="H845" i="1" s="1"/>
  <c r="F845" i="1"/>
  <c r="K866" i="1"/>
  <c r="J866" i="1"/>
  <c r="L866" i="1" s="1"/>
  <c r="M866" i="1" s="1"/>
  <c r="P871" i="1"/>
  <c r="O871" i="1"/>
  <c r="Q871" i="1" s="1"/>
  <c r="R871" i="1" s="1"/>
  <c r="J883" i="1"/>
  <c r="L883" i="1" s="1"/>
  <c r="M883" i="1" s="1"/>
  <c r="K883" i="1"/>
  <c r="P889" i="1"/>
  <c r="O889" i="1"/>
  <c r="Q889" i="1" s="1"/>
  <c r="R889" i="1" s="1"/>
  <c r="K929" i="1"/>
  <c r="J929" i="1"/>
  <c r="L929" i="1" s="1"/>
  <c r="M929" i="1" s="1"/>
  <c r="P933" i="1"/>
  <c r="O933" i="1"/>
  <c r="Q933" i="1" s="1"/>
  <c r="R933" i="1" s="1"/>
  <c r="E936" i="1"/>
  <c r="G936" i="1" s="1"/>
  <c r="H936" i="1" s="1"/>
  <c r="F936" i="1"/>
  <c r="K957" i="1"/>
  <c r="J957" i="1"/>
  <c r="L957" i="1" s="1"/>
  <c r="M957" i="1" s="1"/>
  <c r="P970" i="1"/>
  <c r="O970" i="1"/>
  <c r="Q970" i="1" s="1"/>
  <c r="R970" i="1" s="1"/>
  <c r="F976" i="1"/>
  <c r="E976" i="1"/>
  <c r="G976" i="1" s="1"/>
  <c r="H976" i="1" s="1"/>
  <c r="K985" i="1"/>
  <c r="J985" i="1"/>
  <c r="L985" i="1" s="1"/>
  <c r="M985" i="1" s="1"/>
  <c r="K1001" i="1"/>
  <c r="J1001" i="1"/>
  <c r="L1001" i="1" s="1"/>
  <c r="M1001" i="1" s="1"/>
  <c r="E1029" i="1"/>
  <c r="G1029" i="1" s="1"/>
  <c r="H1029" i="1" s="1"/>
  <c r="F1029" i="1"/>
  <c r="J1031" i="1"/>
  <c r="L1031" i="1" s="1"/>
  <c r="M1031" i="1" s="1"/>
  <c r="K1031" i="1"/>
  <c r="F1040" i="1"/>
  <c r="E1040" i="1"/>
  <c r="G1040" i="1" s="1"/>
  <c r="H1040" i="1" s="1"/>
  <c r="K1060" i="1"/>
  <c r="J1060" i="1"/>
  <c r="L1060" i="1" s="1"/>
  <c r="M1060" i="1" s="1"/>
  <c r="K1081" i="1"/>
  <c r="J1081" i="1"/>
  <c r="L1081" i="1" s="1"/>
  <c r="M1081" i="1" s="1"/>
  <c r="K1111" i="1"/>
  <c r="J1111" i="1"/>
  <c r="L1111" i="1" s="1"/>
  <c r="M1111" i="1" s="1"/>
  <c r="P1119" i="1"/>
  <c r="O1119" i="1"/>
  <c r="Q1119" i="1" s="1"/>
  <c r="R1119" i="1" s="1"/>
  <c r="F1150" i="1"/>
  <c r="E1150" i="1"/>
  <c r="G1150" i="1" s="1"/>
  <c r="H1150" i="1" s="1"/>
  <c r="J1164" i="1"/>
  <c r="L1164" i="1" s="1"/>
  <c r="M1164" i="1" s="1"/>
  <c r="K1164" i="1"/>
  <c r="J1212" i="1"/>
  <c r="L1212" i="1" s="1"/>
  <c r="M1212" i="1" s="1"/>
  <c r="K1212" i="1"/>
  <c r="K1219" i="1"/>
  <c r="J1219" i="1"/>
  <c r="L1219" i="1" s="1"/>
  <c r="M1219" i="1" s="1"/>
  <c r="F1235" i="1"/>
  <c r="E1235" i="1"/>
  <c r="G1235" i="1" s="1"/>
  <c r="H1235" i="1" s="1"/>
  <c r="F1251" i="1"/>
  <c r="E1251" i="1"/>
  <c r="G1251" i="1" s="1"/>
  <c r="H1251" i="1" s="1"/>
  <c r="P1253" i="1"/>
  <c r="O1253" i="1"/>
  <c r="Q1253" i="1" s="1"/>
  <c r="R1253" i="1" s="1"/>
  <c r="F1259" i="1"/>
  <c r="E1259" i="1"/>
  <c r="G1259" i="1" s="1"/>
  <c r="H1259" i="1" s="1"/>
  <c r="K1114" i="1"/>
  <c r="J1114" i="1"/>
  <c r="L1114" i="1" s="1"/>
  <c r="M1114" i="1" s="1"/>
  <c r="F1117" i="1"/>
  <c r="E1117" i="1"/>
  <c r="G1117" i="1" s="1"/>
  <c r="H1117" i="1" s="1"/>
  <c r="K1124" i="1"/>
  <c r="J1124" i="1"/>
  <c r="L1124" i="1" s="1"/>
  <c r="M1124" i="1" s="1"/>
  <c r="K1130" i="1"/>
  <c r="J1130" i="1"/>
  <c r="L1130" i="1" s="1"/>
  <c r="M1130" i="1" s="1"/>
  <c r="P1136" i="1"/>
  <c r="O1136" i="1"/>
  <c r="Q1136" i="1" s="1"/>
  <c r="R1136" i="1" s="1"/>
  <c r="K1149" i="1"/>
  <c r="J1149" i="1"/>
  <c r="L1149" i="1" s="1"/>
  <c r="M1149" i="1" s="1"/>
  <c r="F1155" i="1"/>
  <c r="E1155" i="1"/>
  <c r="G1155" i="1" s="1"/>
  <c r="H1155" i="1" s="1"/>
  <c r="P1163" i="1"/>
  <c r="O1163" i="1"/>
  <c r="Q1163" i="1" s="1"/>
  <c r="R1163" i="1" s="1"/>
  <c r="P1179" i="1"/>
  <c r="O1179" i="1"/>
  <c r="Q1179" i="1" s="1"/>
  <c r="R1179" i="1" s="1"/>
  <c r="J1190" i="1"/>
  <c r="L1190" i="1" s="1"/>
  <c r="M1190" i="1" s="1"/>
  <c r="K1190" i="1"/>
  <c r="F1250" i="1"/>
  <c r="E1250" i="1"/>
  <c r="G1250" i="1" s="1"/>
  <c r="H1250" i="1" s="1"/>
  <c r="O1252" i="1"/>
  <c r="Q1252" i="1" s="1"/>
  <c r="R1252" i="1" s="1"/>
  <c r="P1252" i="1"/>
  <c r="F802" i="1"/>
  <c r="O802" i="1"/>
  <c r="Q802" i="1" s="1"/>
  <c r="R802" i="1" s="1"/>
  <c r="P804" i="1"/>
  <c r="J805" i="1"/>
  <c r="L805" i="1" s="1"/>
  <c r="M805" i="1" s="1"/>
  <c r="E808" i="1"/>
  <c r="G808" i="1" s="1"/>
  <c r="H808" i="1" s="1"/>
  <c r="P811" i="1"/>
  <c r="P812" i="1"/>
  <c r="P815" i="1"/>
  <c r="J823" i="1"/>
  <c r="L823" i="1" s="1"/>
  <c r="M823" i="1" s="1"/>
  <c r="E829" i="1"/>
  <c r="G829" i="1" s="1"/>
  <c r="H829" i="1" s="1"/>
  <c r="F831" i="1"/>
  <c r="O832" i="1"/>
  <c r="Q832" i="1" s="1"/>
  <c r="R832" i="1" s="1"/>
  <c r="J839" i="1"/>
  <c r="L839" i="1" s="1"/>
  <c r="M839" i="1" s="1"/>
  <c r="K847" i="1"/>
  <c r="E854" i="1"/>
  <c r="G854" i="1" s="1"/>
  <c r="H854" i="1" s="1"/>
  <c r="O855" i="1"/>
  <c r="Q855" i="1" s="1"/>
  <c r="R855" i="1" s="1"/>
  <c r="J858" i="1"/>
  <c r="L858" i="1" s="1"/>
  <c r="M858" i="1" s="1"/>
  <c r="F859" i="1"/>
  <c r="O863" i="1"/>
  <c r="Q863" i="1" s="1"/>
  <c r="R863" i="1" s="1"/>
  <c r="O865" i="1"/>
  <c r="Q865" i="1" s="1"/>
  <c r="R865" i="1" s="1"/>
  <c r="J871" i="1"/>
  <c r="L871" i="1" s="1"/>
  <c r="M871" i="1" s="1"/>
  <c r="P872" i="1"/>
  <c r="J874" i="1"/>
  <c r="L874" i="1" s="1"/>
  <c r="M874" i="1" s="1"/>
  <c r="O881" i="1"/>
  <c r="Q881" i="1" s="1"/>
  <c r="R881" i="1" s="1"/>
  <c r="F887" i="1"/>
  <c r="P887" i="1"/>
  <c r="O892" i="1"/>
  <c r="Q892" i="1" s="1"/>
  <c r="R892" i="1" s="1"/>
  <c r="F894" i="1"/>
  <c r="F901" i="1"/>
  <c r="E902" i="1"/>
  <c r="G902" i="1" s="1"/>
  <c r="H902" i="1" s="1"/>
  <c r="O902" i="1"/>
  <c r="Q902" i="1" s="1"/>
  <c r="R902" i="1" s="1"/>
  <c r="J906" i="1"/>
  <c r="L906" i="1" s="1"/>
  <c r="M906" i="1" s="1"/>
  <c r="J911" i="1"/>
  <c r="L911" i="1" s="1"/>
  <c r="M911" i="1" s="1"/>
  <c r="J916" i="1"/>
  <c r="L916" i="1" s="1"/>
  <c r="M916" i="1" s="1"/>
  <c r="E920" i="1"/>
  <c r="G920" i="1" s="1"/>
  <c r="H920" i="1" s="1"/>
  <c r="J921" i="1"/>
  <c r="L921" i="1" s="1"/>
  <c r="M921" i="1" s="1"/>
  <c r="E924" i="1"/>
  <c r="G924" i="1" s="1"/>
  <c r="H924" i="1" s="1"/>
  <c r="O925" i="1"/>
  <c r="Q925" i="1" s="1"/>
  <c r="R925" i="1" s="1"/>
  <c r="O926" i="1"/>
  <c r="Q926" i="1" s="1"/>
  <c r="R926" i="1" s="1"/>
  <c r="E932" i="1"/>
  <c r="G932" i="1" s="1"/>
  <c r="H932" i="1" s="1"/>
  <c r="O934" i="1"/>
  <c r="Q934" i="1" s="1"/>
  <c r="R934" i="1" s="1"/>
  <c r="E940" i="1"/>
  <c r="G940" i="1" s="1"/>
  <c r="H940" i="1" s="1"/>
  <c r="O942" i="1"/>
  <c r="Q942" i="1" s="1"/>
  <c r="R942" i="1" s="1"/>
  <c r="O946" i="1"/>
  <c r="Q946" i="1" s="1"/>
  <c r="R946" i="1" s="1"/>
  <c r="K950" i="1"/>
  <c r="F953" i="1"/>
  <c r="O954" i="1"/>
  <c r="Q954" i="1" s="1"/>
  <c r="R954" i="1" s="1"/>
  <c r="F961" i="1"/>
  <c r="O962" i="1"/>
  <c r="Q962" i="1" s="1"/>
  <c r="R962" i="1" s="1"/>
  <c r="E968" i="1"/>
  <c r="G968" i="1" s="1"/>
  <c r="H968" i="1" s="1"/>
  <c r="F969" i="1"/>
  <c r="K974" i="1"/>
  <c r="O981" i="1"/>
  <c r="Q981" i="1" s="1"/>
  <c r="R981" i="1" s="1"/>
  <c r="E993" i="1"/>
  <c r="G993" i="1" s="1"/>
  <c r="H993" i="1" s="1"/>
  <c r="E996" i="1"/>
  <c r="G996" i="1" s="1"/>
  <c r="H996" i="1" s="1"/>
  <c r="E1003" i="1"/>
  <c r="G1003" i="1" s="1"/>
  <c r="H1003" i="1" s="1"/>
  <c r="E1004" i="1"/>
  <c r="G1004" i="1" s="1"/>
  <c r="H1004" i="1" s="1"/>
  <c r="E1025" i="1"/>
  <c r="G1025" i="1" s="1"/>
  <c r="H1025" i="1" s="1"/>
  <c r="J1030" i="1"/>
  <c r="L1030" i="1" s="1"/>
  <c r="M1030" i="1" s="1"/>
  <c r="O1030" i="1"/>
  <c r="Q1030" i="1" s="1"/>
  <c r="R1030" i="1" s="1"/>
  <c r="O1035" i="1"/>
  <c r="Q1035" i="1" s="1"/>
  <c r="R1035" i="1" s="1"/>
  <c r="E1036" i="1"/>
  <c r="G1036" i="1" s="1"/>
  <c r="H1036" i="1" s="1"/>
  <c r="J1037" i="1"/>
  <c r="L1037" i="1" s="1"/>
  <c r="M1037" i="1" s="1"/>
  <c r="P1047" i="1"/>
  <c r="J1049" i="1"/>
  <c r="L1049" i="1" s="1"/>
  <c r="M1049" i="1" s="1"/>
  <c r="E1055" i="1"/>
  <c r="G1055" i="1" s="1"/>
  <c r="H1055" i="1" s="1"/>
  <c r="J1057" i="1"/>
  <c r="L1057" i="1" s="1"/>
  <c r="M1057" i="1" s="1"/>
  <c r="P1063" i="1"/>
  <c r="O1065" i="1"/>
  <c r="Q1065" i="1" s="1"/>
  <c r="R1065" i="1" s="1"/>
  <c r="E1068" i="1"/>
  <c r="G1068" i="1" s="1"/>
  <c r="H1068" i="1" s="1"/>
  <c r="O1068" i="1"/>
  <c r="Q1068" i="1" s="1"/>
  <c r="R1068" i="1" s="1"/>
  <c r="K1070" i="1"/>
  <c r="P1075" i="1"/>
  <c r="J1076" i="1"/>
  <c r="L1076" i="1" s="1"/>
  <c r="M1076" i="1" s="1"/>
  <c r="E1080" i="1"/>
  <c r="G1080" i="1" s="1"/>
  <c r="H1080" i="1" s="1"/>
  <c r="E1082" i="1"/>
  <c r="G1082" i="1" s="1"/>
  <c r="H1082" i="1" s="1"/>
  <c r="J1085" i="1"/>
  <c r="L1085" i="1" s="1"/>
  <c r="M1085" i="1" s="1"/>
  <c r="K1089" i="1"/>
  <c r="E1090" i="1"/>
  <c r="G1090" i="1" s="1"/>
  <c r="H1090" i="1" s="1"/>
  <c r="J1092" i="1"/>
  <c r="L1092" i="1" s="1"/>
  <c r="M1092" i="1" s="1"/>
  <c r="O1097" i="1"/>
  <c r="Q1097" i="1" s="1"/>
  <c r="R1097" i="1" s="1"/>
  <c r="K1100" i="1"/>
  <c r="J1100" i="1"/>
  <c r="L1100" i="1" s="1"/>
  <c r="M1100" i="1" s="1"/>
  <c r="P1102" i="1"/>
  <c r="O1110" i="1"/>
  <c r="Q1110" i="1" s="1"/>
  <c r="R1110" i="1" s="1"/>
  <c r="P1111" i="1"/>
  <c r="O1111" i="1"/>
  <c r="Q1111" i="1" s="1"/>
  <c r="R1111" i="1" s="1"/>
  <c r="K1116" i="1"/>
  <c r="J1116" i="1"/>
  <c r="L1116" i="1" s="1"/>
  <c r="M1116" i="1" s="1"/>
  <c r="E1120" i="1"/>
  <c r="G1120" i="1" s="1"/>
  <c r="H1120" i="1" s="1"/>
  <c r="K1125" i="1"/>
  <c r="P1126" i="1"/>
  <c r="O1126" i="1"/>
  <c r="Q1126" i="1" s="1"/>
  <c r="R1126" i="1" s="1"/>
  <c r="F1134" i="1"/>
  <c r="E1134" i="1"/>
  <c r="G1134" i="1" s="1"/>
  <c r="H1134" i="1" s="1"/>
  <c r="K1139" i="1"/>
  <c r="J1139" i="1"/>
  <c r="L1139" i="1" s="1"/>
  <c r="M1139" i="1" s="1"/>
  <c r="F1147" i="1"/>
  <c r="E1147" i="1"/>
  <c r="G1147" i="1" s="1"/>
  <c r="H1147" i="1" s="1"/>
  <c r="J1150" i="1"/>
  <c r="L1150" i="1" s="1"/>
  <c r="M1150" i="1" s="1"/>
  <c r="J1152" i="1"/>
  <c r="L1152" i="1" s="1"/>
  <c r="M1152" i="1" s="1"/>
  <c r="E1153" i="1"/>
  <c r="G1153" i="1" s="1"/>
  <c r="H1153" i="1" s="1"/>
  <c r="O1158" i="1"/>
  <c r="Q1158" i="1" s="1"/>
  <c r="R1158" i="1" s="1"/>
  <c r="F1161" i="1"/>
  <c r="E1161" i="1"/>
  <c r="G1161" i="1" s="1"/>
  <c r="H1161" i="1" s="1"/>
  <c r="E1166" i="1"/>
  <c r="G1166" i="1" s="1"/>
  <c r="H1166" i="1" s="1"/>
  <c r="F1176" i="1"/>
  <c r="E1176" i="1"/>
  <c r="G1176" i="1" s="1"/>
  <c r="H1176" i="1" s="1"/>
  <c r="J1188" i="1"/>
  <c r="L1188" i="1" s="1"/>
  <c r="M1188" i="1" s="1"/>
  <c r="K1188" i="1"/>
  <c r="F1194" i="1"/>
  <c r="K1195" i="1"/>
  <c r="J1195" i="1"/>
  <c r="L1195" i="1" s="1"/>
  <c r="M1195" i="1" s="1"/>
  <c r="F1199" i="1"/>
  <c r="J1201" i="1"/>
  <c r="L1201" i="1" s="1"/>
  <c r="M1201" i="1" s="1"/>
  <c r="O1206" i="1"/>
  <c r="Q1206" i="1" s="1"/>
  <c r="R1206" i="1" s="1"/>
  <c r="P1206" i="1"/>
  <c r="E1217" i="1"/>
  <c r="G1217" i="1" s="1"/>
  <c r="H1217" i="1" s="1"/>
  <c r="F1217" i="1"/>
  <c r="J1231" i="1"/>
  <c r="L1231" i="1" s="1"/>
  <c r="M1231" i="1" s="1"/>
  <c r="J1238" i="1"/>
  <c r="L1238" i="1" s="1"/>
  <c r="M1238" i="1" s="1"/>
  <c r="K1239" i="1"/>
  <c r="J1239" i="1"/>
  <c r="L1239" i="1" s="1"/>
  <c r="M1239" i="1" s="1"/>
  <c r="O1245" i="1"/>
  <c r="Q1245" i="1" s="1"/>
  <c r="R1245" i="1" s="1"/>
  <c r="P1245" i="1"/>
  <c r="F1255" i="1"/>
  <c r="E1255" i="1"/>
  <c r="G1255" i="1" s="1"/>
  <c r="H1255" i="1" s="1"/>
  <c r="P1259" i="1"/>
  <c r="O1259" i="1"/>
  <c r="Q1259" i="1" s="1"/>
  <c r="R1259" i="1" s="1"/>
  <c r="O1021" i="1"/>
  <c r="Q1021" i="1" s="1"/>
  <c r="R1021" i="1" s="1"/>
  <c r="J1045" i="1"/>
  <c r="L1045" i="1" s="1"/>
  <c r="M1045" i="1" s="1"/>
  <c r="K1050" i="1"/>
  <c r="F1053" i="1"/>
  <c r="K1058" i="1"/>
  <c r="E1060" i="1"/>
  <c r="G1060" i="1" s="1"/>
  <c r="H1060" i="1" s="1"/>
  <c r="O1078" i="1"/>
  <c r="Q1078" i="1" s="1"/>
  <c r="R1078" i="1" s="1"/>
  <c r="E1104" i="1"/>
  <c r="G1104" i="1" s="1"/>
  <c r="H1104" i="1" s="1"/>
  <c r="F1109" i="1"/>
  <c r="E1109" i="1"/>
  <c r="G1109" i="1" s="1"/>
  <c r="H1109" i="1" s="1"/>
  <c r="P1122" i="1"/>
  <c r="O1122" i="1"/>
  <c r="Q1122" i="1" s="1"/>
  <c r="R1122" i="1" s="1"/>
  <c r="E1135" i="1"/>
  <c r="G1135" i="1" s="1"/>
  <c r="H1135" i="1" s="1"/>
  <c r="F1135" i="1"/>
  <c r="K1145" i="1"/>
  <c r="J1145" i="1"/>
  <c r="L1145" i="1" s="1"/>
  <c r="M1145" i="1" s="1"/>
  <c r="K1165" i="1"/>
  <c r="J1165" i="1"/>
  <c r="L1165" i="1" s="1"/>
  <c r="M1165" i="1" s="1"/>
  <c r="E1175" i="1"/>
  <c r="G1175" i="1" s="1"/>
  <c r="H1175" i="1" s="1"/>
  <c r="F1175" i="1"/>
  <c r="E1183" i="1"/>
  <c r="G1183" i="1" s="1"/>
  <c r="H1183" i="1" s="1"/>
  <c r="F1183" i="1"/>
  <c r="O1192" i="1"/>
  <c r="Q1192" i="1" s="1"/>
  <c r="R1192" i="1" s="1"/>
  <c r="K1198" i="1"/>
  <c r="J1198" i="1"/>
  <c r="L1198" i="1" s="1"/>
  <c r="M1198" i="1" s="1"/>
  <c r="E1215" i="1"/>
  <c r="G1215" i="1" s="1"/>
  <c r="H1215" i="1" s="1"/>
  <c r="F1215" i="1"/>
  <c r="P1244" i="1"/>
  <c r="O1244" i="1"/>
  <c r="Q1244" i="1" s="1"/>
  <c r="R1244" i="1" s="1"/>
  <c r="K1254" i="1"/>
  <c r="J1254" i="1"/>
  <c r="L1254" i="1" s="1"/>
  <c r="M1254" i="1" s="1"/>
  <c r="K1256" i="1"/>
  <c r="J1256" i="1"/>
  <c r="L1256" i="1" s="1"/>
  <c r="M1256" i="1" s="1"/>
  <c r="J1121" i="1"/>
  <c r="L1121" i="1" s="1"/>
  <c r="M1121" i="1" s="1"/>
  <c r="F1128" i="1"/>
  <c r="J1129" i="1"/>
  <c r="L1129" i="1" s="1"/>
  <c r="M1129" i="1" s="1"/>
  <c r="F1130" i="1"/>
  <c r="E1132" i="1"/>
  <c r="G1132" i="1" s="1"/>
  <c r="H1132" i="1" s="1"/>
  <c r="J1136" i="1"/>
  <c r="L1136" i="1" s="1"/>
  <c r="M1136" i="1" s="1"/>
  <c r="J1137" i="1"/>
  <c r="L1137" i="1" s="1"/>
  <c r="M1137" i="1" s="1"/>
  <c r="G3" i="3"/>
  <c r="F3" i="3"/>
  <c r="H3" i="3" s="1"/>
  <c r="D4" i="3"/>
  <c r="P10" i="1"/>
  <c r="J12" i="1"/>
  <c r="L12" i="1" s="1"/>
  <c r="M12" i="1" s="1"/>
  <c r="P17" i="1"/>
  <c r="F19" i="1"/>
  <c r="P39" i="1"/>
  <c r="O39" i="1"/>
  <c r="Q39" i="1" s="1"/>
  <c r="R39" i="1" s="1"/>
  <c r="P47" i="1"/>
  <c r="O47" i="1"/>
  <c r="Q47" i="1" s="1"/>
  <c r="R47" i="1" s="1"/>
  <c r="P65" i="1"/>
  <c r="O65" i="1"/>
  <c r="Q65" i="1" s="1"/>
  <c r="R65" i="1" s="1"/>
  <c r="J9" i="1"/>
  <c r="L9" i="1" s="1"/>
  <c r="M9" i="1" s="1"/>
  <c r="E5" i="1"/>
  <c r="G5" i="1" s="1"/>
  <c r="H5" i="1" s="1"/>
  <c r="K16" i="1"/>
  <c r="P20" i="1"/>
  <c r="O20" i="1"/>
  <c r="Q20" i="1" s="1"/>
  <c r="R20" i="1" s="1"/>
  <c r="O23" i="1"/>
  <c r="Q23" i="1" s="1"/>
  <c r="R23" i="1" s="1"/>
  <c r="F38" i="1"/>
  <c r="E38" i="1"/>
  <c r="G38" i="1" s="1"/>
  <c r="H38" i="1" s="1"/>
  <c r="F46" i="1"/>
  <c r="E46" i="1"/>
  <c r="G46" i="1" s="1"/>
  <c r="H46" i="1" s="1"/>
  <c r="K55" i="1"/>
  <c r="J55" i="1"/>
  <c r="L55" i="1" s="1"/>
  <c r="M55" i="1" s="1"/>
  <c r="F21" i="1"/>
  <c r="E21" i="1"/>
  <c r="G21" i="1" s="1"/>
  <c r="H21" i="1" s="1"/>
  <c r="F35" i="1"/>
  <c r="E35" i="1"/>
  <c r="G35" i="1" s="1"/>
  <c r="H35" i="1" s="1"/>
  <c r="F40" i="1"/>
  <c r="J10" i="1"/>
  <c r="L10" i="1" s="1"/>
  <c r="M10" i="1" s="1"/>
  <c r="O12" i="1"/>
  <c r="Q12" i="1" s="1"/>
  <c r="R12" i="1" s="1"/>
  <c r="J15" i="1"/>
  <c r="L15" i="1" s="1"/>
  <c r="M15" i="1" s="1"/>
  <c r="K18" i="1"/>
  <c r="J18" i="1"/>
  <c r="L18" i="1" s="1"/>
  <c r="M18" i="1" s="1"/>
  <c r="K21" i="1"/>
  <c r="P28" i="1"/>
  <c r="O28" i="1"/>
  <c r="Q28" i="1" s="1"/>
  <c r="R28" i="1" s="1"/>
  <c r="K32" i="1"/>
  <c r="K35" i="1"/>
  <c r="E43" i="1"/>
  <c r="G43" i="1" s="1"/>
  <c r="H43" i="1" s="1"/>
  <c r="F45" i="1"/>
  <c r="E45" i="1"/>
  <c r="G45" i="1" s="1"/>
  <c r="H45" i="1" s="1"/>
  <c r="K64" i="1"/>
  <c r="J64" i="1"/>
  <c r="L64" i="1" s="1"/>
  <c r="M64" i="1" s="1"/>
  <c r="O18" i="1"/>
  <c r="Q18" i="1" s="1"/>
  <c r="R18" i="1" s="1"/>
  <c r="P18" i="1"/>
  <c r="K37" i="1"/>
  <c r="J37" i="1"/>
  <c r="L37" i="1" s="1"/>
  <c r="M37" i="1" s="1"/>
  <c r="K45" i="1"/>
  <c r="J45" i="1"/>
  <c r="L45" i="1" s="1"/>
  <c r="M45" i="1" s="1"/>
  <c r="K50" i="1"/>
  <c r="J50" i="1"/>
  <c r="L50" i="1" s="1"/>
  <c r="M50" i="1" s="1"/>
  <c r="E4" i="1"/>
  <c r="G4" i="1" s="1"/>
  <c r="E16" i="1"/>
  <c r="G16" i="1" s="1"/>
  <c r="H16" i="1" s="1"/>
  <c r="F16" i="1"/>
  <c r="K23" i="1"/>
  <c r="J23" i="1"/>
  <c r="L23" i="1" s="1"/>
  <c r="M23" i="1" s="1"/>
  <c r="K36" i="1"/>
  <c r="J36" i="1"/>
  <c r="L36" i="1" s="1"/>
  <c r="M36" i="1" s="1"/>
  <c r="P40" i="1"/>
  <c r="K42" i="1"/>
  <c r="J42" i="1"/>
  <c r="L42" i="1" s="1"/>
  <c r="M42" i="1" s="1"/>
  <c r="O66" i="1"/>
  <c r="Q66" i="1" s="1"/>
  <c r="R66" i="1" s="1"/>
  <c r="J67" i="1"/>
  <c r="L67" i="1" s="1"/>
  <c r="M67" i="1" s="1"/>
  <c r="O71" i="1"/>
  <c r="Q71" i="1" s="1"/>
  <c r="R71" i="1" s="1"/>
  <c r="O76" i="1"/>
  <c r="Q76" i="1" s="1"/>
  <c r="R76" i="1" s="1"/>
  <c r="E91" i="1"/>
  <c r="G91" i="1" s="1"/>
  <c r="H91" i="1" s="1"/>
  <c r="J92" i="1"/>
  <c r="L92" i="1" s="1"/>
  <c r="M92" i="1" s="1"/>
  <c r="J93" i="1"/>
  <c r="L93" i="1" s="1"/>
  <c r="M93" i="1" s="1"/>
  <c r="E94" i="1"/>
  <c r="G94" i="1" s="1"/>
  <c r="H94" i="1" s="1"/>
  <c r="J98" i="1"/>
  <c r="L98" i="1" s="1"/>
  <c r="M98" i="1" s="1"/>
  <c r="J103" i="1"/>
  <c r="L103" i="1" s="1"/>
  <c r="M103" i="1" s="1"/>
  <c r="J112" i="1"/>
  <c r="L112" i="1" s="1"/>
  <c r="M112" i="1" s="1"/>
  <c r="O113" i="1"/>
  <c r="Q113" i="1" s="1"/>
  <c r="R113" i="1" s="1"/>
  <c r="O114" i="1"/>
  <c r="Q114" i="1" s="1"/>
  <c r="R114" i="1" s="1"/>
  <c r="J115" i="1"/>
  <c r="L115" i="1" s="1"/>
  <c r="M115" i="1" s="1"/>
  <c r="O119" i="1"/>
  <c r="Q119" i="1" s="1"/>
  <c r="R119" i="1" s="1"/>
  <c r="O124" i="1"/>
  <c r="Q124" i="1" s="1"/>
  <c r="R124" i="1" s="1"/>
  <c r="O140" i="1"/>
  <c r="Q140" i="1" s="1"/>
  <c r="R140" i="1" s="1"/>
  <c r="E143" i="1"/>
  <c r="G143" i="1" s="1"/>
  <c r="H143" i="1" s="1"/>
  <c r="E144" i="1"/>
  <c r="G144" i="1" s="1"/>
  <c r="H144" i="1" s="1"/>
  <c r="J146" i="1"/>
  <c r="L146" i="1" s="1"/>
  <c r="M146" i="1" s="1"/>
  <c r="P151" i="1"/>
  <c r="O151" i="1"/>
  <c r="Q151" i="1" s="1"/>
  <c r="R151" i="1" s="1"/>
  <c r="K162" i="1"/>
  <c r="J162" i="1"/>
  <c r="L162" i="1" s="1"/>
  <c r="M162" i="1" s="1"/>
  <c r="J168" i="1"/>
  <c r="L168" i="1" s="1"/>
  <c r="M168" i="1" s="1"/>
  <c r="K168" i="1"/>
  <c r="J47" i="1"/>
  <c r="L47" i="1" s="1"/>
  <c r="M47" i="1" s="1"/>
  <c r="O63" i="1"/>
  <c r="Q63" i="1" s="1"/>
  <c r="R63" i="1" s="1"/>
  <c r="O68" i="1"/>
  <c r="Q68" i="1" s="1"/>
  <c r="R68" i="1" s="1"/>
  <c r="J90" i="1"/>
  <c r="L90" i="1" s="1"/>
  <c r="M90" i="1" s="1"/>
  <c r="J95" i="1"/>
  <c r="L95" i="1" s="1"/>
  <c r="M95" i="1" s="1"/>
  <c r="O111" i="1"/>
  <c r="Q111" i="1" s="1"/>
  <c r="R111" i="1" s="1"/>
  <c r="O116" i="1"/>
  <c r="Q116" i="1" s="1"/>
  <c r="R116" i="1" s="1"/>
  <c r="O125" i="1"/>
  <c r="Q125" i="1" s="1"/>
  <c r="R125" i="1" s="1"/>
  <c r="E127" i="1"/>
  <c r="G127" i="1" s="1"/>
  <c r="H127" i="1" s="1"/>
  <c r="E128" i="1"/>
  <c r="G128" i="1" s="1"/>
  <c r="H128" i="1" s="1"/>
  <c r="O128" i="1"/>
  <c r="Q128" i="1" s="1"/>
  <c r="R128" i="1" s="1"/>
  <c r="J133" i="1"/>
  <c r="L133" i="1" s="1"/>
  <c r="M133" i="1" s="1"/>
  <c r="E134" i="1"/>
  <c r="G134" i="1" s="1"/>
  <c r="H134" i="1" s="1"/>
  <c r="O138" i="1"/>
  <c r="Q138" i="1" s="1"/>
  <c r="R138" i="1" s="1"/>
  <c r="J139" i="1"/>
  <c r="L139" i="1" s="1"/>
  <c r="M139" i="1" s="1"/>
  <c r="P141" i="1"/>
  <c r="F159" i="1"/>
  <c r="F166" i="1"/>
  <c r="E182" i="1"/>
  <c r="G182" i="1" s="1"/>
  <c r="H182" i="1" s="1"/>
  <c r="F182" i="1"/>
  <c r="K186" i="1"/>
  <c r="F191" i="1"/>
  <c r="E191" i="1"/>
  <c r="G191" i="1" s="1"/>
  <c r="H191" i="1" s="1"/>
  <c r="K197" i="1"/>
  <c r="J197" i="1"/>
  <c r="L197" i="1" s="1"/>
  <c r="M197" i="1" s="1"/>
  <c r="K159" i="1"/>
  <c r="J159" i="1"/>
  <c r="L159" i="1" s="1"/>
  <c r="M159" i="1" s="1"/>
  <c r="J180" i="1"/>
  <c r="L180" i="1" s="1"/>
  <c r="M180" i="1" s="1"/>
  <c r="K180" i="1"/>
  <c r="O52" i="1"/>
  <c r="Q52" i="1" s="1"/>
  <c r="R52" i="1" s="1"/>
  <c r="O61" i="1"/>
  <c r="Q61" i="1" s="1"/>
  <c r="R61" i="1" s="1"/>
  <c r="E63" i="1"/>
  <c r="G63" i="1" s="1"/>
  <c r="H63" i="1" s="1"/>
  <c r="E64" i="1"/>
  <c r="G64" i="1" s="1"/>
  <c r="H64" i="1" s="1"/>
  <c r="O64" i="1"/>
  <c r="Q64" i="1" s="1"/>
  <c r="R64" i="1" s="1"/>
  <c r="E69" i="1"/>
  <c r="G69" i="1" s="1"/>
  <c r="H69" i="1" s="1"/>
  <c r="E74" i="1"/>
  <c r="G74" i="1" s="1"/>
  <c r="H74" i="1" s="1"/>
  <c r="E83" i="1"/>
  <c r="G83" i="1" s="1"/>
  <c r="H83" i="1" s="1"/>
  <c r="K84" i="1"/>
  <c r="J88" i="1"/>
  <c r="L88" i="1" s="1"/>
  <c r="M88" i="1" s="1"/>
  <c r="O89" i="1"/>
  <c r="Q89" i="1" s="1"/>
  <c r="R89" i="1" s="1"/>
  <c r="O90" i="1"/>
  <c r="Q90" i="1" s="1"/>
  <c r="R90" i="1" s="1"/>
  <c r="J91" i="1"/>
  <c r="L91" i="1" s="1"/>
  <c r="M91" i="1" s="1"/>
  <c r="O95" i="1"/>
  <c r="Q95" i="1" s="1"/>
  <c r="R95" i="1" s="1"/>
  <c r="O100" i="1"/>
  <c r="Q100" i="1" s="1"/>
  <c r="R100" i="1" s="1"/>
  <c r="O109" i="1"/>
  <c r="Q109" i="1" s="1"/>
  <c r="R109" i="1" s="1"/>
  <c r="E111" i="1"/>
  <c r="G111" i="1" s="1"/>
  <c r="H111" i="1" s="1"/>
  <c r="E112" i="1"/>
  <c r="G112" i="1" s="1"/>
  <c r="H112" i="1" s="1"/>
  <c r="O112" i="1"/>
  <c r="Q112" i="1" s="1"/>
  <c r="R112" i="1" s="1"/>
  <c r="E117" i="1"/>
  <c r="G117" i="1" s="1"/>
  <c r="H117" i="1" s="1"/>
  <c r="E122" i="1"/>
  <c r="G122" i="1" s="1"/>
  <c r="H122" i="1" s="1"/>
  <c r="E131" i="1"/>
  <c r="G131" i="1" s="1"/>
  <c r="H131" i="1" s="1"/>
  <c r="K132" i="1"/>
  <c r="J136" i="1"/>
  <c r="L136" i="1" s="1"/>
  <c r="M136" i="1" s="1"/>
  <c r="P137" i="1"/>
  <c r="E142" i="1"/>
  <c r="G142" i="1" s="1"/>
  <c r="H142" i="1" s="1"/>
  <c r="O148" i="1"/>
  <c r="Q148" i="1" s="1"/>
  <c r="R148" i="1" s="1"/>
  <c r="K156" i="1"/>
  <c r="P159" i="1"/>
  <c r="O159" i="1"/>
  <c r="Q159" i="1" s="1"/>
  <c r="R159" i="1" s="1"/>
  <c r="P180" i="1"/>
  <c r="O180" i="1"/>
  <c r="Q180" i="1" s="1"/>
  <c r="R180" i="1" s="1"/>
  <c r="J34" i="1"/>
  <c r="L34" i="1" s="1"/>
  <c r="M34" i="1" s="1"/>
  <c r="J39" i="1"/>
  <c r="L39" i="1" s="1"/>
  <c r="M39" i="1" s="1"/>
  <c r="O44" i="1"/>
  <c r="Q44" i="1" s="1"/>
  <c r="R44" i="1" s="1"/>
  <c r="E61" i="1"/>
  <c r="G61" i="1" s="1"/>
  <c r="H61" i="1" s="1"/>
  <c r="E66" i="1"/>
  <c r="G66" i="1" s="1"/>
  <c r="H66" i="1" s="1"/>
  <c r="J82" i="1"/>
  <c r="L82" i="1" s="1"/>
  <c r="M82" i="1" s="1"/>
  <c r="O87" i="1"/>
  <c r="Q87" i="1" s="1"/>
  <c r="R87" i="1" s="1"/>
  <c r="O92" i="1"/>
  <c r="Q92" i="1" s="1"/>
  <c r="R92" i="1" s="1"/>
  <c r="E109" i="1"/>
  <c r="G109" i="1" s="1"/>
  <c r="H109" i="1" s="1"/>
  <c r="E114" i="1"/>
  <c r="G114" i="1" s="1"/>
  <c r="H114" i="1" s="1"/>
  <c r="J130" i="1"/>
  <c r="L130" i="1" s="1"/>
  <c r="M130" i="1" s="1"/>
  <c r="O135" i="1"/>
  <c r="Q135" i="1" s="1"/>
  <c r="R135" i="1" s="1"/>
  <c r="J143" i="1"/>
  <c r="L143" i="1" s="1"/>
  <c r="M143" i="1" s="1"/>
  <c r="P145" i="1"/>
  <c r="F181" i="1"/>
  <c r="E181" i="1"/>
  <c r="G181" i="1" s="1"/>
  <c r="H181" i="1" s="1"/>
  <c r="K188" i="1"/>
  <c r="J188" i="1"/>
  <c r="L188" i="1" s="1"/>
  <c r="M188" i="1" s="1"/>
  <c r="P156" i="1"/>
  <c r="O156" i="1"/>
  <c r="Q156" i="1" s="1"/>
  <c r="R156" i="1" s="1"/>
  <c r="O173" i="1"/>
  <c r="Q173" i="1" s="1"/>
  <c r="R173" i="1" s="1"/>
  <c r="P173" i="1"/>
  <c r="J181" i="1"/>
  <c r="L181" i="1" s="1"/>
  <c r="M181" i="1" s="1"/>
  <c r="K181" i="1"/>
  <c r="E50" i="1"/>
  <c r="G50" i="1" s="1"/>
  <c r="H50" i="1" s="1"/>
  <c r="J66" i="1"/>
  <c r="L66" i="1" s="1"/>
  <c r="M66" i="1" s="1"/>
  <c r="J71" i="1"/>
  <c r="L71" i="1" s="1"/>
  <c r="M71" i="1" s="1"/>
  <c r="E93" i="1"/>
  <c r="G93" i="1" s="1"/>
  <c r="H93" i="1" s="1"/>
  <c r="E98" i="1"/>
  <c r="G98" i="1" s="1"/>
  <c r="H98" i="1" s="1"/>
  <c r="J114" i="1"/>
  <c r="L114" i="1" s="1"/>
  <c r="M114" i="1" s="1"/>
  <c r="J119" i="1"/>
  <c r="L119" i="1" s="1"/>
  <c r="M119" i="1" s="1"/>
  <c r="K140" i="1"/>
  <c r="O143" i="1"/>
  <c r="Q143" i="1" s="1"/>
  <c r="R143" i="1" s="1"/>
  <c r="E146" i="1"/>
  <c r="G146" i="1" s="1"/>
  <c r="H146" i="1" s="1"/>
  <c r="F154" i="1"/>
  <c r="E154" i="1"/>
  <c r="G154" i="1" s="1"/>
  <c r="H154" i="1" s="1"/>
  <c r="F157" i="1"/>
  <c r="E157" i="1"/>
  <c r="G157" i="1" s="1"/>
  <c r="H157" i="1" s="1"/>
  <c r="P161" i="1"/>
  <c r="E171" i="1"/>
  <c r="G171" i="1" s="1"/>
  <c r="H171" i="1" s="1"/>
  <c r="F171" i="1"/>
  <c r="J176" i="1"/>
  <c r="L176" i="1" s="1"/>
  <c r="M176" i="1" s="1"/>
  <c r="K176" i="1"/>
  <c r="P193" i="1"/>
  <c r="O193" i="1"/>
  <c r="Q193" i="1" s="1"/>
  <c r="R193" i="1" s="1"/>
  <c r="K151" i="1"/>
  <c r="J151" i="1"/>
  <c r="L151" i="1" s="1"/>
  <c r="M151" i="1" s="1"/>
  <c r="F162" i="1"/>
  <c r="E162" i="1"/>
  <c r="G162" i="1" s="1"/>
  <c r="H162" i="1" s="1"/>
  <c r="O165" i="1"/>
  <c r="Q165" i="1" s="1"/>
  <c r="R165" i="1" s="1"/>
  <c r="P165" i="1"/>
  <c r="K190" i="1"/>
  <c r="F193" i="1"/>
  <c r="K205" i="1"/>
  <c r="F215" i="1"/>
  <c r="F225" i="1"/>
  <c r="K229" i="1"/>
  <c r="K235" i="1"/>
  <c r="K238" i="1"/>
  <c r="K244" i="1"/>
  <c r="P250" i="1"/>
  <c r="P256" i="1"/>
  <c r="P259" i="1"/>
  <c r="P265" i="1"/>
  <c r="F271" i="1"/>
  <c r="K302" i="1"/>
  <c r="P304" i="1"/>
  <c r="K309" i="1"/>
  <c r="F318" i="1"/>
  <c r="K323" i="1"/>
  <c r="P328" i="1"/>
  <c r="F334" i="1"/>
  <c r="K339" i="1"/>
  <c r="P344" i="1"/>
  <c r="F350" i="1"/>
  <c r="K355" i="1"/>
  <c r="P360" i="1"/>
  <c r="F366" i="1"/>
  <c r="K371" i="1"/>
  <c r="P386" i="1"/>
  <c r="F390" i="1"/>
  <c r="F405" i="1"/>
  <c r="P408" i="1"/>
  <c r="F410" i="1"/>
  <c r="K411" i="1"/>
  <c r="O412" i="1"/>
  <c r="Q412" i="1" s="1"/>
  <c r="R412" i="1" s="1"/>
  <c r="P415" i="1"/>
  <c r="F418" i="1"/>
  <c r="K426" i="1"/>
  <c r="E429" i="1"/>
  <c r="G429" i="1" s="1"/>
  <c r="H429" i="1" s="1"/>
  <c r="P432" i="1"/>
  <c r="J435" i="1"/>
  <c r="L435" i="1" s="1"/>
  <c r="M435" i="1" s="1"/>
  <c r="E438" i="1"/>
  <c r="G438" i="1" s="1"/>
  <c r="H438" i="1" s="1"/>
  <c r="J448" i="1"/>
  <c r="L448" i="1" s="1"/>
  <c r="M448" i="1" s="1"/>
  <c r="K448" i="1"/>
  <c r="F456" i="1"/>
  <c r="E456" i="1"/>
  <c r="G456" i="1" s="1"/>
  <c r="H456" i="1" s="1"/>
  <c r="O457" i="1"/>
  <c r="Q457" i="1" s="1"/>
  <c r="R457" i="1" s="1"/>
  <c r="P457" i="1"/>
  <c r="K485" i="1"/>
  <c r="J485" i="1"/>
  <c r="L485" i="1" s="1"/>
  <c r="M485" i="1" s="1"/>
  <c r="J184" i="1"/>
  <c r="L184" i="1" s="1"/>
  <c r="M184" i="1" s="1"/>
  <c r="J185" i="1"/>
  <c r="L185" i="1" s="1"/>
  <c r="M185" i="1" s="1"/>
  <c r="P201" i="1"/>
  <c r="E211" i="1"/>
  <c r="G211" i="1" s="1"/>
  <c r="H211" i="1" s="1"/>
  <c r="P218" i="1"/>
  <c r="O245" i="1"/>
  <c r="Q245" i="1" s="1"/>
  <c r="R245" i="1" s="1"/>
  <c r="E267" i="1"/>
  <c r="G267" i="1" s="1"/>
  <c r="H267" i="1" s="1"/>
  <c r="J272" i="1"/>
  <c r="L272" i="1" s="1"/>
  <c r="M272" i="1" s="1"/>
  <c r="P275" i="1"/>
  <c r="K292" i="1"/>
  <c r="O293" i="1"/>
  <c r="Q293" i="1" s="1"/>
  <c r="R293" i="1" s="1"/>
  <c r="P313" i="1"/>
  <c r="E315" i="1"/>
  <c r="G315" i="1" s="1"/>
  <c r="H315" i="1" s="1"/>
  <c r="F319" i="1"/>
  <c r="J320" i="1"/>
  <c r="L320" i="1" s="1"/>
  <c r="M320" i="1" s="1"/>
  <c r="K324" i="1"/>
  <c r="O325" i="1"/>
  <c r="Q325" i="1" s="1"/>
  <c r="R325" i="1" s="1"/>
  <c r="P329" i="1"/>
  <c r="E331" i="1"/>
  <c r="G331" i="1" s="1"/>
  <c r="H331" i="1" s="1"/>
  <c r="F335" i="1"/>
  <c r="J336" i="1"/>
  <c r="L336" i="1" s="1"/>
  <c r="M336" i="1" s="1"/>
  <c r="K340" i="1"/>
  <c r="O341" i="1"/>
  <c r="Q341" i="1" s="1"/>
  <c r="R341" i="1" s="1"/>
  <c r="P345" i="1"/>
  <c r="E347" i="1"/>
  <c r="G347" i="1" s="1"/>
  <c r="H347" i="1" s="1"/>
  <c r="F351" i="1"/>
  <c r="J352" i="1"/>
  <c r="L352" i="1" s="1"/>
  <c r="M352" i="1" s="1"/>
  <c r="K356" i="1"/>
  <c r="O357" i="1"/>
  <c r="Q357" i="1" s="1"/>
  <c r="R357" i="1" s="1"/>
  <c r="P361" i="1"/>
  <c r="E363" i="1"/>
  <c r="G363" i="1" s="1"/>
  <c r="H363" i="1" s="1"/>
  <c r="F367" i="1"/>
  <c r="J368" i="1"/>
  <c r="L368" i="1" s="1"/>
  <c r="M368" i="1" s="1"/>
  <c r="P377" i="1"/>
  <c r="E379" i="1"/>
  <c r="G379" i="1" s="1"/>
  <c r="H379" i="1" s="1"/>
  <c r="J393" i="1"/>
  <c r="L393" i="1" s="1"/>
  <c r="M393" i="1" s="1"/>
  <c r="K400" i="1"/>
  <c r="P401" i="1"/>
  <c r="K404" i="1"/>
  <c r="K424" i="1"/>
  <c r="P425" i="1"/>
  <c r="E434" i="1"/>
  <c r="G434" i="1" s="1"/>
  <c r="H434" i="1" s="1"/>
  <c r="O436" i="1"/>
  <c r="Q436" i="1" s="1"/>
  <c r="R436" i="1" s="1"/>
  <c r="J439" i="1"/>
  <c r="L439" i="1" s="1"/>
  <c r="M439" i="1" s="1"/>
  <c r="K444" i="1"/>
  <c r="F447" i="1"/>
  <c r="K452" i="1"/>
  <c r="O465" i="1"/>
  <c r="Q465" i="1" s="1"/>
  <c r="R465" i="1" s="1"/>
  <c r="P465" i="1"/>
  <c r="J512" i="1"/>
  <c r="L512" i="1" s="1"/>
  <c r="M512" i="1" s="1"/>
  <c r="K512" i="1"/>
  <c r="E197" i="1"/>
  <c r="G197" i="1" s="1"/>
  <c r="H197" i="1" s="1"/>
  <c r="J203" i="1"/>
  <c r="L203" i="1" s="1"/>
  <c r="M203" i="1" s="1"/>
  <c r="K204" i="1"/>
  <c r="O205" i="1"/>
  <c r="Q205" i="1" s="1"/>
  <c r="R205" i="1" s="1"/>
  <c r="E219" i="1"/>
  <c r="G219" i="1" s="1"/>
  <c r="H219" i="1" s="1"/>
  <c r="P226" i="1"/>
  <c r="O229" i="1"/>
  <c r="Q229" i="1" s="1"/>
  <c r="R229" i="1" s="1"/>
  <c r="E251" i="1"/>
  <c r="G251" i="1" s="1"/>
  <c r="H251" i="1" s="1"/>
  <c r="K270" i="1"/>
  <c r="E294" i="1"/>
  <c r="G294" i="1" s="1"/>
  <c r="H294" i="1" s="1"/>
  <c r="O298" i="1"/>
  <c r="Q298" i="1" s="1"/>
  <c r="R298" i="1" s="1"/>
  <c r="K308" i="1"/>
  <c r="O309" i="1"/>
  <c r="Q309" i="1" s="1"/>
  <c r="R309" i="1" s="1"/>
  <c r="E313" i="1"/>
  <c r="G313" i="1" s="1"/>
  <c r="H313" i="1" s="1"/>
  <c r="J315" i="1"/>
  <c r="L315" i="1" s="1"/>
  <c r="M315" i="1" s="1"/>
  <c r="F316" i="1"/>
  <c r="O320" i="1"/>
  <c r="Q320" i="1" s="1"/>
  <c r="R320" i="1" s="1"/>
  <c r="K321" i="1"/>
  <c r="E326" i="1"/>
  <c r="G326" i="1" s="1"/>
  <c r="H326" i="1" s="1"/>
  <c r="P326" i="1"/>
  <c r="J331" i="1"/>
  <c r="L331" i="1" s="1"/>
  <c r="M331" i="1" s="1"/>
  <c r="F332" i="1"/>
  <c r="O336" i="1"/>
  <c r="Q336" i="1" s="1"/>
  <c r="R336" i="1" s="1"/>
  <c r="K337" i="1"/>
  <c r="E342" i="1"/>
  <c r="G342" i="1" s="1"/>
  <c r="H342" i="1" s="1"/>
  <c r="P342" i="1"/>
  <c r="J347" i="1"/>
  <c r="L347" i="1" s="1"/>
  <c r="M347" i="1" s="1"/>
  <c r="F348" i="1"/>
  <c r="O352" i="1"/>
  <c r="Q352" i="1" s="1"/>
  <c r="R352" i="1" s="1"/>
  <c r="K353" i="1"/>
  <c r="E358" i="1"/>
  <c r="G358" i="1" s="1"/>
  <c r="H358" i="1" s="1"/>
  <c r="P358" i="1"/>
  <c r="J363" i="1"/>
  <c r="L363" i="1" s="1"/>
  <c r="M363" i="1" s="1"/>
  <c r="F364" i="1"/>
  <c r="O368" i="1"/>
  <c r="Q368" i="1" s="1"/>
  <c r="R368" i="1" s="1"/>
  <c r="K369" i="1"/>
  <c r="J373" i="1"/>
  <c r="L373" i="1" s="1"/>
  <c r="M373" i="1" s="1"/>
  <c r="J379" i="1"/>
  <c r="L379" i="1" s="1"/>
  <c r="M379" i="1" s="1"/>
  <c r="E380" i="1"/>
  <c r="G380" i="1" s="1"/>
  <c r="H380" i="1" s="1"/>
  <c r="K382" i="1"/>
  <c r="P385" i="1"/>
  <c r="E387" i="1"/>
  <c r="G387" i="1" s="1"/>
  <c r="H387" i="1" s="1"/>
  <c r="O390" i="1"/>
  <c r="Q390" i="1" s="1"/>
  <c r="R390" i="1" s="1"/>
  <c r="J395" i="1"/>
  <c r="L395" i="1" s="1"/>
  <c r="M395" i="1" s="1"/>
  <c r="J399" i="1"/>
  <c r="L399" i="1" s="1"/>
  <c r="M399" i="1" s="1"/>
  <c r="O400" i="1"/>
  <c r="Q400" i="1" s="1"/>
  <c r="R400" i="1" s="1"/>
  <c r="E402" i="1"/>
  <c r="G402" i="1" s="1"/>
  <c r="H402" i="1" s="1"/>
  <c r="J403" i="1"/>
  <c r="L403" i="1" s="1"/>
  <c r="M403" i="1" s="1"/>
  <c r="E413" i="1"/>
  <c r="G413" i="1" s="1"/>
  <c r="H413" i="1" s="1"/>
  <c r="O424" i="1"/>
  <c r="Q424" i="1" s="1"/>
  <c r="R424" i="1" s="1"/>
  <c r="J434" i="1"/>
  <c r="L434" i="1" s="1"/>
  <c r="M434" i="1" s="1"/>
  <c r="E437" i="1"/>
  <c r="G437" i="1" s="1"/>
  <c r="H437" i="1" s="1"/>
  <c r="P444" i="1"/>
  <c r="O444" i="1"/>
  <c r="Q444" i="1" s="1"/>
  <c r="R444" i="1" s="1"/>
  <c r="P452" i="1"/>
  <c r="O452" i="1"/>
  <c r="Q452" i="1" s="1"/>
  <c r="R452" i="1" s="1"/>
  <c r="O456" i="1"/>
  <c r="Q456" i="1" s="1"/>
  <c r="R456" i="1" s="1"/>
  <c r="P456" i="1"/>
  <c r="E372" i="1"/>
  <c r="G372" i="1" s="1"/>
  <c r="H372" i="1" s="1"/>
  <c r="J374" i="1"/>
  <c r="L374" i="1" s="1"/>
  <c r="M374" i="1" s="1"/>
  <c r="F375" i="1"/>
  <c r="J376" i="1"/>
  <c r="L376" i="1" s="1"/>
  <c r="M376" i="1" s="1"/>
  <c r="E384" i="1"/>
  <c r="G384" i="1" s="1"/>
  <c r="H384" i="1" s="1"/>
  <c r="E394" i="1"/>
  <c r="G394" i="1" s="1"/>
  <c r="H394" i="1" s="1"/>
  <c r="O404" i="1"/>
  <c r="Q404" i="1" s="1"/>
  <c r="R404" i="1" s="1"/>
  <c r="F407" i="1"/>
  <c r="J415" i="1"/>
  <c r="L415" i="1" s="1"/>
  <c r="M415" i="1" s="1"/>
  <c r="K416" i="1"/>
  <c r="P417" i="1"/>
  <c r="E421" i="1"/>
  <c r="G421" i="1" s="1"/>
  <c r="H421" i="1" s="1"/>
  <c r="E426" i="1"/>
  <c r="G426" i="1" s="1"/>
  <c r="H426" i="1" s="1"/>
  <c r="K428" i="1"/>
  <c r="F431" i="1"/>
  <c r="J433" i="1"/>
  <c r="L433" i="1" s="1"/>
  <c r="M433" i="1" s="1"/>
  <c r="J442" i="1"/>
  <c r="L442" i="1" s="1"/>
  <c r="M442" i="1" s="1"/>
  <c r="J443" i="1"/>
  <c r="L443" i="1" s="1"/>
  <c r="M443" i="1" s="1"/>
  <c r="O479" i="1"/>
  <c r="Q479" i="1" s="1"/>
  <c r="R479" i="1" s="1"/>
  <c r="P479" i="1"/>
  <c r="O501" i="1"/>
  <c r="Q501" i="1" s="1"/>
  <c r="R501" i="1" s="1"/>
  <c r="P501" i="1"/>
  <c r="O503" i="1"/>
  <c r="Q503" i="1" s="1"/>
  <c r="R503" i="1" s="1"/>
  <c r="P503" i="1"/>
  <c r="K509" i="1"/>
  <c r="J509" i="1"/>
  <c r="L509" i="1" s="1"/>
  <c r="M509" i="1" s="1"/>
  <c r="O199" i="1"/>
  <c r="Q199" i="1" s="1"/>
  <c r="R199" i="1" s="1"/>
  <c r="J200" i="1"/>
  <c r="L200" i="1" s="1"/>
  <c r="M200" i="1" s="1"/>
  <c r="O202" i="1"/>
  <c r="Q202" i="1" s="1"/>
  <c r="R202" i="1" s="1"/>
  <c r="O203" i="1"/>
  <c r="Q203" i="1" s="1"/>
  <c r="R203" i="1" s="1"/>
  <c r="E206" i="1"/>
  <c r="G206" i="1" s="1"/>
  <c r="H206" i="1" s="1"/>
  <c r="F216" i="1"/>
  <c r="E217" i="1"/>
  <c r="G217" i="1" s="1"/>
  <c r="H217" i="1" s="1"/>
  <c r="J219" i="1"/>
  <c r="L219" i="1" s="1"/>
  <c r="M219" i="1" s="1"/>
  <c r="O225" i="1"/>
  <c r="Q225" i="1" s="1"/>
  <c r="R225" i="1" s="1"/>
  <c r="E230" i="1"/>
  <c r="G230" i="1" s="1"/>
  <c r="H230" i="1" s="1"/>
  <c r="E233" i="1"/>
  <c r="G233" i="1" s="1"/>
  <c r="H233" i="1" s="1"/>
  <c r="E235" i="1"/>
  <c r="G235" i="1" s="1"/>
  <c r="H235" i="1" s="1"/>
  <c r="E239" i="1"/>
  <c r="G239" i="1" s="1"/>
  <c r="H239" i="1" s="1"/>
  <c r="J245" i="1"/>
  <c r="L245" i="1" s="1"/>
  <c r="M245" i="1" s="1"/>
  <c r="J251" i="1"/>
  <c r="L251" i="1" s="1"/>
  <c r="M251" i="1" s="1"/>
  <c r="J254" i="1"/>
  <c r="L254" i="1" s="1"/>
  <c r="M254" i="1" s="1"/>
  <c r="J256" i="1"/>
  <c r="L256" i="1" s="1"/>
  <c r="M256" i="1" s="1"/>
  <c r="J260" i="1"/>
  <c r="L260" i="1" s="1"/>
  <c r="M260" i="1" s="1"/>
  <c r="O266" i="1"/>
  <c r="Q266" i="1" s="1"/>
  <c r="R266" i="1" s="1"/>
  <c r="E272" i="1"/>
  <c r="G272" i="1" s="1"/>
  <c r="H272" i="1" s="1"/>
  <c r="J276" i="1"/>
  <c r="L276" i="1" s="1"/>
  <c r="M276" i="1" s="1"/>
  <c r="K286" i="1"/>
  <c r="F289" i="1"/>
  <c r="P291" i="1"/>
  <c r="F303" i="1"/>
  <c r="J304" i="1"/>
  <c r="L304" i="1" s="1"/>
  <c r="M304" i="1" s="1"/>
  <c r="K316" i="1"/>
  <c r="O317" i="1"/>
  <c r="Q317" i="1" s="1"/>
  <c r="R317" i="1" s="1"/>
  <c r="P321" i="1"/>
  <c r="E323" i="1"/>
  <c r="G323" i="1" s="1"/>
  <c r="H323" i="1" s="1"/>
  <c r="F327" i="1"/>
  <c r="J328" i="1"/>
  <c r="L328" i="1" s="1"/>
  <c r="M328" i="1" s="1"/>
  <c r="K332" i="1"/>
  <c r="O333" i="1"/>
  <c r="Q333" i="1" s="1"/>
  <c r="R333" i="1" s="1"/>
  <c r="P337" i="1"/>
  <c r="E339" i="1"/>
  <c r="G339" i="1" s="1"/>
  <c r="H339" i="1" s="1"/>
  <c r="F343" i="1"/>
  <c r="J344" i="1"/>
  <c r="L344" i="1" s="1"/>
  <c r="M344" i="1" s="1"/>
  <c r="K348" i="1"/>
  <c r="O349" i="1"/>
  <c r="Q349" i="1" s="1"/>
  <c r="R349" i="1" s="1"/>
  <c r="P353" i="1"/>
  <c r="E355" i="1"/>
  <c r="G355" i="1" s="1"/>
  <c r="H355" i="1" s="1"/>
  <c r="F359" i="1"/>
  <c r="J360" i="1"/>
  <c r="L360" i="1" s="1"/>
  <c r="M360" i="1" s="1"/>
  <c r="K364" i="1"/>
  <c r="O365" i="1"/>
  <c r="Q365" i="1" s="1"/>
  <c r="R365" i="1" s="1"/>
  <c r="F385" i="1"/>
  <c r="O464" i="1"/>
  <c r="Q464" i="1" s="1"/>
  <c r="R464" i="1" s="1"/>
  <c r="P464" i="1"/>
  <c r="O487" i="1"/>
  <c r="Q487" i="1" s="1"/>
  <c r="R487" i="1" s="1"/>
  <c r="P487" i="1"/>
  <c r="J449" i="1"/>
  <c r="L449" i="1" s="1"/>
  <c r="M449" i="1" s="1"/>
  <c r="J453" i="1"/>
  <c r="L453" i="1" s="1"/>
  <c r="M453" i="1" s="1"/>
  <c r="E468" i="1"/>
  <c r="G468" i="1" s="1"/>
  <c r="H468" i="1" s="1"/>
  <c r="O221" i="1"/>
  <c r="Q221" i="1" s="1"/>
  <c r="R221" i="1" s="1"/>
  <c r="J240" i="1"/>
  <c r="L240" i="1" s="1"/>
  <c r="M240" i="1" s="1"/>
  <c r="O261" i="1"/>
  <c r="Q261" i="1" s="1"/>
  <c r="R261" i="1" s="1"/>
  <c r="O277" i="1"/>
  <c r="Q277" i="1" s="1"/>
  <c r="R277" i="1" s="1"/>
  <c r="F279" i="1"/>
  <c r="J280" i="1"/>
  <c r="L280" i="1" s="1"/>
  <c r="M280" i="1" s="1"/>
  <c r="P281" i="1"/>
  <c r="E283" i="1"/>
  <c r="G283" i="1" s="1"/>
  <c r="H283" i="1" s="1"/>
  <c r="P297" i="1"/>
  <c r="E299" i="1"/>
  <c r="G299" i="1" s="1"/>
  <c r="H299" i="1" s="1"/>
  <c r="P318" i="1"/>
  <c r="F324" i="1"/>
  <c r="K329" i="1"/>
  <c r="P334" i="1"/>
  <c r="F340" i="1"/>
  <c r="K345" i="1"/>
  <c r="P350" i="1"/>
  <c r="F356" i="1"/>
  <c r="K361" i="1"/>
  <c r="P366" i="1"/>
  <c r="K372" i="1"/>
  <c r="O373" i="1"/>
  <c r="Q373" i="1" s="1"/>
  <c r="R373" i="1" s="1"/>
  <c r="E396" i="1"/>
  <c r="G396" i="1" s="1"/>
  <c r="H396" i="1" s="1"/>
  <c r="F399" i="1"/>
  <c r="J401" i="1"/>
  <c r="L401" i="1" s="1"/>
  <c r="M401" i="1" s="1"/>
  <c r="F419" i="1"/>
  <c r="K420" i="1"/>
  <c r="J431" i="1"/>
  <c r="L431" i="1" s="1"/>
  <c r="M431" i="1" s="1"/>
  <c r="K436" i="1"/>
  <c r="K463" i="1"/>
  <c r="J463" i="1"/>
  <c r="L463" i="1" s="1"/>
  <c r="M463" i="1" s="1"/>
  <c r="K477" i="1"/>
  <c r="J477" i="1"/>
  <c r="L477" i="1" s="1"/>
  <c r="M477" i="1" s="1"/>
  <c r="K476" i="1"/>
  <c r="E482" i="1"/>
  <c r="G482" i="1" s="1"/>
  <c r="H482" i="1" s="1"/>
  <c r="K484" i="1"/>
  <c r="E490" i="1"/>
  <c r="G490" i="1" s="1"/>
  <c r="H490" i="1" s="1"/>
  <c r="J493" i="1"/>
  <c r="L493" i="1" s="1"/>
  <c r="M493" i="1" s="1"/>
  <c r="P517" i="1"/>
  <c r="P520" i="1"/>
  <c r="K530" i="1"/>
  <c r="F532" i="1"/>
  <c r="F534" i="1"/>
  <c r="F541" i="1"/>
  <c r="P542" i="1"/>
  <c r="P544" i="1"/>
  <c r="P552" i="1"/>
  <c r="F556" i="1"/>
  <c r="P559" i="1"/>
  <c r="P565" i="1"/>
  <c r="P566" i="1"/>
  <c r="F571" i="1"/>
  <c r="K578" i="1"/>
  <c r="P587" i="1"/>
  <c r="F589" i="1"/>
  <c r="F590" i="1"/>
  <c r="P590" i="1"/>
  <c r="F593" i="1"/>
  <c r="K594" i="1"/>
  <c r="P630" i="1"/>
  <c r="O630" i="1"/>
  <c r="Q630" i="1" s="1"/>
  <c r="R630" i="1" s="1"/>
  <c r="E676" i="1"/>
  <c r="G676" i="1" s="1"/>
  <c r="H676" i="1" s="1"/>
  <c r="F676" i="1"/>
  <c r="O683" i="1"/>
  <c r="Q683" i="1" s="1"/>
  <c r="R683" i="1" s="1"/>
  <c r="P683" i="1"/>
  <c r="E607" i="1"/>
  <c r="G607" i="1" s="1"/>
  <c r="H607" i="1" s="1"/>
  <c r="F607" i="1"/>
  <c r="O609" i="1"/>
  <c r="Q609" i="1" s="1"/>
  <c r="R609" i="1" s="1"/>
  <c r="P609" i="1"/>
  <c r="K617" i="1"/>
  <c r="J617" i="1"/>
  <c r="L617" i="1" s="1"/>
  <c r="M617" i="1" s="1"/>
  <c r="E636" i="1"/>
  <c r="G636" i="1" s="1"/>
  <c r="H636" i="1" s="1"/>
  <c r="F636" i="1"/>
  <c r="J654" i="1"/>
  <c r="L654" i="1" s="1"/>
  <c r="M654" i="1" s="1"/>
  <c r="K654" i="1"/>
  <c r="E472" i="1"/>
  <c r="G472" i="1" s="1"/>
  <c r="H472" i="1" s="1"/>
  <c r="K474" i="1"/>
  <c r="J481" i="1"/>
  <c r="L481" i="1" s="1"/>
  <c r="M481" i="1" s="1"/>
  <c r="K482" i="1"/>
  <c r="J489" i="1"/>
  <c r="L489" i="1" s="1"/>
  <c r="M489" i="1" s="1"/>
  <c r="K490" i="1"/>
  <c r="O493" i="1"/>
  <c r="Q493" i="1" s="1"/>
  <c r="R493" i="1" s="1"/>
  <c r="E500" i="1"/>
  <c r="G500" i="1" s="1"/>
  <c r="H500" i="1" s="1"/>
  <c r="E502" i="1"/>
  <c r="G502" i="1" s="1"/>
  <c r="H502" i="1" s="1"/>
  <c r="O510" i="1"/>
  <c r="Q510" i="1" s="1"/>
  <c r="R510" i="1" s="1"/>
  <c r="O512" i="1"/>
  <c r="Q512" i="1" s="1"/>
  <c r="R512" i="1" s="1"/>
  <c r="E518" i="1"/>
  <c r="G518" i="1" s="1"/>
  <c r="H518" i="1" s="1"/>
  <c r="E520" i="1"/>
  <c r="G520" i="1" s="1"/>
  <c r="H520" i="1" s="1"/>
  <c r="J522" i="1"/>
  <c r="L522" i="1" s="1"/>
  <c r="M522" i="1" s="1"/>
  <c r="F524" i="1"/>
  <c r="O527" i="1"/>
  <c r="Q527" i="1" s="1"/>
  <c r="R527" i="1" s="1"/>
  <c r="K529" i="1"/>
  <c r="J533" i="1"/>
  <c r="L533" i="1" s="1"/>
  <c r="M533" i="1" s="1"/>
  <c r="J536" i="1"/>
  <c r="L536" i="1" s="1"/>
  <c r="M536" i="1" s="1"/>
  <c r="J538" i="1"/>
  <c r="L538" i="1" s="1"/>
  <c r="M538" i="1" s="1"/>
  <c r="E544" i="1"/>
  <c r="G544" i="1" s="1"/>
  <c r="H544" i="1" s="1"/>
  <c r="E547" i="1"/>
  <c r="G547" i="1" s="1"/>
  <c r="H547" i="1" s="1"/>
  <c r="E549" i="1"/>
  <c r="G549" i="1" s="1"/>
  <c r="H549" i="1" s="1"/>
  <c r="E552" i="1"/>
  <c r="G552" i="1" s="1"/>
  <c r="H552" i="1" s="1"/>
  <c r="E555" i="1"/>
  <c r="G555" i="1" s="1"/>
  <c r="H555" i="1" s="1"/>
  <c r="J557" i="1"/>
  <c r="L557" i="1" s="1"/>
  <c r="M557" i="1" s="1"/>
  <c r="E566" i="1"/>
  <c r="G566" i="1" s="1"/>
  <c r="H566" i="1" s="1"/>
  <c r="E568" i="1"/>
  <c r="G568" i="1" s="1"/>
  <c r="H568" i="1" s="1"/>
  <c r="E576" i="1"/>
  <c r="G576" i="1" s="1"/>
  <c r="H576" i="1" s="1"/>
  <c r="K582" i="1"/>
  <c r="E585" i="1"/>
  <c r="G585" i="1" s="1"/>
  <c r="H585" i="1" s="1"/>
  <c r="J586" i="1"/>
  <c r="L586" i="1" s="1"/>
  <c r="M586" i="1" s="1"/>
  <c r="J587" i="1"/>
  <c r="L587" i="1" s="1"/>
  <c r="M587" i="1" s="1"/>
  <c r="E588" i="1"/>
  <c r="G588" i="1" s="1"/>
  <c r="H588" i="1" s="1"/>
  <c r="J592" i="1"/>
  <c r="L592" i="1" s="1"/>
  <c r="M592" i="1" s="1"/>
  <c r="J593" i="1"/>
  <c r="L593" i="1" s="1"/>
  <c r="M593" i="1" s="1"/>
  <c r="O602" i="1"/>
  <c r="Q602" i="1" s="1"/>
  <c r="R602" i="1" s="1"/>
  <c r="O608" i="1"/>
  <c r="Q608" i="1" s="1"/>
  <c r="R608" i="1" s="1"/>
  <c r="K611" i="1"/>
  <c r="E646" i="1"/>
  <c r="G646" i="1" s="1"/>
  <c r="H646" i="1" s="1"/>
  <c r="F646" i="1"/>
  <c r="O678" i="1"/>
  <c r="Q678" i="1" s="1"/>
  <c r="R678" i="1" s="1"/>
  <c r="P678" i="1"/>
  <c r="F610" i="1"/>
  <c r="E610" i="1"/>
  <c r="G610" i="1" s="1"/>
  <c r="H610" i="1" s="1"/>
  <c r="F616" i="1"/>
  <c r="E616" i="1"/>
  <c r="G616" i="1" s="1"/>
  <c r="H616" i="1" s="1"/>
  <c r="J619" i="1"/>
  <c r="L619" i="1" s="1"/>
  <c r="M619" i="1" s="1"/>
  <c r="K619" i="1"/>
  <c r="F624" i="1"/>
  <c r="E624" i="1"/>
  <c r="G624" i="1" s="1"/>
  <c r="H624" i="1" s="1"/>
  <c r="E669" i="1"/>
  <c r="G669" i="1" s="1"/>
  <c r="H669" i="1" s="1"/>
  <c r="F669" i="1"/>
  <c r="P674" i="1"/>
  <c r="O674" i="1"/>
  <c r="Q674" i="1" s="1"/>
  <c r="R674" i="1" s="1"/>
  <c r="F453" i="1"/>
  <c r="O460" i="1"/>
  <c r="Q460" i="1" s="1"/>
  <c r="R460" i="1" s="1"/>
  <c r="F463" i="1"/>
  <c r="O468" i="1"/>
  <c r="Q468" i="1" s="1"/>
  <c r="R468" i="1" s="1"/>
  <c r="F471" i="1"/>
  <c r="O474" i="1"/>
  <c r="Q474" i="1" s="1"/>
  <c r="R474" i="1" s="1"/>
  <c r="O482" i="1"/>
  <c r="Q482" i="1" s="1"/>
  <c r="R482" i="1" s="1"/>
  <c r="O490" i="1"/>
  <c r="Q490" i="1" s="1"/>
  <c r="R490" i="1" s="1"/>
  <c r="O494" i="1"/>
  <c r="Q494" i="1" s="1"/>
  <c r="R494" i="1" s="1"/>
  <c r="E498" i="1"/>
  <c r="G498" i="1" s="1"/>
  <c r="H498" i="1" s="1"/>
  <c r="J506" i="1"/>
  <c r="L506" i="1" s="1"/>
  <c r="M506" i="1" s="1"/>
  <c r="E508" i="1"/>
  <c r="G508" i="1" s="1"/>
  <c r="H508" i="1" s="1"/>
  <c r="E510" i="1"/>
  <c r="G510" i="1" s="1"/>
  <c r="H510" i="1" s="1"/>
  <c r="J514" i="1"/>
  <c r="L514" i="1" s="1"/>
  <c r="M514" i="1" s="1"/>
  <c r="F516" i="1"/>
  <c r="J520" i="1"/>
  <c r="L520" i="1" s="1"/>
  <c r="M520" i="1" s="1"/>
  <c r="J523" i="1"/>
  <c r="L523" i="1" s="1"/>
  <c r="M523" i="1" s="1"/>
  <c r="O528" i="1"/>
  <c r="Q528" i="1" s="1"/>
  <c r="R528" i="1" s="1"/>
  <c r="O530" i="1"/>
  <c r="Q530" i="1" s="1"/>
  <c r="R530" i="1" s="1"/>
  <c r="O532" i="1"/>
  <c r="Q532" i="1" s="1"/>
  <c r="R532" i="1" s="1"/>
  <c r="O533" i="1"/>
  <c r="Q533" i="1" s="1"/>
  <c r="R533" i="1" s="1"/>
  <c r="J541" i="1"/>
  <c r="L541" i="1" s="1"/>
  <c r="M541" i="1" s="1"/>
  <c r="J543" i="1"/>
  <c r="L543" i="1" s="1"/>
  <c r="M543" i="1" s="1"/>
  <c r="J544" i="1"/>
  <c r="L544" i="1" s="1"/>
  <c r="M544" i="1" s="1"/>
  <c r="J552" i="1"/>
  <c r="L552" i="1" s="1"/>
  <c r="M552" i="1" s="1"/>
  <c r="O557" i="1"/>
  <c r="Q557" i="1" s="1"/>
  <c r="R557" i="1" s="1"/>
  <c r="E560" i="1"/>
  <c r="G560" i="1" s="1"/>
  <c r="H560" i="1" s="1"/>
  <c r="J567" i="1"/>
  <c r="L567" i="1" s="1"/>
  <c r="M567" i="1" s="1"/>
  <c r="J568" i="1"/>
  <c r="L568" i="1" s="1"/>
  <c r="M568" i="1" s="1"/>
  <c r="E572" i="1"/>
  <c r="G572" i="1" s="1"/>
  <c r="H572" i="1" s="1"/>
  <c r="J576" i="1"/>
  <c r="L576" i="1" s="1"/>
  <c r="M576" i="1" s="1"/>
  <c r="J581" i="1"/>
  <c r="L581" i="1" s="1"/>
  <c r="M581" i="1" s="1"/>
  <c r="O582" i="1"/>
  <c r="Q582" i="1" s="1"/>
  <c r="R582" i="1" s="1"/>
  <c r="J590" i="1"/>
  <c r="L590" i="1" s="1"/>
  <c r="M590" i="1" s="1"/>
  <c r="O591" i="1"/>
  <c r="Q591" i="1" s="1"/>
  <c r="R591" i="1" s="1"/>
  <c r="P592" i="1"/>
  <c r="E596" i="1"/>
  <c r="G596" i="1" s="1"/>
  <c r="H596" i="1" s="1"/>
  <c r="E603" i="1"/>
  <c r="G603" i="1" s="1"/>
  <c r="H603" i="1" s="1"/>
  <c r="J605" i="1"/>
  <c r="L605" i="1" s="1"/>
  <c r="M605" i="1" s="1"/>
  <c r="O612" i="1"/>
  <c r="Q612" i="1" s="1"/>
  <c r="R612" i="1" s="1"/>
  <c r="J614" i="1"/>
  <c r="L614" i="1" s="1"/>
  <c r="M614" i="1" s="1"/>
  <c r="K614" i="1"/>
  <c r="E512" i="1"/>
  <c r="G512" i="1" s="1"/>
  <c r="H512" i="1" s="1"/>
  <c r="J517" i="1"/>
  <c r="L517" i="1" s="1"/>
  <c r="M517" i="1" s="1"/>
  <c r="K521" i="1"/>
  <c r="J565" i="1"/>
  <c r="L565" i="1" s="1"/>
  <c r="M565" i="1" s="1"/>
  <c r="O570" i="1"/>
  <c r="Q570" i="1" s="1"/>
  <c r="R570" i="1" s="1"/>
  <c r="E579" i="1"/>
  <c r="G579" i="1" s="1"/>
  <c r="H579" i="1" s="1"/>
  <c r="E584" i="1"/>
  <c r="G584" i="1" s="1"/>
  <c r="H584" i="1" s="1"/>
  <c r="O589" i="1"/>
  <c r="Q589" i="1" s="1"/>
  <c r="R589" i="1" s="1"/>
  <c r="E595" i="1"/>
  <c r="G595" i="1" s="1"/>
  <c r="H595" i="1" s="1"/>
  <c r="J597" i="1"/>
  <c r="L597" i="1" s="1"/>
  <c r="M597" i="1" s="1"/>
  <c r="O607" i="1"/>
  <c r="Q607" i="1" s="1"/>
  <c r="R607" i="1" s="1"/>
  <c r="E609" i="1"/>
  <c r="G609" i="1" s="1"/>
  <c r="H609" i="1" s="1"/>
  <c r="J610" i="1"/>
  <c r="L610" i="1" s="1"/>
  <c r="M610" i="1" s="1"/>
  <c r="P611" i="1"/>
  <c r="O614" i="1"/>
  <c r="Q614" i="1" s="1"/>
  <c r="R614" i="1" s="1"/>
  <c r="P614" i="1"/>
  <c r="F632" i="1"/>
  <c r="E632" i="1"/>
  <c r="G632" i="1" s="1"/>
  <c r="H632" i="1" s="1"/>
  <c r="K677" i="1"/>
  <c r="J677" i="1"/>
  <c r="L677" i="1" s="1"/>
  <c r="M677" i="1" s="1"/>
  <c r="O651" i="1"/>
  <c r="Q651" i="1" s="1"/>
  <c r="R651" i="1" s="1"/>
  <c r="P651" i="1"/>
  <c r="E670" i="1"/>
  <c r="G670" i="1" s="1"/>
  <c r="H670" i="1" s="1"/>
  <c r="F670" i="1"/>
  <c r="J673" i="1"/>
  <c r="L673" i="1" s="1"/>
  <c r="M673" i="1" s="1"/>
  <c r="K673" i="1"/>
  <c r="O522" i="1"/>
  <c r="Q522" i="1" s="1"/>
  <c r="R522" i="1" s="1"/>
  <c r="E528" i="1"/>
  <c r="G528" i="1" s="1"/>
  <c r="H528" i="1" s="1"/>
  <c r="P551" i="1"/>
  <c r="J573" i="1"/>
  <c r="L573" i="1" s="1"/>
  <c r="M573" i="1" s="1"/>
  <c r="O581" i="1"/>
  <c r="Q581" i="1" s="1"/>
  <c r="R581" i="1" s="1"/>
  <c r="J584" i="1"/>
  <c r="L584" i="1" s="1"/>
  <c r="M584" i="1" s="1"/>
  <c r="K595" i="1"/>
  <c r="O597" i="1"/>
  <c r="Q597" i="1" s="1"/>
  <c r="R597" i="1" s="1"/>
  <c r="E600" i="1"/>
  <c r="G600" i="1" s="1"/>
  <c r="H600" i="1" s="1"/>
  <c r="E608" i="1"/>
  <c r="G608" i="1" s="1"/>
  <c r="H608" i="1" s="1"/>
  <c r="F612" i="1"/>
  <c r="E645" i="1"/>
  <c r="G645" i="1" s="1"/>
  <c r="H645" i="1" s="1"/>
  <c r="F645" i="1"/>
  <c r="F680" i="1"/>
  <c r="E680" i="1"/>
  <c r="G680" i="1" s="1"/>
  <c r="H680" i="1" s="1"/>
  <c r="F617" i="1"/>
  <c r="J634" i="1"/>
  <c r="L634" i="1" s="1"/>
  <c r="M634" i="1" s="1"/>
  <c r="J635" i="1"/>
  <c r="L635" i="1" s="1"/>
  <c r="M635" i="1" s="1"/>
  <c r="J637" i="1"/>
  <c r="L637" i="1" s="1"/>
  <c r="M637" i="1" s="1"/>
  <c r="O639" i="1"/>
  <c r="Q639" i="1" s="1"/>
  <c r="R639" i="1" s="1"/>
  <c r="K641" i="1"/>
  <c r="O642" i="1"/>
  <c r="Q642" i="1" s="1"/>
  <c r="R642" i="1" s="1"/>
  <c r="J648" i="1"/>
  <c r="L648" i="1" s="1"/>
  <c r="M648" i="1" s="1"/>
  <c r="E651" i="1"/>
  <c r="G651" i="1" s="1"/>
  <c r="H651" i="1" s="1"/>
  <c r="F657" i="1"/>
  <c r="P659" i="1"/>
  <c r="K662" i="1"/>
  <c r="F665" i="1"/>
  <c r="J672" i="1"/>
  <c r="L672" i="1" s="1"/>
  <c r="M672" i="1" s="1"/>
  <c r="K681" i="1"/>
  <c r="O682" i="1"/>
  <c r="Q682" i="1" s="1"/>
  <c r="R682" i="1" s="1"/>
  <c r="J689" i="1"/>
  <c r="L689" i="1" s="1"/>
  <c r="M689" i="1" s="1"/>
  <c r="J696" i="1"/>
  <c r="L696" i="1" s="1"/>
  <c r="M696" i="1" s="1"/>
  <c r="F700" i="1"/>
  <c r="J701" i="1"/>
  <c r="L701" i="1" s="1"/>
  <c r="M701" i="1" s="1"/>
  <c r="P702" i="1"/>
  <c r="E704" i="1"/>
  <c r="G704" i="1" s="1"/>
  <c r="H704" i="1" s="1"/>
  <c r="K705" i="1"/>
  <c r="O706" i="1"/>
  <c r="Q706" i="1" s="1"/>
  <c r="R706" i="1" s="1"/>
  <c r="K710" i="1"/>
  <c r="F713" i="1"/>
  <c r="P715" i="1"/>
  <c r="J722" i="1"/>
  <c r="L722" i="1" s="1"/>
  <c r="M722" i="1" s="1"/>
  <c r="K723" i="1"/>
  <c r="E725" i="1"/>
  <c r="G725" i="1" s="1"/>
  <c r="H725" i="1" s="1"/>
  <c r="J727" i="1"/>
  <c r="L727" i="1" s="1"/>
  <c r="M727" i="1" s="1"/>
  <c r="F728" i="1"/>
  <c r="J730" i="1"/>
  <c r="L730" i="1" s="1"/>
  <c r="M730" i="1" s="1"/>
  <c r="O731" i="1"/>
  <c r="Q731" i="1" s="1"/>
  <c r="R731" i="1" s="1"/>
  <c r="O732" i="1"/>
  <c r="Q732" i="1" s="1"/>
  <c r="R732" i="1" s="1"/>
  <c r="E735" i="1"/>
  <c r="G735" i="1" s="1"/>
  <c r="H735" i="1" s="1"/>
  <c r="J738" i="1"/>
  <c r="L738" i="1" s="1"/>
  <c r="M738" i="1" s="1"/>
  <c r="J742" i="1"/>
  <c r="L742" i="1" s="1"/>
  <c r="M742" i="1" s="1"/>
  <c r="J743" i="1"/>
  <c r="L743" i="1" s="1"/>
  <c r="M743" i="1" s="1"/>
  <c r="F744" i="1"/>
  <c r="J750" i="1"/>
  <c r="L750" i="1" s="1"/>
  <c r="M750" i="1" s="1"/>
  <c r="E751" i="1"/>
  <c r="G751" i="1" s="1"/>
  <c r="H751" i="1" s="1"/>
  <c r="E754" i="1"/>
  <c r="G754" i="1" s="1"/>
  <c r="H754" i="1" s="1"/>
  <c r="P754" i="1"/>
  <c r="F810" i="1"/>
  <c r="E810" i="1"/>
  <c r="G810" i="1" s="1"/>
  <c r="H810" i="1" s="1"/>
  <c r="P896" i="1"/>
  <c r="O896" i="1"/>
  <c r="Q896" i="1" s="1"/>
  <c r="R896" i="1" s="1"/>
  <c r="F931" i="1"/>
  <c r="E931" i="1"/>
  <c r="G931" i="1" s="1"/>
  <c r="H931" i="1" s="1"/>
  <c r="K945" i="1"/>
  <c r="J945" i="1"/>
  <c r="L945" i="1" s="1"/>
  <c r="M945" i="1" s="1"/>
  <c r="P1026" i="1"/>
  <c r="O1026" i="1"/>
  <c r="Q1026" i="1" s="1"/>
  <c r="R1026" i="1" s="1"/>
  <c r="K718" i="1"/>
  <c r="J745" i="1"/>
  <c r="L745" i="1" s="1"/>
  <c r="M745" i="1" s="1"/>
  <c r="E756" i="1"/>
  <c r="G756" i="1" s="1"/>
  <c r="H756" i="1" s="1"/>
  <c r="P783" i="1"/>
  <c r="F789" i="1"/>
  <c r="E823" i="1"/>
  <c r="G823" i="1" s="1"/>
  <c r="H823" i="1" s="1"/>
  <c r="F823" i="1"/>
  <c r="O849" i="1"/>
  <c r="Q849" i="1" s="1"/>
  <c r="R849" i="1" s="1"/>
  <c r="P849" i="1"/>
  <c r="K867" i="1"/>
  <c r="J867" i="1"/>
  <c r="L867" i="1" s="1"/>
  <c r="M867" i="1" s="1"/>
  <c r="F874" i="1"/>
  <c r="E874" i="1"/>
  <c r="G874" i="1" s="1"/>
  <c r="H874" i="1" s="1"/>
  <c r="F909" i="1"/>
  <c r="E909" i="1"/>
  <c r="G909" i="1" s="1"/>
  <c r="H909" i="1" s="1"/>
  <c r="P913" i="1"/>
  <c r="O913" i="1"/>
  <c r="Q913" i="1" s="1"/>
  <c r="R913" i="1" s="1"/>
  <c r="E917" i="1"/>
  <c r="G917" i="1" s="1"/>
  <c r="H917" i="1" s="1"/>
  <c r="F917" i="1"/>
  <c r="K936" i="1"/>
  <c r="J936" i="1"/>
  <c r="L936" i="1" s="1"/>
  <c r="M936" i="1" s="1"/>
  <c r="P627" i="1"/>
  <c r="O637" i="1"/>
  <c r="Q637" i="1" s="1"/>
  <c r="R637" i="1" s="1"/>
  <c r="O647" i="1"/>
  <c r="Q647" i="1" s="1"/>
  <c r="R647" i="1" s="1"/>
  <c r="P782" i="1"/>
  <c r="O782" i="1"/>
  <c r="Q782" i="1" s="1"/>
  <c r="R782" i="1" s="1"/>
  <c r="F788" i="1"/>
  <c r="E788" i="1"/>
  <c r="G788" i="1" s="1"/>
  <c r="H788" i="1" s="1"/>
  <c r="P806" i="1"/>
  <c r="O806" i="1"/>
  <c r="Q806" i="1" s="1"/>
  <c r="R806" i="1" s="1"/>
  <c r="F812" i="1"/>
  <c r="E812" i="1"/>
  <c r="G812" i="1" s="1"/>
  <c r="H812" i="1" s="1"/>
  <c r="K826" i="1"/>
  <c r="J826" i="1"/>
  <c r="L826" i="1" s="1"/>
  <c r="M826" i="1" s="1"/>
  <c r="J844" i="1"/>
  <c r="L844" i="1" s="1"/>
  <c r="M844" i="1" s="1"/>
  <c r="K844" i="1"/>
  <c r="J900" i="1"/>
  <c r="L900" i="1" s="1"/>
  <c r="M900" i="1" s="1"/>
  <c r="K900" i="1"/>
  <c r="K905" i="1"/>
  <c r="J905" i="1"/>
  <c r="L905" i="1" s="1"/>
  <c r="M905" i="1" s="1"/>
  <c r="P922" i="1"/>
  <c r="O922" i="1"/>
  <c r="Q922" i="1" s="1"/>
  <c r="R922" i="1" s="1"/>
  <c r="F944" i="1"/>
  <c r="E944" i="1"/>
  <c r="G944" i="1" s="1"/>
  <c r="H944" i="1" s="1"/>
  <c r="F985" i="1"/>
  <c r="E985" i="1"/>
  <c r="G985" i="1" s="1"/>
  <c r="H985" i="1" s="1"/>
  <c r="K990" i="1"/>
  <c r="J990" i="1"/>
  <c r="L990" i="1" s="1"/>
  <c r="M990" i="1" s="1"/>
  <c r="J613" i="1"/>
  <c r="L613" i="1" s="1"/>
  <c r="M613" i="1" s="1"/>
  <c r="F644" i="1"/>
  <c r="J645" i="1"/>
  <c r="L645" i="1" s="1"/>
  <c r="M645" i="1" s="1"/>
  <c r="O653" i="1"/>
  <c r="Q653" i="1" s="1"/>
  <c r="R653" i="1" s="1"/>
  <c r="J656" i="1"/>
  <c r="L656" i="1" s="1"/>
  <c r="M656" i="1" s="1"/>
  <c r="F668" i="1"/>
  <c r="J669" i="1"/>
  <c r="L669" i="1" s="1"/>
  <c r="M669" i="1" s="1"/>
  <c r="K675" i="1"/>
  <c r="F678" i="1"/>
  <c r="P680" i="1"/>
  <c r="O685" i="1"/>
  <c r="Q685" i="1" s="1"/>
  <c r="R685" i="1" s="1"/>
  <c r="E691" i="1"/>
  <c r="G691" i="1" s="1"/>
  <c r="H691" i="1" s="1"/>
  <c r="K694" i="1"/>
  <c r="K699" i="1"/>
  <c r="O709" i="1"/>
  <c r="Q709" i="1" s="1"/>
  <c r="R709" i="1" s="1"/>
  <c r="P718" i="1"/>
  <c r="E720" i="1"/>
  <c r="G720" i="1" s="1"/>
  <c r="H720" i="1" s="1"/>
  <c r="P730" i="1"/>
  <c r="J735" i="1"/>
  <c r="L735" i="1" s="1"/>
  <c r="M735" i="1" s="1"/>
  <c r="J741" i="1"/>
  <c r="L741" i="1" s="1"/>
  <c r="M741" i="1" s="1"/>
  <c r="O748" i="1"/>
  <c r="Q748" i="1" s="1"/>
  <c r="R748" i="1" s="1"/>
  <c r="J759" i="1"/>
  <c r="L759" i="1" s="1"/>
  <c r="M759" i="1" s="1"/>
  <c r="J761" i="1"/>
  <c r="L761" i="1" s="1"/>
  <c r="M761" i="1" s="1"/>
  <c r="J762" i="1"/>
  <c r="L762" i="1" s="1"/>
  <c r="M762" i="1" s="1"/>
  <c r="O763" i="1"/>
  <c r="Q763" i="1" s="1"/>
  <c r="R763" i="1" s="1"/>
  <c r="O764" i="1"/>
  <c r="Q764" i="1" s="1"/>
  <c r="R764" i="1" s="1"/>
  <c r="O766" i="1"/>
  <c r="Q766" i="1" s="1"/>
  <c r="R766" i="1" s="1"/>
  <c r="O767" i="1"/>
  <c r="Q767" i="1" s="1"/>
  <c r="R767" i="1" s="1"/>
  <c r="E769" i="1"/>
  <c r="G769" i="1" s="1"/>
  <c r="H769" i="1" s="1"/>
  <c r="E770" i="1"/>
  <c r="G770" i="1" s="1"/>
  <c r="H770" i="1" s="1"/>
  <c r="E772" i="1"/>
  <c r="G772" i="1" s="1"/>
  <c r="H772" i="1" s="1"/>
  <c r="E773" i="1"/>
  <c r="G773" i="1" s="1"/>
  <c r="H773" i="1" s="1"/>
  <c r="J774" i="1"/>
  <c r="L774" i="1" s="1"/>
  <c r="M774" i="1" s="1"/>
  <c r="J775" i="1"/>
  <c r="L775" i="1" s="1"/>
  <c r="M775" i="1" s="1"/>
  <c r="J777" i="1"/>
  <c r="L777" i="1" s="1"/>
  <c r="M777" i="1" s="1"/>
  <c r="J778" i="1"/>
  <c r="L778" i="1" s="1"/>
  <c r="M778" i="1" s="1"/>
  <c r="O779" i="1"/>
  <c r="Q779" i="1" s="1"/>
  <c r="R779" i="1" s="1"/>
  <c r="O780" i="1"/>
  <c r="Q780" i="1" s="1"/>
  <c r="R780" i="1" s="1"/>
  <c r="P803" i="1"/>
  <c r="F860" i="1"/>
  <c r="E860" i="1"/>
  <c r="G860" i="1" s="1"/>
  <c r="H860" i="1" s="1"/>
  <c r="F862" i="1"/>
  <c r="E862" i="1"/>
  <c r="G862" i="1" s="1"/>
  <c r="H862" i="1" s="1"/>
  <c r="E886" i="1"/>
  <c r="G886" i="1" s="1"/>
  <c r="H886" i="1" s="1"/>
  <c r="F886" i="1"/>
  <c r="K928" i="1"/>
  <c r="J928" i="1"/>
  <c r="L928" i="1" s="1"/>
  <c r="M928" i="1" s="1"/>
  <c r="E738" i="1"/>
  <c r="G738" i="1" s="1"/>
  <c r="H738" i="1" s="1"/>
  <c r="O738" i="1"/>
  <c r="Q738" i="1" s="1"/>
  <c r="R738" i="1" s="1"/>
  <c r="O740" i="1"/>
  <c r="Q740" i="1" s="1"/>
  <c r="R740" i="1" s="1"/>
  <c r="O750" i="1"/>
  <c r="Q750" i="1" s="1"/>
  <c r="R750" i="1" s="1"/>
  <c r="K752" i="1"/>
  <c r="F809" i="1"/>
  <c r="E809" i="1"/>
  <c r="G809" i="1" s="1"/>
  <c r="H809" i="1" s="1"/>
  <c r="K814" i="1"/>
  <c r="J814" i="1"/>
  <c r="L814" i="1" s="1"/>
  <c r="M814" i="1" s="1"/>
  <c r="P846" i="1"/>
  <c r="O846" i="1"/>
  <c r="Q846" i="1" s="1"/>
  <c r="R846" i="1" s="1"/>
  <c r="F866" i="1"/>
  <c r="E866" i="1"/>
  <c r="G866" i="1" s="1"/>
  <c r="H866" i="1" s="1"/>
  <c r="K895" i="1"/>
  <c r="J895" i="1"/>
  <c r="L895" i="1" s="1"/>
  <c r="M895" i="1" s="1"/>
  <c r="P979" i="1"/>
  <c r="O979" i="1"/>
  <c r="Q979" i="1" s="1"/>
  <c r="R979" i="1" s="1"/>
  <c r="K630" i="1"/>
  <c r="P635" i="1"/>
  <c r="O645" i="1"/>
  <c r="Q645" i="1" s="1"/>
  <c r="R645" i="1" s="1"/>
  <c r="F654" i="1"/>
  <c r="P656" i="1"/>
  <c r="O669" i="1"/>
  <c r="Q669" i="1" s="1"/>
  <c r="R669" i="1" s="1"/>
  <c r="F673" i="1"/>
  <c r="P675" i="1"/>
  <c r="K678" i="1"/>
  <c r="E688" i="1"/>
  <c r="G688" i="1" s="1"/>
  <c r="H688" i="1" s="1"/>
  <c r="J690" i="1"/>
  <c r="L690" i="1" s="1"/>
  <c r="M690" i="1" s="1"/>
  <c r="K691" i="1"/>
  <c r="O694" i="1"/>
  <c r="Q694" i="1" s="1"/>
  <c r="R694" i="1" s="1"/>
  <c r="F697" i="1"/>
  <c r="E709" i="1"/>
  <c r="G709" i="1" s="1"/>
  <c r="H709" i="1" s="1"/>
  <c r="F710" i="1"/>
  <c r="J720" i="1"/>
  <c r="L720" i="1" s="1"/>
  <c r="M720" i="1" s="1"/>
  <c r="E729" i="1"/>
  <c r="G729" i="1" s="1"/>
  <c r="H729" i="1" s="1"/>
  <c r="F737" i="1"/>
  <c r="P741" i="1"/>
  <c r="O743" i="1"/>
  <c r="Q743" i="1" s="1"/>
  <c r="R743" i="1" s="1"/>
  <c r="P749" i="1"/>
  <c r="J754" i="1"/>
  <c r="L754" i="1" s="1"/>
  <c r="M754" i="1" s="1"/>
  <c r="P848" i="1"/>
  <c r="O848" i="1"/>
  <c r="Q848" i="1" s="1"/>
  <c r="R848" i="1" s="1"/>
  <c r="F1034" i="1"/>
  <c r="E1034" i="1"/>
  <c r="G1034" i="1" s="1"/>
  <c r="H1034" i="1" s="1"/>
  <c r="E696" i="1"/>
  <c r="G696" i="1" s="1"/>
  <c r="H696" i="1" s="1"/>
  <c r="P699" i="1"/>
  <c r="K702" i="1"/>
  <c r="P712" i="1"/>
  <c r="K715" i="1"/>
  <c r="E723" i="1"/>
  <c r="G723" i="1" s="1"/>
  <c r="H723" i="1" s="1"/>
  <c r="P725" i="1"/>
  <c r="E740" i="1"/>
  <c r="G740" i="1" s="1"/>
  <c r="H740" i="1" s="1"/>
  <c r="E743" i="1"/>
  <c r="G743" i="1" s="1"/>
  <c r="H743" i="1" s="1"/>
  <c r="F747" i="1"/>
  <c r="E748" i="1"/>
  <c r="G748" i="1" s="1"/>
  <c r="H748" i="1" s="1"/>
  <c r="O753" i="1"/>
  <c r="Q753" i="1" s="1"/>
  <c r="R753" i="1" s="1"/>
  <c r="P757" i="1"/>
  <c r="O758" i="1"/>
  <c r="Q758" i="1" s="1"/>
  <c r="R758" i="1" s="1"/>
  <c r="F786" i="1"/>
  <c r="K791" i="1"/>
  <c r="K801" i="1"/>
  <c r="J801" i="1"/>
  <c r="L801" i="1" s="1"/>
  <c r="M801" i="1" s="1"/>
  <c r="P807" i="1"/>
  <c r="O807" i="1"/>
  <c r="Q807" i="1" s="1"/>
  <c r="R807" i="1" s="1"/>
  <c r="F813" i="1"/>
  <c r="E813" i="1"/>
  <c r="G813" i="1" s="1"/>
  <c r="H813" i="1" s="1"/>
  <c r="E843" i="1"/>
  <c r="G843" i="1" s="1"/>
  <c r="H843" i="1" s="1"/>
  <c r="F843" i="1"/>
  <c r="P860" i="1"/>
  <c r="O860" i="1"/>
  <c r="Q860" i="1" s="1"/>
  <c r="R860" i="1" s="1"/>
  <c r="J875" i="1"/>
  <c r="L875" i="1" s="1"/>
  <c r="M875" i="1" s="1"/>
  <c r="K875" i="1"/>
  <c r="P957" i="1"/>
  <c r="O957" i="1"/>
  <c r="Q957" i="1" s="1"/>
  <c r="R957" i="1" s="1"/>
  <c r="J688" i="1"/>
  <c r="L688" i="1" s="1"/>
  <c r="M688" i="1" s="1"/>
  <c r="O833" i="1"/>
  <c r="Q833" i="1" s="1"/>
  <c r="R833" i="1" s="1"/>
  <c r="P833" i="1"/>
  <c r="F853" i="1"/>
  <c r="E853" i="1"/>
  <c r="G853" i="1" s="1"/>
  <c r="H853" i="1" s="1"/>
  <c r="P884" i="1"/>
  <c r="O884" i="1"/>
  <c r="Q884" i="1" s="1"/>
  <c r="R884" i="1" s="1"/>
  <c r="F947" i="1"/>
  <c r="E947" i="1"/>
  <c r="G947" i="1" s="1"/>
  <c r="H947" i="1" s="1"/>
  <c r="F956" i="1"/>
  <c r="E956" i="1"/>
  <c r="G956" i="1" s="1"/>
  <c r="H956" i="1" s="1"/>
  <c r="K1069" i="1"/>
  <c r="J1069" i="1"/>
  <c r="L1069" i="1" s="1"/>
  <c r="M1069" i="1" s="1"/>
  <c r="P1100" i="1"/>
  <c r="O1100" i="1"/>
  <c r="Q1100" i="1" s="1"/>
  <c r="R1100" i="1" s="1"/>
  <c r="F1160" i="1"/>
  <c r="E1160" i="1"/>
  <c r="G1160" i="1" s="1"/>
  <c r="H1160" i="1" s="1"/>
  <c r="E1167" i="1"/>
  <c r="G1167" i="1" s="1"/>
  <c r="H1167" i="1" s="1"/>
  <c r="F1167" i="1"/>
  <c r="F971" i="1"/>
  <c r="E971" i="1"/>
  <c r="G971" i="1" s="1"/>
  <c r="H971" i="1" s="1"/>
  <c r="K1008" i="1"/>
  <c r="J1008" i="1"/>
  <c r="L1008" i="1" s="1"/>
  <c r="M1008" i="1" s="1"/>
  <c r="P1013" i="1"/>
  <c r="O1013" i="1"/>
  <c r="Q1013" i="1" s="1"/>
  <c r="R1013" i="1" s="1"/>
  <c r="P1046" i="1"/>
  <c r="O1046" i="1"/>
  <c r="Q1046" i="1" s="1"/>
  <c r="R1046" i="1" s="1"/>
  <c r="O1058" i="1"/>
  <c r="Q1058" i="1" s="1"/>
  <c r="R1058" i="1" s="1"/>
  <c r="E1065" i="1"/>
  <c r="G1065" i="1" s="1"/>
  <c r="H1065" i="1" s="1"/>
  <c r="F1065" i="1"/>
  <c r="F1073" i="1"/>
  <c r="P1087" i="1"/>
  <c r="O1087" i="1"/>
  <c r="Q1087" i="1" s="1"/>
  <c r="R1087" i="1" s="1"/>
  <c r="F1127" i="1"/>
  <c r="E1127" i="1"/>
  <c r="G1127" i="1" s="1"/>
  <c r="H1127" i="1" s="1"/>
  <c r="O947" i="1"/>
  <c r="Q947" i="1" s="1"/>
  <c r="R947" i="1" s="1"/>
  <c r="P947" i="1"/>
  <c r="K965" i="1"/>
  <c r="J965" i="1"/>
  <c r="L965" i="1" s="1"/>
  <c r="M965" i="1" s="1"/>
  <c r="O1145" i="1"/>
  <c r="Q1145" i="1" s="1"/>
  <c r="R1145" i="1" s="1"/>
  <c r="P1145" i="1"/>
  <c r="J815" i="1"/>
  <c r="L815" i="1" s="1"/>
  <c r="M815" i="1" s="1"/>
  <c r="J817" i="1"/>
  <c r="L817" i="1" s="1"/>
  <c r="M817" i="1" s="1"/>
  <c r="J818" i="1"/>
  <c r="L818" i="1" s="1"/>
  <c r="M818" i="1" s="1"/>
  <c r="O819" i="1"/>
  <c r="Q819" i="1" s="1"/>
  <c r="R819" i="1" s="1"/>
  <c r="O820" i="1"/>
  <c r="Q820" i="1" s="1"/>
  <c r="R820" i="1" s="1"/>
  <c r="E828" i="1"/>
  <c r="G828" i="1" s="1"/>
  <c r="H828" i="1" s="1"/>
  <c r="E834" i="1"/>
  <c r="G834" i="1" s="1"/>
  <c r="H834" i="1" s="1"/>
  <c r="O838" i="1"/>
  <c r="Q838" i="1" s="1"/>
  <c r="R838" i="1" s="1"/>
  <c r="J843" i="1"/>
  <c r="L843" i="1" s="1"/>
  <c r="M843" i="1" s="1"/>
  <c r="F847" i="1"/>
  <c r="J857" i="1"/>
  <c r="L857" i="1" s="1"/>
  <c r="M857" i="1" s="1"/>
  <c r="E858" i="1"/>
  <c r="G858" i="1" s="1"/>
  <c r="H858" i="1" s="1"/>
  <c r="O876" i="1"/>
  <c r="Q876" i="1" s="1"/>
  <c r="R876" i="1" s="1"/>
  <c r="F878" i="1"/>
  <c r="J887" i="1"/>
  <c r="L887" i="1" s="1"/>
  <c r="M887" i="1" s="1"/>
  <c r="P888" i="1"/>
  <c r="F999" i="1"/>
  <c r="E999" i="1"/>
  <c r="G999" i="1" s="1"/>
  <c r="H999" i="1" s="1"/>
  <c r="F1033" i="1"/>
  <c r="E1033" i="1"/>
  <c r="G1033" i="1" s="1"/>
  <c r="H1033" i="1" s="1"/>
  <c r="F1039" i="1"/>
  <c r="E1039" i="1"/>
  <c r="G1039" i="1" s="1"/>
  <c r="H1039" i="1" s="1"/>
  <c r="J1054" i="1"/>
  <c r="L1054" i="1" s="1"/>
  <c r="M1054" i="1" s="1"/>
  <c r="K1054" i="1"/>
  <c r="K1101" i="1"/>
  <c r="J1101" i="1"/>
  <c r="L1101" i="1" s="1"/>
  <c r="M1101" i="1" s="1"/>
  <c r="O1188" i="1"/>
  <c r="Q1188" i="1" s="1"/>
  <c r="R1188" i="1" s="1"/>
  <c r="P1188" i="1"/>
  <c r="E1202" i="1"/>
  <c r="G1202" i="1" s="1"/>
  <c r="H1202" i="1" s="1"/>
  <c r="F1202" i="1"/>
  <c r="E1210" i="1"/>
  <c r="G1210" i="1" s="1"/>
  <c r="H1210" i="1" s="1"/>
  <c r="F1210" i="1"/>
  <c r="J884" i="1"/>
  <c r="L884" i="1" s="1"/>
  <c r="M884" i="1" s="1"/>
  <c r="E885" i="1"/>
  <c r="G885" i="1" s="1"/>
  <c r="H885" i="1" s="1"/>
  <c r="E895" i="1"/>
  <c r="G895" i="1" s="1"/>
  <c r="H895" i="1" s="1"/>
  <c r="O895" i="1"/>
  <c r="Q895" i="1" s="1"/>
  <c r="R895" i="1" s="1"/>
  <c r="J903" i="1"/>
  <c r="L903" i="1" s="1"/>
  <c r="M903" i="1" s="1"/>
  <c r="O904" i="1"/>
  <c r="Q904" i="1" s="1"/>
  <c r="R904" i="1" s="1"/>
  <c r="K908" i="1"/>
  <c r="O963" i="1"/>
  <c r="Q963" i="1" s="1"/>
  <c r="R963" i="1" s="1"/>
  <c r="P963" i="1"/>
  <c r="P987" i="1"/>
  <c r="O987" i="1"/>
  <c r="Q987" i="1" s="1"/>
  <c r="R987" i="1" s="1"/>
  <c r="E991" i="1"/>
  <c r="G991" i="1" s="1"/>
  <c r="H991" i="1" s="1"/>
  <c r="O1005" i="1"/>
  <c r="Q1005" i="1" s="1"/>
  <c r="R1005" i="1" s="1"/>
  <c r="K1017" i="1"/>
  <c r="J1017" i="1"/>
  <c r="L1017" i="1" s="1"/>
  <c r="M1017" i="1" s="1"/>
  <c r="K1022" i="1"/>
  <c r="J1022" i="1"/>
  <c r="L1022" i="1" s="1"/>
  <c r="M1022" i="1" s="1"/>
  <c r="P1034" i="1"/>
  <c r="O1034" i="1"/>
  <c r="Q1034" i="1" s="1"/>
  <c r="R1034" i="1" s="1"/>
  <c r="F1050" i="1"/>
  <c r="E1050" i="1"/>
  <c r="G1050" i="1" s="1"/>
  <c r="H1050" i="1" s="1"/>
  <c r="P1062" i="1"/>
  <c r="O1062" i="1"/>
  <c r="Q1062" i="1" s="1"/>
  <c r="R1062" i="1" s="1"/>
  <c r="O1071" i="1"/>
  <c r="Q1071" i="1" s="1"/>
  <c r="R1071" i="1" s="1"/>
  <c r="P1071" i="1"/>
  <c r="K1113" i="1"/>
  <c r="J1113" i="1"/>
  <c r="L1113" i="1" s="1"/>
  <c r="M1113" i="1" s="1"/>
  <c r="O1144" i="1"/>
  <c r="Q1144" i="1" s="1"/>
  <c r="R1144" i="1" s="1"/>
  <c r="P1144" i="1"/>
  <c r="K1206" i="1"/>
  <c r="J1206" i="1"/>
  <c r="L1206" i="1" s="1"/>
  <c r="M1206" i="1" s="1"/>
  <c r="P1227" i="1"/>
  <c r="O1227" i="1"/>
  <c r="Q1227" i="1" s="1"/>
  <c r="R1227" i="1" s="1"/>
  <c r="F1233" i="1"/>
  <c r="E1233" i="1"/>
  <c r="G1233" i="1" s="1"/>
  <c r="H1233" i="1" s="1"/>
  <c r="K828" i="1"/>
  <c r="O831" i="1"/>
  <c r="Q831" i="1" s="1"/>
  <c r="R831" i="1" s="1"/>
  <c r="O836" i="1"/>
  <c r="Q836" i="1" s="1"/>
  <c r="R836" i="1" s="1"/>
  <c r="F839" i="1"/>
  <c r="J841" i="1"/>
  <c r="L841" i="1" s="1"/>
  <c r="M841" i="1" s="1"/>
  <c r="J842" i="1"/>
  <c r="L842" i="1" s="1"/>
  <c r="M842" i="1" s="1"/>
  <c r="E850" i="1"/>
  <c r="G850" i="1" s="1"/>
  <c r="H850" i="1" s="1"/>
  <c r="F851" i="1"/>
  <c r="J855" i="1"/>
  <c r="L855" i="1" s="1"/>
  <c r="M855" i="1" s="1"/>
  <c r="J863" i="1"/>
  <c r="L863" i="1" s="1"/>
  <c r="M863" i="1" s="1"/>
  <c r="O864" i="1"/>
  <c r="Q864" i="1" s="1"/>
  <c r="R864" i="1" s="1"/>
  <c r="O868" i="1"/>
  <c r="Q868" i="1" s="1"/>
  <c r="R868" i="1" s="1"/>
  <c r="F870" i="1"/>
  <c r="J879" i="1"/>
  <c r="L879" i="1" s="1"/>
  <c r="M879" i="1" s="1"/>
  <c r="P880" i="1"/>
  <c r="E890" i="1"/>
  <c r="G890" i="1" s="1"/>
  <c r="H890" i="1" s="1"/>
  <c r="K891" i="1"/>
  <c r="J898" i="1"/>
  <c r="L898" i="1" s="1"/>
  <c r="M898" i="1" s="1"/>
  <c r="E906" i="1"/>
  <c r="G906" i="1" s="1"/>
  <c r="H906" i="1" s="1"/>
  <c r="J907" i="1"/>
  <c r="L907" i="1" s="1"/>
  <c r="M907" i="1" s="1"/>
  <c r="E911" i="1"/>
  <c r="G911" i="1" s="1"/>
  <c r="H911" i="1" s="1"/>
  <c r="O911" i="1"/>
  <c r="Q911" i="1" s="1"/>
  <c r="R911" i="1" s="1"/>
  <c r="E914" i="1"/>
  <c r="G914" i="1" s="1"/>
  <c r="H914" i="1" s="1"/>
  <c r="E918" i="1"/>
  <c r="G918" i="1" s="1"/>
  <c r="H918" i="1" s="1"/>
  <c r="O921" i="1"/>
  <c r="Q921" i="1" s="1"/>
  <c r="R921" i="1" s="1"/>
  <c r="J933" i="1"/>
  <c r="L933" i="1" s="1"/>
  <c r="M933" i="1" s="1"/>
  <c r="O941" i="1"/>
  <c r="Q941" i="1" s="1"/>
  <c r="R941" i="1" s="1"/>
  <c r="E943" i="1"/>
  <c r="G943" i="1" s="1"/>
  <c r="H943" i="1" s="1"/>
  <c r="J960" i="1"/>
  <c r="L960" i="1" s="1"/>
  <c r="M960" i="1" s="1"/>
  <c r="E977" i="1"/>
  <c r="G977" i="1" s="1"/>
  <c r="H977" i="1" s="1"/>
  <c r="J982" i="1"/>
  <c r="L982" i="1" s="1"/>
  <c r="M982" i="1" s="1"/>
  <c r="P1025" i="1"/>
  <c r="O1025" i="1"/>
  <c r="Q1025" i="1" s="1"/>
  <c r="R1025" i="1" s="1"/>
  <c r="J1027" i="1"/>
  <c r="L1027" i="1" s="1"/>
  <c r="M1027" i="1" s="1"/>
  <c r="K1044" i="1"/>
  <c r="J1044" i="1"/>
  <c r="L1044" i="1" s="1"/>
  <c r="M1044" i="1" s="1"/>
  <c r="F1058" i="1"/>
  <c r="E1058" i="1"/>
  <c r="G1058" i="1" s="1"/>
  <c r="H1058" i="1" s="1"/>
  <c r="F1061" i="1"/>
  <c r="O1086" i="1"/>
  <c r="Q1086" i="1" s="1"/>
  <c r="R1086" i="1" s="1"/>
  <c r="F1095" i="1"/>
  <c r="E1095" i="1"/>
  <c r="G1095" i="1" s="1"/>
  <c r="H1095" i="1" s="1"/>
  <c r="K1098" i="1"/>
  <c r="J1098" i="1"/>
  <c r="L1098" i="1" s="1"/>
  <c r="M1098" i="1" s="1"/>
  <c r="F1108" i="1"/>
  <c r="E1108" i="1"/>
  <c r="G1108" i="1" s="1"/>
  <c r="H1108" i="1" s="1"/>
  <c r="F1177" i="1"/>
  <c r="E1177" i="1"/>
  <c r="G1177" i="1" s="1"/>
  <c r="H1177" i="1" s="1"/>
  <c r="O1187" i="1"/>
  <c r="Q1187" i="1" s="1"/>
  <c r="R1187" i="1" s="1"/>
  <c r="P1187" i="1"/>
  <c r="O878" i="1"/>
  <c r="Q878" i="1" s="1"/>
  <c r="R878" i="1" s="1"/>
  <c r="J889" i="1"/>
  <c r="L889" i="1" s="1"/>
  <c r="M889" i="1" s="1"/>
  <c r="J897" i="1"/>
  <c r="L897" i="1" s="1"/>
  <c r="M897" i="1" s="1"/>
  <c r="K926" i="1"/>
  <c r="J937" i="1"/>
  <c r="L937" i="1" s="1"/>
  <c r="M937" i="1" s="1"/>
  <c r="F959" i="1"/>
  <c r="E959" i="1"/>
  <c r="G959" i="1" s="1"/>
  <c r="H959" i="1" s="1"/>
  <c r="F1011" i="1"/>
  <c r="E1011" i="1"/>
  <c r="G1011" i="1" s="1"/>
  <c r="H1011" i="1" s="1"/>
  <c r="K1029" i="1"/>
  <c r="J1029" i="1"/>
  <c r="L1029" i="1" s="1"/>
  <c r="M1029" i="1" s="1"/>
  <c r="P1039" i="1"/>
  <c r="P1070" i="1"/>
  <c r="O1070" i="1"/>
  <c r="Q1070" i="1" s="1"/>
  <c r="R1070" i="1" s="1"/>
  <c r="P1076" i="1"/>
  <c r="O1076" i="1"/>
  <c r="Q1076" i="1" s="1"/>
  <c r="R1076" i="1" s="1"/>
  <c r="P1083" i="1"/>
  <c r="K1182" i="1"/>
  <c r="J793" i="1"/>
  <c r="L793" i="1" s="1"/>
  <c r="M793" i="1" s="1"/>
  <c r="O798" i="1"/>
  <c r="Q798" i="1" s="1"/>
  <c r="R798" i="1" s="1"/>
  <c r="E804" i="1"/>
  <c r="G804" i="1" s="1"/>
  <c r="H804" i="1" s="1"/>
  <c r="J809" i="1"/>
  <c r="L809" i="1" s="1"/>
  <c r="M809" i="1" s="1"/>
  <c r="O814" i="1"/>
  <c r="Q814" i="1" s="1"/>
  <c r="R814" i="1" s="1"/>
  <c r="E820" i="1"/>
  <c r="G820" i="1" s="1"/>
  <c r="H820" i="1" s="1"/>
  <c r="O822" i="1"/>
  <c r="Q822" i="1" s="1"/>
  <c r="R822" i="1" s="1"/>
  <c r="P829" i="1"/>
  <c r="J833" i="1"/>
  <c r="L833" i="1" s="1"/>
  <c r="M833" i="1" s="1"/>
  <c r="K848" i="1"/>
  <c r="P966" i="1"/>
  <c r="O966" i="1"/>
  <c r="Q966" i="1" s="1"/>
  <c r="R966" i="1" s="1"/>
  <c r="F1049" i="1"/>
  <c r="E1049" i="1"/>
  <c r="G1049" i="1" s="1"/>
  <c r="H1049" i="1" s="1"/>
  <c r="F1052" i="1"/>
  <c r="E1052" i="1"/>
  <c r="G1052" i="1" s="1"/>
  <c r="H1052" i="1" s="1"/>
  <c r="K1097" i="1"/>
  <c r="J1097" i="1"/>
  <c r="L1097" i="1" s="1"/>
  <c r="M1097" i="1" s="1"/>
  <c r="P1170" i="1"/>
  <c r="O1170" i="1"/>
  <c r="Q1170" i="1" s="1"/>
  <c r="R1170" i="1" s="1"/>
  <c r="P1105" i="1"/>
  <c r="O1105" i="1"/>
  <c r="Q1105" i="1" s="1"/>
  <c r="R1105" i="1" s="1"/>
  <c r="J1148" i="1"/>
  <c r="L1148" i="1" s="1"/>
  <c r="M1148" i="1" s="1"/>
  <c r="K1148" i="1"/>
  <c r="P1168" i="1"/>
  <c r="O1168" i="1"/>
  <c r="Q1168" i="1" s="1"/>
  <c r="R1168" i="1" s="1"/>
  <c r="K1173" i="1"/>
  <c r="J1173" i="1"/>
  <c r="L1173" i="1" s="1"/>
  <c r="M1173" i="1" s="1"/>
  <c r="O1201" i="1"/>
  <c r="Q1201" i="1" s="1"/>
  <c r="R1201" i="1" s="1"/>
  <c r="P1201" i="1"/>
  <c r="F1241" i="1"/>
  <c r="E1241" i="1"/>
  <c r="G1241" i="1" s="1"/>
  <c r="H1241" i="1" s="1"/>
  <c r="F1103" i="1"/>
  <c r="E1103" i="1"/>
  <c r="G1103" i="1" s="1"/>
  <c r="H1103" i="1" s="1"/>
  <c r="K1106" i="1"/>
  <c r="J1106" i="1"/>
  <c r="L1106" i="1" s="1"/>
  <c r="M1106" i="1" s="1"/>
  <c r="K1108" i="1"/>
  <c r="J1108" i="1"/>
  <c r="L1108" i="1" s="1"/>
  <c r="M1108" i="1" s="1"/>
  <c r="P1113" i="1"/>
  <c r="O1113" i="1"/>
  <c r="Q1113" i="1" s="1"/>
  <c r="R1113" i="1" s="1"/>
  <c r="K1127" i="1"/>
  <c r="J1127" i="1"/>
  <c r="L1127" i="1" s="1"/>
  <c r="M1127" i="1" s="1"/>
  <c r="K1133" i="1"/>
  <c r="J1133" i="1"/>
  <c r="L1133" i="1" s="1"/>
  <c r="M1133" i="1" s="1"/>
  <c r="O1143" i="1"/>
  <c r="Q1143" i="1" s="1"/>
  <c r="R1143" i="1" s="1"/>
  <c r="P1143" i="1"/>
  <c r="O1153" i="1"/>
  <c r="Q1153" i="1" s="1"/>
  <c r="R1153" i="1" s="1"/>
  <c r="P1153" i="1"/>
  <c r="O1161" i="1"/>
  <c r="Q1161" i="1" s="1"/>
  <c r="R1161" i="1" s="1"/>
  <c r="P1161" i="1"/>
  <c r="E1186" i="1"/>
  <c r="G1186" i="1" s="1"/>
  <c r="H1186" i="1" s="1"/>
  <c r="F1186" i="1"/>
  <c r="P1108" i="1"/>
  <c r="O1108" i="1"/>
  <c r="Q1108" i="1" s="1"/>
  <c r="R1108" i="1" s="1"/>
  <c r="P1127" i="1"/>
  <c r="O1127" i="1"/>
  <c r="Q1127" i="1" s="1"/>
  <c r="R1127" i="1" s="1"/>
  <c r="P1133" i="1"/>
  <c r="O1133" i="1"/>
  <c r="Q1133" i="1" s="1"/>
  <c r="R1133" i="1" s="1"/>
  <c r="K1142" i="1"/>
  <c r="J1142" i="1"/>
  <c r="L1142" i="1" s="1"/>
  <c r="M1142" i="1" s="1"/>
  <c r="P1150" i="1"/>
  <c r="O1150" i="1"/>
  <c r="Q1150" i="1" s="1"/>
  <c r="R1150" i="1" s="1"/>
  <c r="O1204" i="1"/>
  <c r="Q1204" i="1" s="1"/>
  <c r="R1204" i="1" s="1"/>
  <c r="P1204" i="1"/>
  <c r="P1221" i="1"/>
  <c r="O1221" i="1"/>
  <c r="Q1221" i="1" s="1"/>
  <c r="R1221" i="1" s="1"/>
  <c r="J968" i="1"/>
  <c r="L968" i="1" s="1"/>
  <c r="M968" i="1" s="1"/>
  <c r="O1003" i="1"/>
  <c r="Q1003" i="1" s="1"/>
  <c r="R1003" i="1" s="1"/>
  <c r="J1006" i="1"/>
  <c r="L1006" i="1" s="1"/>
  <c r="M1006" i="1" s="1"/>
  <c r="E1015" i="1"/>
  <c r="G1015" i="1" s="1"/>
  <c r="H1015" i="1" s="1"/>
  <c r="E1019" i="1"/>
  <c r="G1019" i="1" s="1"/>
  <c r="H1019" i="1" s="1"/>
  <c r="J1021" i="1"/>
  <c r="L1021" i="1" s="1"/>
  <c r="M1021" i="1" s="1"/>
  <c r="E1026" i="1"/>
  <c r="G1026" i="1" s="1"/>
  <c r="H1026" i="1" s="1"/>
  <c r="O1027" i="1"/>
  <c r="Q1027" i="1" s="1"/>
  <c r="R1027" i="1" s="1"/>
  <c r="E1037" i="1"/>
  <c r="G1037" i="1" s="1"/>
  <c r="H1037" i="1" s="1"/>
  <c r="J1038" i="1"/>
  <c r="L1038" i="1" s="1"/>
  <c r="M1038" i="1" s="1"/>
  <c r="J1039" i="1"/>
  <c r="L1039" i="1" s="1"/>
  <c r="M1039" i="1" s="1"/>
  <c r="J1041" i="1"/>
  <c r="L1041" i="1" s="1"/>
  <c r="M1041" i="1" s="1"/>
  <c r="O1043" i="1"/>
  <c r="Q1043" i="1" s="1"/>
  <c r="R1043" i="1" s="1"/>
  <c r="P1044" i="1"/>
  <c r="E1047" i="1"/>
  <c r="G1047" i="1" s="1"/>
  <c r="H1047" i="1" s="1"/>
  <c r="J1052" i="1"/>
  <c r="L1052" i="1" s="1"/>
  <c r="M1052" i="1" s="1"/>
  <c r="O1054" i="1"/>
  <c r="Q1054" i="1" s="1"/>
  <c r="R1054" i="1" s="1"/>
  <c r="F1057" i="1"/>
  <c r="E1063" i="1"/>
  <c r="G1063" i="1" s="1"/>
  <c r="H1063" i="1" s="1"/>
  <c r="J1065" i="1"/>
  <c r="L1065" i="1" s="1"/>
  <c r="M1065" i="1" s="1"/>
  <c r="P1067" i="1"/>
  <c r="E1071" i="1"/>
  <c r="G1071" i="1" s="1"/>
  <c r="H1071" i="1" s="1"/>
  <c r="E1072" i="1"/>
  <c r="G1072" i="1" s="1"/>
  <c r="H1072" i="1" s="1"/>
  <c r="O1082" i="1"/>
  <c r="Q1082" i="1" s="1"/>
  <c r="R1082" i="1" s="1"/>
  <c r="E1085" i="1"/>
  <c r="G1085" i="1" s="1"/>
  <c r="H1085" i="1" s="1"/>
  <c r="E1087" i="1"/>
  <c r="G1087" i="1" s="1"/>
  <c r="H1087" i="1" s="1"/>
  <c r="F1089" i="1"/>
  <c r="O1090" i="1"/>
  <c r="Q1090" i="1" s="1"/>
  <c r="R1090" i="1" s="1"/>
  <c r="E1092" i="1"/>
  <c r="G1092" i="1" s="1"/>
  <c r="H1092" i="1" s="1"/>
  <c r="E1093" i="1"/>
  <c r="G1093" i="1" s="1"/>
  <c r="H1093" i="1" s="1"/>
  <c r="J1095" i="1"/>
  <c r="L1095" i="1" s="1"/>
  <c r="M1095" i="1" s="1"/>
  <c r="E1096" i="1"/>
  <c r="G1096" i="1" s="1"/>
  <c r="H1096" i="1" s="1"/>
  <c r="J1103" i="1"/>
  <c r="L1103" i="1" s="1"/>
  <c r="M1103" i="1" s="1"/>
  <c r="P1139" i="1"/>
  <c r="O1139" i="1"/>
  <c r="Q1139" i="1" s="1"/>
  <c r="R1139" i="1" s="1"/>
  <c r="E1151" i="1"/>
  <c r="G1151" i="1" s="1"/>
  <c r="H1151" i="1" s="1"/>
  <c r="F1151" i="1"/>
  <c r="K1157" i="1"/>
  <c r="J1157" i="1"/>
  <c r="L1157" i="1" s="1"/>
  <c r="M1157" i="1" s="1"/>
  <c r="O1177" i="1"/>
  <c r="Q1177" i="1" s="1"/>
  <c r="R1177" i="1" s="1"/>
  <c r="P1177" i="1"/>
  <c r="F1209" i="1"/>
  <c r="E1209" i="1"/>
  <c r="G1209" i="1" s="1"/>
  <c r="H1209" i="1" s="1"/>
  <c r="F1218" i="1"/>
  <c r="E1218" i="1"/>
  <c r="G1218" i="1" s="1"/>
  <c r="H1218" i="1" s="1"/>
  <c r="F1246" i="1"/>
  <c r="E1246" i="1"/>
  <c r="G1246" i="1" s="1"/>
  <c r="H1246" i="1" s="1"/>
  <c r="J949" i="1"/>
  <c r="L949" i="1" s="1"/>
  <c r="M949" i="1" s="1"/>
  <c r="O950" i="1"/>
  <c r="Q950" i="1" s="1"/>
  <c r="R950" i="1" s="1"/>
  <c r="K958" i="1"/>
  <c r="O965" i="1"/>
  <c r="Q965" i="1" s="1"/>
  <c r="R965" i="1" s="1"/>
  <c r="E967" i="1"/>
  <c r="G967" i="1" s="1"/>
  <c r="H967" i="1" s="1"/>
  <c r="P971" i="1"/>
  <c r="J977" i="1"/>
  <c r="L977" i="1" s="1"/>
  <c r="M977" i="1" s="1"/>
  <c r="E980" i="1"/>
  <c r="G980" i="1" s="1"/>
  <c r="H980" i="1" s="1"/>
  <c r="O982" i="1"/>
  <c r="Q982" i="1" s="1"/>
  <c r="R982" i="1" s="1"/>
  <c r="E992" i="1"/>
  <c r="G992" i="1" s="1"/>
  <c r="H992" i="1" s="1"/>
  <c r="O994" i="1"/>
  <c r="Q994" i="1" s="1"/>
  <c r="R994" i="1" s="1"/>
  <c r="J997" i="1"/>
  <c r="L997" i="1" s="1"/>
  <c r="M997" i="1" s="1"/>
  <c r="O1011" i="1"/>
  <c r="Q1011" i="1" s="1"/>
  <c r="R1011" i="1" s="1"/>
  <c r="J1036" i="1"/>
  <c r="L1036" i="1" s="1"/>
  <c r="M1036" i="1" s="1"/>
  <c r="K1042" i="1"/>
  <c r="J1053" i="1"/>
  <c r="L1053" i="1" s="1"/>
  <c r="M1053" i="1" s="1"/>
  <c r="P1055" i="1"/>
  <c r="O1060" i="1"/>
  <c r="Q1060" i="1" s="1"/>
  <c r="R1060" i="1" s="1"/>
  <c r="K1066" i="1"/>
  <c r="O1073" i="1"/>
  <c r="Q1073" i="1" s="1"/>
  <c r="R1073" i="1" s="1"/>
  <c r="J1079" i="1"/>
  <c r="L1079" i="1" s="1"/>
  <c r="M1079" i="1" s="1"/>
  <c r="E1101" i="1"/>
  <c r="G1101" i="1" s="1"/>
  <c r="H1101" i="1" s="1"/>
  <c r="P1121" i="1"/>
  <c r="O1121" i="1"/>
  <c r="Q1121" i="1" s="1"/>
  <c r="R1121" i="1" s="1"/>
  <c r="O1137" i="1"/>
  <c r="Q1137" i="1" s="1"/>
  <c r="R1137" i="1" s="1"/>
  <c r="P1137" i="1"/>
  <c r="J1207" i="1"/>
  <c r="L1207" i="1" s="1"/>
  <c r="M1207" i="1" s="1"/>
  <c r="K1207" i="1"/>
  <c r="P1237" i="1"/>
  <c r="O1237" i="1"/>
  <c r="Q1237" i="1" s="1"/>
  <c r="R1237" i="1" s="1"/>
  <c r="K1257" i="1"/>
  <c r="J1257" i="1"/>
  <c r="L1257" i="1" s="1"/>
  <c r="M1257" i="1" s="1"/>
  <c r="J1084" i="1"/>
  <c r="L1084" i="1" s="1"/>
  <c r="M1084" i="1" s="1"/>
  <c r="K1086" i="1"/>
  <c r="J1087" i="1"/>
  <c r="L1087" i="1" s="1"/>
  <c r="M1087" i="1" s="1"/>
  <c r="O1103" i="1"/>
  <c r="Q1103" i="1" s="1"/>
  <c r="R1103" i="1" s="1"/>
  <c r="K1105" i="1"/>
  <c r="J1105" i="1"/>
  <c r="L1105" i="1" s="1"/>
  <c r="M1105" i="1" s="1"/>
  <c r="F1111" i="1"/>
  <c r="E1111" i="1"/>
  <c r="G1111" i="1" s="1"/>
  <c r="H1111" i="1" s="1"/>
  <c r="F1119" i="1"/>
  <c r="E1119" i="1"/>
  <c r="G1119" i="1" s="1"/>
  <c r="H1119" i="1" s="1"/>
  <c r="F1131" i="1"/>
  <c r="E1131" i="1"/>
  <c r="G1131" i="1" s="1"/>
  <c r="H1131" i="1" s="1"/>
  <c r="E1138" i="1"/>
  <c r="G1138" i="1" s="1"/>
  <c r="H1138" i="1" s="1"/>
  <c r="F1138" i="1"/>
  <c r="F1148" i="1"/>
  <c r="E1148" i="1"/>
  <c r="G1148" i="1" s="1"/>
  <c r="H1148" i="1" s="1"/>
  <c r="F1185" i="1"/>
  <c r="P1203" i="1"/>
  <c r="O1203" i="1"/>
  <c r="Q1203" i="1" s="1"/>
  <c r="R1203" i="1" s="1"/>
  <c r="P1211" i="1"/>
  <c r="O1211" i="1"/>
  <c r="Q1211" i="1" s="1"/>
  <c r="R1211" i="1" s="1"/>
  <c r="K1230" i="1"/>
  <c r="J1230" i="1"/>
  <c r="L1230" i="1" s="1"/>
  <c r="M1230" i="1" s="1"/>
  <c r="P1251" i="1"/>
  <c r="O1251" i="1"/>
  <c r="Q1251" i="1" s="1"/>
  <c r="R1251" i="1" s="1"/>
  <c r="P1212" i="1"/>
  <c r="J1214" i="1"/>
  <c r="L1214" i="1" s="1"/>
  <c r="M1214" i="1" s="1"/>
  <c r="K1215" i="1"/>
  <c r="E1227" i="1"/>
  <c r="G1227" i="1" s="1"/>
  <c r="H1227" i="1" s="1"/>
  <c r="J1232" i="1"/>
  <c r="L1232" i="1" s="1"/>
  <c r="M1232" i="1" s="1"/>
  <c r="E1158" i="1"/>
  <c r="G1158" i="1" s="1"/>
  <c r="H1158" i="1" s="1"/>
  <c r="O1162" i="1"/>
  <c r="Q1162" i="1" s="1"/>
  <c r="R1162" i="1" s="1"/>
  <c r="J1166" i="1"/>
  <c r="L1166" i="1" s="1"/>
  <c r="M1166" i="1" s="1"/>
  <c r="P1169" i="1"/>
  <c r="J1193" i="1"/>
  <c r="L1193" i="1" s="1"/>
  <c r="M1193" i="1" s="1"/>
  <c r="E1196" i="1"/>
  <c r="G1196" i="1" s="1"/>
  <c r="H1196" i="1" s="1"/>
  <c r="O1198" i="1"/>
  <c r="Q1198" i="1" s="1"/>
  <c r="R1198" i="1" s="1"/>
  <c r="E1243" i="1"/>
  <c r="G1243" i="1" s="1"/>
  <c r="H1243" i="1" s="1"/>
  <c r="P1241" i="1"/>
  <c r="F1244" i="1"/>
  <c r="J1246" i="1"/>
  <c r="L1246" i="1" s="1"/>
  <c r="M1246" i="1" s="1"/>
  <c r="O1154" i="1"/>
  <c r="Q1154" i="1" s="1"/>
  <c r="R1154" i="1" s="1"/>
  <c r="F1159" i="1"/>
  <c r="E1168" i="1"/>
  <c r="G1168" i="1" s="1"/>
  <c r="H1168" i="1" s="1"/>
  <c r="K1172" i="1"/>
  <c r="P1185" i="1"/>
  <c r="O1218" i="1"/>
  <c r="Q1218" i="1" s="1"/>
  <c r="R1218" i="1" s="1"/>
  <c r="P1256" i="1"/>
  <c r="O1256" i="1"/>
  <c r="Q1256" i="1" s="1"/>
  <c r="R1256" i="1" s="1"/>
  <c r="K1259" i="1"/>
  <c r="J1259" i="1"/>
  <c r="L1259" i="1" s="1"/>
  <c r="M1259" i="1" s="1"/>
  <c r="K1204" i="1"/>
  <c r="F1207" i="1"/>
  <c r="P1209" i="1"/>
  <c r="J1221" i="1"/>
  <c r="L1221" i="1" s="1"/>
  <c r="M1221" i="1" s="1"/>
  <c r="E1249" i="1"/>
  <c r="G1249" i="1" s="1"/>
  <c r="H1249" i="1" s="1"/>
  <c r="J1251" i="1"/>
  <c r="L1251" i="1" s="1"/>
  <c r="M1251" i="1" s="1"/>
  <c r="F1257" i="1"/>
  <c r="E1257" i="1"/>
  <c r="G1257" i="1" s="1"/>
  <c r="H1257" i="1" s="1"/>
  <c r="E1258" i="1"/>
  <c r="G1258" i="1" s="1"/>
  <c r="H1258" i="1" s="1"/>
  <c r="H4" i="1"/>
  <c r="F285" i="1"/>
  <c r="E285" i="1"/>
  <c r="G285" i="1" s="1"/>
  <c r="H285" i="1" s="1"/>
  <c r="F433" i="1"/>
  <c r="E433" i="1"/>
  <c r="G433" i="1" s="1"/>
  <c r="H433" i="1" s="1"/>
  <c r="E8" i="1"/>
  <c r="G8" i="1" s="1"/>
  <c r="H8" i="1" s="1"/>
  <c r="O11" i="1"/>
  <c r="Q11" i="1" s="1"/>
  <c r="R11" i="1" s="1"/>
  <c r="E12" i="1"/>
  <c r="G12" i="1" s="1"/>
  <c r="H12" i="1" s="1"/>
  <c r="O14" i="1"/>
  <c r="Q14" i="1" s="1"/>
  <c r="R14" i="1" s="1"/>
  <c r="J17" i="1"/>
  <c r="L17" i="1" s="1"/>
  <c r="M17" i="1" s="1"/>
  <c r="E20" i="1"/>
  <c r="G20" i="1" s="1"/>
  <c r="H20" i="1" s="1"/>
  <c r="O22" i="1"/>
  <c r="Q22" i="1" s="1"/>
  <c r="R22" i="1" s="1"/>
  <c r="J25" i="1"/>
  <c r="L25" i="1" s="1"/>
  <c r="M25" i="1" s="1"/>
  <c r="E28" i="1"/>
  <c r="G28" i="1" s="1"/>
  <c r="H28" i="1" s="1"/>
  <c r="O30" i="1"/>
  <c r="Q30" i="1" s="1"/>
  <c r="R30" i="1" s="1"/>
  <c r="J33" i="1"/>
  <c r="L33" i="1" s="1"/>
  <c r="M33" i="1" s="1"/>
  <c r="E36" i="1"/>
  <c r="G36" i="1" s="1"/>
  <c r="H36" i="1" s="1"/>
  <c r="O38" i="1"/>
  <c r="Q38" i="1" s="1"/>
  <c r="R38" i="1" s="1"/>
  <c r="J41" i="1"/>
  <c r="L41" i="1" s="1"/>
  <c r="M41" i="1" s="1"/>
  <c r="E44" i="1"/>
  <c r="G44" i="1" s="1"/>
  <c r="H44" i="1" s="1"/>
  <c r="O46" i="1"/>
  <c r="Q46" i="1" s="1"/>
  <c r="R46" i="1" s="1"/>
  <c r="J49" i="1"/>
  <c r="L49" i="1" s="1"/>
  <c r="M49" i="1" s="1"/>
  <c r="E52" i="1"/>
  <c r="G52" i="1" s="1"/>
  <c r="H52" i="1" s="1"/>
  <c r="O54" i="1"/>
  <c r="Q54" i="1" s="1"/>
  <c r="R54" i="1" s="1"/>
  <c r="J57" i="1"/>
  <c r="L57" i="1" s="1"/>
  <c r="M57" i="1" s="1"/>
  <c r="E60" i="1"/>
  <c r="G60" i="1" s="1"/>
  <c r="H60" i="1" s="1"/>
  <c r="O62" i="1"/>
  <c r="Q62" i="1" s="1"/>
  <c r="R62" i="1" s="1"/>
  <c r="J65" i="1"/>
  <c r="L65" i="1" s="1"/>
  <c r="M65" i="1" s="1"/>
  <c r="E68" i="1"/>
  <c r="G68" i="1" s="1"/>
  <c r="H68" i="1" s="1"/>
  <c r="O70" i="1"/>
  <c r="Q70" i="1" s="1"/>
  <c r="R70" i="1" s="1"/>
  <c r="J73" i="1"/>
  <c r="L73" i="1" s="1"/>
  <c r="M73" i="1" s="1"/>
  <c r="E76" i="1"/>
  <c r="G76" i="1" s="1"/>
  <c r="H76" i="1" s="1"/>
  <c r="O78" i="1"/>
  <c r="Q78" i="1" s="1"/>
  <c r="R78" i="1" s="1"/>
  <c r="J81" i="1"/>
  <c r="L81" i="1" s="1"/>
  <c r="M81" i="1" s="1"/>
  <c r="E84" i="1"/>
  <c r="G84" i="1" s="1"/>
  <c r="H84" i="1" s="1"/>
  <c r="O86" i="1"/>
  <c r="Q86" i="1" s="1"/>
  <c r="R86" i="1" s="1"/>
  <c r="J89" i="1"/>
  <c r="L89" i="1" s="1"/>
  <c r="M89" i="1" s="1"/>
  <c r="E92" i="1"/>
  <c r="G92" i="1" s="1"/>
  <c r="H92" i="1" s="1"/>
  <c r="O94" i="1"/>
  <c r="Q94" i="1" s="1"/>
  <c r="R94" i="1" s="1"/>
  <c r="J97" i="1"/>
  <c r="L97" i="1" s="1"/>
  <c r="M97" i="1" s="1"/>
  <c r="E100" i="1"/>
  <c r="G100" i="1" s="1"/>
  <c r="H100" i="1" s="1"/>
  <c r="O102" i="1"/>
  <c r="Q102" i="1" s="1"/>
  <c r="R102" i="1" s="1"/>
  <c r="J105" i="1"/>
  <c r="L105" i="1" s="1"/>
  <c r="M105" i="1" s="1"/>
  <c r="E108" i="1"/>
  <c r="G108" i="1" s="1"/>
  <c r="H108" i="1" s="1"/>
  <c r="O110" i="1"/>
  <c r="Q110" i="1" s="1"/>
  <c r="R110" i="1" s="1"/>
  <c r="J113" i="1"/>
  <c r="L113" i="1" s="1"/>
  <c r="M113" i="1" s="1"/>
  <c r="E116" i="1"/>
  <c r="G116" i="1" s="1"/>
  <c r="H116" i="1" s="1"/>
  <c r="O118" i="1"/>
  <c r="Q118" i="1" s="1"/>
  <c r="R118" i="1" s="1"/>
  <c r="J121" i="1"/>
  <c r="L121" i="1" s="1"/>
  <c r="M121" i="1" s="1"/>
  <c r="E124" i="1"/>
  <c r="G124" i="1" s="1"/>
  <c r="H124" i="1" s="1"/>
  <c r="O126" i="1"/>
  <c r="Q126" i="1" s="1"/>
  <c r="R126" i="1" s="1"/>
  <c r="J129" i="1"/>
  <c r="L129" i="1" s="1"/>
  <c r="M129" i="1" s="1"/>
  <c r="E132" i="1"/>
  <c r="G132" i="1" s="1"/>
  <c r="H132" i="1" s="1"/>
  <c r="O134" i="1"/>
  <c r="Q134" i="1" s="1"/>
  <c r="R134" i="1" s="1"/>
  <c r="J137" i="1"/>
  <c r="L137" i="1" s="1"/>
  <c r="M137" i="1" s="1"/>
  <c r="E140" i="1"/>
  <c r="G140" i="1" s="1"/>
  <c r="H140" i="1" s="1"/>
  <c r="O142" i="1"/>
  <c r="Q142" i="1" s="1"/>
  <c r="R142" i="1" s="1"/>
  <c r="J145" i="1"/>
  <c r="L145" i="1" s="1"/>
  <c r="M145" i="1" s="1"/>
  <c r="E148" i="1"/>
  <c r="G148" i="1" s="1"/>
  <c r="H148" i="1" s="1"/>
  <c r="O150" i="1"/>
  <c r="Q150" i="1" s="1"/>
  <c r="R150" i="1" s="1"/>
  <c r="J153" i="1"/>
  <c r="L153" i="1" s="1"/>
  <c r="M153" i="1" s="1"/>
  <c r="E156" i="1"/>
  <c r="G156" i="1" s="1"/>
  <c r="H156" i="1" s="1"/>
  <c r="O158" i="1"/>
  <c r="Q158" i="1" s="1"/>
  <c r="R158" i="1" s="1"/>
  <c r="J161" i="1"/>
  <c r="L161" i="1" s="1"/>
  <c r="M161" i="1" s="1"/>
  <c r="E164" i="1"/>
  <c r="G164" i="1" s="1"/>
  <c r="H164" i="1" s="1"/>
  <c r="O166" i="1"/>
  <c r="Q166" i="1" s="1"/>
  <c r="R166" i="1" s="1"/>
  <c r="J169" i="1"/>
  <c r="L169" i="1" s="1"/>
  <c r="M169" i="1" s="1"/>
  <c r="E172" i="1"/>
  <c r="G172" i="1" s="1"/>
  <c r="H172" i="1" s="1"/>
  <c r="O174" i="1"/>
  <c r="Q174" i="1" s="1"/>
  <c r="R174" i="1" s="1"/>
  <c r="J177" i="1"/>
  <c r="L177" i="1" s="1"/>
  <c r="M177" i="1" s="1"/>
  <c r="E180" i="1"/>
  <c r="G180" i="1" s="1"/>
  <c r="H180" i="1" s="1"/>
  <c r="O182" i="1"/>
  <c r="Q182" i="1" s="1"/>
  <c r="R182" i="1" s="1"/>
  <c r="F186" i="1"/>
  <c r="O186" i="1"/>
  <c r="Q186" i="1" s="1"/>
  <c r="R186" i="1" s="1"/>
  <c r="P196" i="1"/>
  <c r="O196" i="1"/>
  <c r="Q196" i="1" s="1"/>
  <c r="R196" i="1" s="1"/>
  <c r="P198" i="1"/>
  <c r="K202" i="1"/>
  <c r="J202" i="1"/>
  <c r="L202" i="1" s="1"/>
  <c r="M202" i="1" s="1"/>
  <c r="F213" i="1"/>
  <c r="E213" i="1"/>
  <c r="G213" i="1" s="1"/>
  <c r="H213" i="1" s="1"/>
  <c r="K218" i="1"/>
  <c r="J218" i="1"/>
  <c r="L218" i="1" s="1"/>
  <c r="M218" i="1" s="1"/>
  <c r="P223" i="1"/>
  <c r="O223" i="1"/>
  <c r="Q223" i="1" s="1"/>
  <c r="R223" i="1" s="1"/>
  <c r="F229" i="1"/>
  <c r="E229" i="1"/>
  <c r="G229" i="1" s="1"/>
  <c r="H229" i="1" s="1"/>
  <c r="K250" i="1"/>
  <c r="J250" i="1"/>
  <c r="L250" i="1" s="1"/>
  <c r="M250" i="1" s="1"/>
  <c r="P287" i="1"/>
  <c r="O287" i="1"/>
  <c r="Q287" i="1" s="1"/>
  <c r="R287" i="1" s="1"/>
  <c r="K298" i="1"/>
  <c r="J298" i="1"/>
  <c r="L298" i="1" s="1"/>
  <c r="M298" i="1" s="1"/>
  <c r="F381" i="1"/>
  <c r="E381" i="1"/>
  <c r="G381" i="1" s="1"/>
  <c r="H381" i="1" s="1"/>
  <c r="P539" i="1"/>
  <c r="O539" i="1"/>
  <c r="Q539" i="1" s="1"/>
  <c r="R539" i="1" s="1"/>
  <c r="J6" i="1"/>
  <c r="L6" i="1" s="1"/>
  <c r="P207" i="1"/>
  <c r="O207" i="1"/>
  <c r="Q207" i="1" s="1"/>
  <c r="R207" i="1" s="1"/>
  <c r="K242" i="1"/>
  <c r="J242" i="1"/>
  <c r="L242" i="1" s="1"/>
  <c r="M242" i="1" s="1"/>
  <c r="P263" i="1"/>
  <c r="O263" i="1"/>
  <c r="Q263" i="1" s="1"/>
  <c r="R263" i="1" s="1"/>
  <c r="K274" i="1"/>
  <c r="J274" i="1"/>
  <c r="L274" i="1" s="1"/>
  <c r="M274" i="1" s="1"/>
  <c r="K290" i="1"/>
  <c r="J290" i="1"/>
  <c r="L290" i="1" s="1"/>
  <c r="M290" i="1" s="1"/>
  <c r="K306" i="1"/>
  <c r="J306" i="1"/>
  <c r="L306" i="1" s="1"/>
  <c r="M306" i="1" s="1"/>
  <c r="F373" i="1"/>
  <c r="E373" i="1"/>
  <c r="G373" i="1" s="1"/>
  <c r="H373" i="1" s="1"/>
  <c r="F389" i="1"/>
  <c r="E389" i="1"/>
  <c r="G389" i="1" s="1"/>
  <c r="H389" i="1" s="1"/>
  <c r="F420" i="1"/>
  <c r="E420" i="1"/>
  <c r="G420" i="1" s="1"/>
  <c r="H420" i="1" s="1"/>
  <c r="P311" i="1"/>
  <c r="O311" i="1"/>
  <c r="Q311" i="1" s="1"/>
  <c r="R311" i="1" s="1"/>
  <c r="K234" i="1"/>
  <c r="J234" i="1"/>
  <c r="L234" i="1" s="1"/>
  <c r="M234" i="1" s="1"/>
  <c r="P255" i="1"/>
  <c r="O255" i="1"/>
  <c r="Q255" i="1" s="1"/>
  <c r="R255" i="1" s="1"/>
  <c r="F293" i="1"/>
  <c r="E293" i="1"/>
  <c r="G293" i="1" s="1"/>
  <c r="H293" i="1" s="1"/>
  <c r="K314" i="1"/>
  <c r="J314" i="1"/>
  <c r="L314" i="1" s="1"/>
  <c r="M314" i="1" s="1"/>
  <c r="P319" i="1"/>
  <c r="O319" i="1"/>
  <c r="Q319" i="1" s="1"/>
  <c r="R319" i="1" s="1"/>
  <c r="F325" i="1"/>
  <c r="E325" i="1"/>
  <c r="G325" i="1" s="1"/>
  <c r="H325" i="1" s="1"/>
  <c r="K330" i="1"/>
  <c r="J330" i="1"/>
  <c r="L330" i="1" s="1"/>
  <c r="M330" i="1" s="1"/>
  <c r="P335" i="1"/>
  <c r="O335" i="1"/>
  <c r="Q335" i="1" s="1"/>
  <c r="R335" i="1" s="1"/>
  <c r="F341" i="1"/>
  <c r="E341" i="1"/>
  <c r="G341" i="1" s="1"/>
  <c r="H341" i="1" s="1"/>
  <c r="K346" i="1"/>
  <c r="J346" i="1"/>
  <c r="L346" i="1" s="1"/>
  <c r="M346" i="1" s="1"/>
  <c r="P351" i="1"/>
  <c r="O351" i="1"/>
  <c r="Q351" i="1" s="1"/>
  <c r="R351" i="1" s="1"/>
  <c r="F357" i="1"/>
  <c r="E357" i="1"/>
  <c r="G357" i="1" s="1"/>
  <c r="H357" i="1" s="1"/>
  <c r="K362" i="1"/>
  <c r="J362" i="1"/>
  <c r="L362" i="1" s="1"/>
  <c r="M362" i="1" s="1"/>
  <c r="P367" i="1"/>
  <c r="O367" i="1"/>
  <c r="Q367" i="1" s="1"/>
  <c r="R367" i="1" s="1"/>
  <c r="P477" i="1"/>
  <c r="O477" i="1"/>
  <c r="Q477" i="1" s="1"/>
  <c r="R477" i="1" s="1"/>
  <c r="K258" i="1"/>
  <c r="J258" i="1"/>
  <c r="L258" i="1" s="1"/>
  <c r="M258" i="1" s="1"/>
  <c r="J7" i="1"/>
  <c r="L7" i="1" s="1"/>
  <c r="M7" i="1" s="1"/>
  <c r="J11" i="1"/>
  <c r="L11" i="1" s="1"/>
  <c r="M11" i="1" s="1"/>
  <c r="J14" i="1"/>
  <c r="L14" i="1" s="1"/>
  <c r="M14" i="1" s="1"/>
  <c r="E17" i="1"/>
  <c r="G17" i="1" s="1"/>
  <c r="H17" i="1" s="1"/>
  <c r="O19" i="1"/>
  <c r="Q19" i="1" s="1"/>
  <c r="R19" i="1" s="1"/>
  <c r="J22" i="1"/>
  <c r="L22" i="1" s="1"/>
  <c r="M22" i="1" s="1"/>
  <c r="E25" i="1"/>
  <c r="G25" i="1" s="1"/>
  <c r="H25" i="1" s="1"/>
  <c r="O27" i="1"/>
  <c r="Q27" i="1" s="1"/>
  <c r="R27" i="1" s="1"/>
  <c r="J30" i="1"/>
  <c r="L30" i="1" s="1"/>
  <c r="M30" i="1" s="1"/>
  <c r="E33" i="1"/>
  <c r="G33" i="1" s="1"/>
  <c r="H33" i="1" s="1"/>
  <c r="O35" i="1"/>
  <c r="Q35" i="1" s="1"/>
  <c r="R35" i="1" s="1"/>
  <c r="J38" i="1"/>
  <c r="L38" i="1" s="1"/>
  <c r="M38" i="1" s="1"/>
  <c r="E41" i="1"/>
  <c r="G41" i="1" s="1"/>
  <c r="H41" i="1" s="1"/>
  <c r="O43" i="1"/>
  <c r="Q43" i="1" s="1"/>
  <c r="R43" i="1" s="1"/>
  <c r="J46" i="1"/>
  <c r="L46" i="1" s="1"/>
  <c r="M46" i="1" s="1"/>
  <c r="E49" i="1"/>
  <c r="G49" i="1" s="1"/>
  <c r="H49" i="1" s="1"/>
  <c r="O51" i="1"/>
  <c r="Q51" i="1" s="1"/>
  <c r="R51" i="1" s="1"/>
  <c r="J54" i="1"/>
  <c r="L54" i="1" s="1"/>
  <c r="M54" i="1" s="1"/>
  <c r="E57" i="1"/>
  <c r="G57" i="1" s="1"/>
  <c r="H57" i="1" s="1"/>
  <c r="O59" i="1"/>
  <c r="Q59" i="1" s="1"/>
  <c r="R59" i="1" s="1"/>
  <c r="J62" i="1"/>
  <c r="L62" i="1" s="1"/>
  <c r="M62" i="1" s="1"/>
  <c r="E65" i="1"/>
  <c r="G65" i="1" s="1"/>
  <c r="H65" i="1" s="1"/>
  <c r="O67" i="1"/>
  <c r="Q67" i="1" s="1"/>
  <c r="R67" i="1" s="1"/>
  <c r="J70" i="1"/>
  <c r="L70" i="1" s="1"/>
  <c r="M70" i="1" s="1"/>
  <c r="E73" i="1"/>
  <c r="G73" i="1" s="1"/>
  <c r="H73" i="1" s="1"/>
  <c r="O75" i="1"/>
  <c r="Q75" i="1" s="1"/>
  <c r="R75" i="1" s="1"/>
  <c r="J78" i="1"/>
  <c r="L78" i="1" s="1"/>
  <c r="M78" i="1" s="1"/>
  <c r="E81" i="1"/>
  <c r="G81" i="1" s="1"/>
  <c r="H81" i="1" s="1"/>
  <c r="O83" i="1"/>
  <c r="Q83" i="1" s="1"/>
  <c r="R83" i="1" s="1"/>
  <c r="J86" i="1"/>
  <c r="L86" i="1" s="1"/>
  <c r="M86" i="1" s="1"/>
  <c r="E89" i="1"/>
  <c r="G89" i="1" s="1"/>
  <c r="H89" i="1" s="1"/>
  <c r="O91" i="1"/>
  <c r="Q91" i="1" s="1"/>
  <c r="R91" i="1" s="1"/>
  <c r="J94" i="1"/>
  <c r="L94" i="1" s="1"/>
  <c r="M94" i="1" s="1"/>
  <c r="E97" i="1"/>
  <c r="G97" i="1" s="1"/>
  <c r="H97" i="1" s="1"/>
  <c r="O99" i="1"/>
  <c r="Q99" i="1" s="1"/>
  <c r="R99" i="1" s="1"/>
  <c r="J102" i="1"/>
  <c r="L102" i="1" s="1"/>
  <c r="M102" i="1" s="1"/>
  <c r="E105" i="1"/>
  <c r="G105" i="1" s="1"/>
  <c r="H105" i="1" s="1"/>
  <c r="O107" i="1"/>
  <c r="Q107" i="1" s="1"/>
  <c r="R107" i="1" s="1"/>
  <c r="J110" i="1"/>
  <c r="L110" i="1" s="1"/>
  <c r="M110" i="1" s="1"/>
  <c r="E113" i="1"/>
  <c r="G113" i="1" s="1"/>
  <c r="H113" i="1" s="1"/>
  <c r="O115" i="1"/>
  <c r="Q115" i="1" s="1"/>
  <c r="R115" i="1" s="1"/>
  <c r="J118" i="1"/>
  <c r="L118" i="1" s="1"/>
  <c r="M118" i="1" s="1"/>
  <c r="E121" i="1"/>
  <c r="G121" i="1" s="1"/>
  <c r="H121" i="1" s="1"/>
  <c r="O123" i="1"/>
  <c r="Q123" i="1" s="1"/>
  <c r="R123" i="1" s="1"/>
  <c r="J126" i="1"/>
  <c r="L126" i="1" s="1"/>
  <c r="M126" i="1" s="1"/>
  <c r="E129" i="1"/>
  <c r="G129" i="1" s="1"/>
  <c r="H129" i="1" s="1"/>
  <c r="O131" i="1"/>
  <c r="Q131" i="1" s="1"/>
  <c r="R131" i="1" s="1"/>
  <c r="J134" i="1"/>
  <c r="L134" i="1" s="1"/>
  <c r="M134" i="1" s="1"/>
  <c r="E137" i="1"/>
  <c r="G137" i="1" s="1"/>
  <c r="H137" i="1" s="1"/>
  <c r="O139" i="1"/>
  <c r="Q139" i="1" s="1"/>
  <c r="R139" i="1" s="1"/>
  <c r="J142" i="1"/>
  <c r="L142" i="1" s="1"/>
  <c r="M142" i="1" s="1"/>
  <c r="E145" i="1"/>
  <c r="G145" i="1" s="1"/>
  <c r="H145" i="1" s="1"/>
  <c r="O147" i="1"/>
  <c r="Q147" i="1" s="1"/>
  <c r="R147" i="1" s="1"/>
  <c r="J150" i="1"/>
  <c r="L150" i="1" s="1"/>
  <c r="M150" i="1" s="1"/>
  <c r="E153" i="1"/>
  <c r="G153" i="1" s="1"/>
  <c r="H153" i="1" s="1"/>
  <c r="O155" i="1"/>
  <c r="Q155" i="1" s="1"/>
  <c r="R155" i="1" s="1"/>
  <c r="J158" i="1"/>
  <c r="L158" i="1" s="1"/>
  <c r="M158" i="1" s="1"/>
  <c r="E161" i="1"/>
  <c r="G161" i="1" s="1"/>
  <c r="H161" i="1" s="1"/>
  <c r="O163" i="1"/>
  <c r="Q163" i="1" s="1"/>
  <c r="R163" i="1" s="1"/>
  <c r="J166" i="1"/>
  <c r="L166" i="1" s="1"/>
  <c r="M166" i="1" s="1"/>
  <c r="E169" i="1"/>
  <c r="G169" i="1" s="1"/>
  <c r="H169" i="1" s="1"/>
  <c r="O171" i="1"/>
  <c r="Q171" i="1" s="1"/>
  <c r="R171" i="1" s="1"/>
  <c r="J174" i="1"/>
  <c r="L174" i="1" s="1"/>
  <c r="M174" i="1" s="1"/>
  <c r="E177" i="1"/>
  <c r="G177" i="1" s="1"/>
  <c r="H177" i="1" s="1"/>
  <c r="O179" i="1"/>
  <c r="Q179" i="1" s="1"/>
  <c r="R179" i="1" s="1"/>
  <c r="J182" i="1"/>
  <c r="L182" i="1" s="1"/>
  <c r="M182" i="1" s="1"/>
  <c r="O185" i="1"/>
  <c r="Q185" i="1" s="1"/>
  <c r="R185" i="1" s="1"/>
  <c r="E188" i="1"/>
  <c r="G188" i="1" s="1"/>
  <c r="H188" i="1" s="1"/>
  <c r="P188" i="1"/>
  <c r="E190" i="1"/>
  <c r="G190" i="1" s="1"/>
  <c r="H190" i="1" s="1"/>
  <c r="K191" i="1"/>
  <c r="O192" i="1"/>
  <c r="Q192" i="1" s="1"/>
  <c r="R192" i="1" s="1"/>
  <c r="F194" i="1"/>
  <c r="F196" i="1"/>
  <c r="K201" i="1"/>
  <c r="J201" i="1"/>
  <c r="L201" i="1" s="1"/>
  <c r="M201" i="1" s="1"/>
  <c r="P247" i="1"/>
  <c r="O247" i="1"/>
  <c r="Q247" i="1" s="1"/>
  <c r="R247" i="1" s="1"/>
  <c r="F269" i="1"/>
  <c r="E269" i="1"/>
  <c r="G269" i="1" s="1"/>
  <c r="H269" i="1" s="1"/>
  <c r="F301" i="1"/>
  <c r="E301" i="1"/>
  <c r="G301" i="1" s="1"/>
  <c r="H301" i="1" s="1"/>
  <c r="K378" i="1"/>
  <c r="J378" i="1"/>
  <c r="L378" i="1" s="1"/>
  <c r="M378" i="1" s="1"/>
  <c r="P383" i="1"/>
  <c r="O383" i="1"/>
  <c r="Q383" i="1" s="1"/>
  <c r="R383" i="1" s="1"/>
  <c r="O421" i="1"/>
  <c r="Q421" i="1" s="1"/>
  <c r="R421" i="1" s="1"/>
  <c r="P421" i="1"/>
  <c r="E435" i="1"/>
  <c r="G435" i="1" s="1"/>
  <c r="H435" i="1" s="1"/>
  <c r="F435" i="1"/>
  <c r="P692" i="1"/>
  <c r="O692" i="1"/>
  <c r="Q692" i="1" s="1"/>
  <c r="R692" i="1" s="1"/>
  <c r="E6" i="1"/>
  <c r="G6" i="1" s="1"/>
  <c r="H6" i="1" s="1"/>
  <c r="O9" i="1"/>
  <c r="Q9" i="1" s="1"/>
  <c r="E10" i="1"/>
  <c r="G10" i="1" s="1"/>
  <c r="H10" i="1" s="1"/>
  <c r="F205" i="1"/>
  <c r="E205" i="1"/>
  <c r="G205" i="1" s="1"/>
  <c r="H205" i="1" s="1"/>
  <c r="K210" i="1"/>
  <c r="J210" i="1"/>
  <c r="L210" i="1" s="1"/>
  <c r="M210" i="1" s="1"/>
  <c r="P215" i="1"/>
  <c r="O215" i="1"/>
  <c r="Q215" i="1" s="1"/>
  <c r="R215" i="1" s="1"/>
  <c r="F221" i="1"/>
  <c r="E221" i="1"/>
  <c r="G221" i="1" s="1"/>
  <c r="H221" i="1" s="1"/>
  <c r="K226" i="1"/>
  <c r="J226" i="1"/>
  <c r="L226" i="1" s="1"/>
  <c r="M226" i="1" s="1"/>
  <c r="P239" i="1"/>
  <c r="O239" i="1"/>
  <c r="Q239" i="1" s="1"/>
  <c r="R239" i="1" s="1"/>
  <c r="F261" i="1"/>
  <c r="E261" i="1"/>
  <c r="G261" i="1" s="1"/>
  <c r="H261" i="1" s="1"/>
  <c r="F277" i="1"/>
  <c r="E277" i="1"/>
  <c r="G277" i="1" s="1"/>
  <c r="H277" i="1" s="1"/>
  <c r="F309" i="1"/>
  <c r="E309" i="1"/>
  <c r="G309" i="1" s="1"/>
  <c r="H309" i="1" s="1"/>
  <c r="F417" i="1"/>
  <c r="E417" i="1"/>
  <c r="G417" i="1" s="1"/>
  <c r="H417" i="1" s="1"/>
  <c r="F237" i="1"/>
  <c r="E237" i="1"/>
  <c r="G237" i="1" s="1"/>
  <c r="H237" i="1" s="1"/>
  <c r="K199" i="1"/>
  <c r="J199" i="1"/>
  <c r="L199" i="1" s="1"/>
  <c r="M199" i="1" s="1"/>
  <c r="P231" i="1"/>
  <c r="O231" i="1"/>
  <c r="Q231" i="1" s="1"/>
  <c r="R231" i="1" s="1"/>
  <c r="F253" i="1"/>
  <c r="E253" i="1"/>
  <c r="G253" i="1" s="1"/>
  <c r="H253" i="1" s="1"/>
  <c r="P279" i="1"/>
  <c r="O279" i="1"/>
  <c r="Q279" i="1" s="1"/>
  <c r="R279" i="1" s="1"/>
  <c r="P295" i="1"/>
  <c r="O295" i="1"/>
  <c r="Q295" i="1" s="1"/>
  <c r="R295" i="1" s="1"/>
  <c r="F245" i="1"/>
  <c r="E245" i="1"/>
  <c r="G245" i="1" s="1"/>
  <c r="H245" i="1" s="1"/>
  <c r="K266" i="1"/>
  <c r="J266" i="1"/>
  <c r="L266" i="1" s="1"/>
  <c r="M266" i="1" s="1"/>
  <c r="P271" i="1"/>
  <c r="O271" i="1"/>
  <c r="Q271" i="1" s="1"/>
  <c r="R271" i="1" s="1"/>
  <c r="K282" i="1"/>
  <c r="J282" i="1"/>
  <c r="L282" i="1" s="1"/>
  <c r="M282" i="1" s="1"/>
  <c r="P303" i="1"/>
  <c r="O303" i="1"/>
  <c r="Q303" i="1" s="1"/>
  <c r="R303" i="1" s="1"/>
  <c r="F317" i="1"/>
  <c r="E317" i="1"/>
  <c r="G317" i="1" s="1"/>
  <c r="H317" i="1" s="1"/>
  <c r="K322" i="1"/>
  <c r="J322" i="1"/>
  <c r="L322" i="1" s="1"/>
  <c r="M322" i="1" s="1"/>
  <c r="P327" i="1"/>
  <c r="O327" i="1"/>
  <c r="Q327" i="1" s="1"/>
  <c r="R327" i="1" s="1"/>
  <c r="F333" i="1"/>
  <c r="E333" i="1"/>
  <c r="G333" i="1" s="1"/>
  <c r="H333" i="1" s="1"/>
  <c r="K338" i="1"/>
  <c r="J338" i="1"/>
  <c r="L338" i="1" s="1"/>
  <c r="M338" i="1" s="1"/>
  <c r="P343" i="1"/>
  <c r="O343" i="1"/>
  <c r="Q343" i="1" s="1"/>
  <c r="R343" i="1" s="1"/>
  <c r="F349" i="1"/>
  <c r="E349" i="1"/>
  <c r="G349" i="1" s="1"/>
  <c r="H349" i="1" s="1"/>
  <c r="K354" i="1"/>
  <c r="J354" i="1"/>
  <c r="L354" i="1" s="1"/>
  <c r="M354" i="1" s="1"/>
  <c r="P359" i="1"/>
  <c r="O359" i="1"/>
  <c r="Q359" i="1" s="1"/>
  <c r="R359" i="1" s="1"/>
  <c r="F365" i="1"/>
  <c r="E365" i="1"/>
  <c r="G365" i="1" s="1"/>
  <c r="H365" i="1" s="1"/>
  <c r="K370" i="1"/>
  <c r="J370" i="1"/>
  <c r="L370" i="1" s="1"/>
  <c r="M370" i="1" s="1"/>
  <c r="P375" i="1"/>
  <c r="O375" i="1"/>
  <c r="Q375" i="1" s="1"/>
  <c r="R375" i="1" s="1"/>
  <c r="K386" i="1"/>
  <c r="J386" i="1"/>
  <c r="L386" i="1" s="1"/>
  <c r="M386" i="1" s="1"/>
  <c r="K446" i="1"/>
  <c r="J446" i="1"/>
  <c r="L446" i="1" s="1"/>
  <c r="M446" i="1" s="1"/>
  <c r="K414" i="1"/>
  <c r="J414" i="1"/>
  <c r="L414" i="1" s="1"/>
  <c r="M414" i="1" s="1"/>
  <c r="P451" i="1"/>
  <c r="O451" i="1"/>
  <c r="Q451" i="1" s="1"/>
  <c r="R451" i="1" s="1"/>
  <c r="K464" i="1"/>
  <c r="J464" i="1"/>
  <c r="L464" i="1" s="1"/>
  <c r="M464" i="1" s="1"/>
  <c r="P485" i="1"/>
  <c r="O485" i="1"/>
  <c r="Q485" i="1" s="1"/>
  <c r="R485" i="1" s="1"/>
  <c r="F522" i="1"/>
  <c r="E522" i="1"/>
  <c r="G522" i="1" s="1"/>
  <c r="H522" i="1" s="1"/>
  <c r="E204" i="1"/>
  <c r="G204" i="1" s="1"/>
  <c r="H204" i="1" s="1"/>
  <c r="O206" i="1"/>
  <c r="Q206" i="1" s="1"/>
  <c r="R206" i="1" s="1"/>
  <c r="J209" i="1"/>
  <c r="L209" i="1" s="1"/>
  <c r="M209" i="1" s="1"/>
  <c r="E212" i="1"/>
  <c r="G212" i="1" s="1"/>
  <c r="H212" i="1" s="1"/>
  <c r="O214" i="1"/>
  <c r="Q214" i="1" s="1"/>
  <c r="R214" i="1" s="1"/>
  <c r="J217" i="1"/>
  <c r="L217" i="1" s="1"/>
  <c r="M217" i="1" s="1"/>
  <c r="E220" i="1"/>
  <c r="G220" i="1" s="1"/>
  <c r="H220" i="1" s="1"/>
  <c r="O222" i="1"/>
  <c r="Q222" i="1" s="1"/>
  <c r="R222" i="1" s="1"/>
  <c r="J225" i="1"/>
  <c r="L225" i="1" s="1"/>
  <c r="M225" i="1" s="1"/>
  <c r="E228" i="1"/>
  <c r="G228" i="1" s="1"/>
  <c r="H228" i="1" s="1"/>
  <c r="O230" i="1"/>
  <c r="Q230" i="1" s="1"/>
  <c r="R230" i="1" s="1"/>
  <c r="J233" i="1"/>
  <c r="L233" i="1" s="1"/>
  <c r="M233" i="1" s="1"/>
  <c r="E236" i="1"/>
  <c r="G236" i="1" s="1"/>
  <c r="H236" i="1" s="1"/>
  <c r="O238" i="1"/>
  <c r="Q238" i="1" s="1"/>
  <c r="R238" i="1" s="1"/>
  <c r="J241" i="1"/>
  <c r="L241" i="1" s="1"/>
  <c r="M241" i="1" s="1"/>
  <c r="E244" i="1"/>
  <c r="G244" i="1" s="1"/>
  <c r="H244" i="1" s="1"/>
  <c r="O246" i="1"/>
  <c r="Q246" i="1" s="1"/>
  <c r="R246" i="1" s="1"/>
  <c r="J249" i="1"/>
  <c r="L249" i="1" s="1"/>
  <c r="M249" i="1" s="1"/>
  <c r="E252" i="1"/>
  <c r="G252" i="1" s="1"/>
  <c r="H252" i="1" s="1"/>
  <c r="O254" i="1"/>
  <c r="Q254" i="1" s="1"/>
  <c r="R254" i="1" s="1"/>
  <c r="J257" i="1"/>
  <c r="L257" i="1" s="1"/>
  <c r="M257" i="1" s="1"/>
  <c r="E260" i="1"/>
  <c r="G260" i="1" s="1"/>
  <c r="H260" i="1" s="1"/>
  <c r="O262" i="1"/>
  <c r="Q262" i="1" s="1"/>
  <c r="R262" i="1" s="1"/>
  <c r="J265" i="1"/>
  <c r="L265" i="1" s="1"/>
  <c r="M265" i="1" s="1"/>
  <c r="E268" i="1"/>
  <c r="G268" i="1" s="1"/>
  <c r="H268" i="1" s="1"/>
  <c r="O270" i="1"/>
  <c r="Q270" i="1" s="1"/>
  <c r="R270" i="1" s="1"/>
  <c r="J273" i="1"/>
  <c r="L273" i="1" s="1"/>
  <c r="M273" i="1" s="1"/>
  <c r="E276" i="1"/>
  <c r="G276" i="1" s="1"/>
  <c r="H276" i="1" s="1"/>
  <c r="O278" i="1"/>
  <c r="Q278" i="1" s="1"/>
  <c r="R278" i="1" s="1"/>
  <c r="J281" i="1"/>
  <c r="L281" i="1" s="1"/>
  <c r="M281" i="1" s="1"/>
  <c r="E284" i="1"/>
  <c r="G284" i="1" s="1"/>
  <c r="H284" i="1" s="1"/>
  <c r="O286" i="1"/>
  <c r="Q286" i="1" s="1"/>
  <c r="R286" i="1" s="1"/>
  <c r="J289" i="1"/>
  <c r="L289" i="1" s="1"/>
  <c r="M289" i="1" s="1"/>
  <c r="E292" i="1"/>
  <c r="G292" i="1" s="1"/>
  <c r="H292" i="1" s="1"/>
  <c r="O294" i="1"/>
  <c r="Q294" i="1" s="1"/>
  <c r="R294" i="1" s="1"/>
  <c r="J297" i="1"/>
  <c r="L297" i="1" s="1"/>
  <c r="M297" i="1" s="1"/>
  <c r="E300" i="1"/>
  <c r="G300" i="1" s="1"/>
  <c r="H300" i="1" s="1"/>
  <c r="O302" i="1"/>
  <c r="Q302" i="1" s="1"/>
  <c r="R302" i="1" s="1"/>
  <c r="J305" i="1"/>
  <c r="L305" i="1" s="1"/>
  <c r="M305" i="1" s="1"/>
  <c r="E308" i="1"/>
  <c r="G308" i="1" s="1"/>
  <c r="H308" i="1" s="1"/>
  <c r="O310" i="1"/>
  <c r="Q310" i="1" s="1"/>
  <c r="R310" i="1" s="1"/>
  <c r="J313" i="1"/>
  <c r="L313" i="1" s="1"/>
  <c r="M313" i="1" s="1"/>
  <c r="K398" i="1"/>
  <c r="J398" i="1"/>
  <c r="L398" i="1" s="1"/>
  <c r="M398" i="1" s="1"/>
  <c r="P411" i="1"/>
  <c r="O411" i="1"/>
  <c r="Q411" i="1" s="1"/>
  <c r="R411" i="1" s="1"/>
  <c r="J417" i="1"/>
  <c r="L417" i="1" s="1"/>
  <c r="M417" i="1" s="1"/>
  <c r="K430" i="1"/>
  <c r="J430" i="1"/>
  <c r="L430" i="1" s="1"/>
  <c r="M430" i="1" s="1"/>
  <c r="F441" i="1"/>
  <c r="E441" i="1"/>
  <c r="G441" i="1" s="1"/>
  <c r="H441" i="1" s="1"/>
  <c r="P443" i="1"/>
  <c r="O443" i="1"/>
  <c r="Q443" i="1" s="1"/>
  <c r="R443" i="1" s="1"/>
  <c r="K472" i="1"/>
  <c r="J472" i="1"/>
  <c r="L472" i="1" s="1"/>
  <c r="M472" i="1" s="1"/>
  <c r="K535" i="1"/>
  <c r="J535" i="1"/>
  <c r="L535" i="1" s="1"/>
  <c r="M535" i="1" s="1"/>
  <c r="F554" i="1"/>
  <c r="E554" i="1"/>
  <c r="G554" i="1" s="1"/>
  <c r="H554" i="1" s="1"/>
  <c r="P564" i="1"/>
  <c r="O564" i="1"/>
  <c r="Q564" i="1" s="1"/>
  <c r="R564" i="1" s="1"/>
  <c r="F401" i="1"/>
  <c r="E401" i="1"/>
  <c r="G401" i="1" s="1"/>
  <c r="H401" i="1" s="1"/>
  <c r="F409" i="1"/>
  <c r="E409" i="1"/>
  <c r="G409" i="1" s="1"/>
  <c r="H409" i="1" s="1"/>
  <c r="K432" i="1"/>
  <c r="P445" i="1"/>
  <c r="F459" i="1"/>
  <c r="E459" i="1"/>
  <c r="G459" i="1" s="1"/>
  <c r="H459" i="1" s="1"/>
  <c r="K480" i="1"/>
  <c r="J480" i="1"/>
  <c r="L480" i="1" s="1"/>
  <c r="M480" i="1" s="1"/>
  <c r="E202" i="1"/>
  <c r="G202" i="1" s="1"/>
  <c r="H202" i="1" s="1"/>
  <c r="O204" i="1"/>
  <c r="Q204" i="1" s="1"/>
  <c r="R204" i="1" s="1"/>
  <c r="J207" i="1"/>
  <c r="L207" i="1" s="1"/>
  <c r="M207" i="1" s="1"/>
  <c r="E210" i="1"/>
  <c r="G210" i="1" s="1"/>
  <c r="H210" i="1" s="1"/>
  <c r="O212" i="1"/>
  <c r="Q212" i="1" s="1"/>
  <c r="R212" i="1" s="1"/>
  <c r="J215" i="1"/>
  <c r="L215" i="1" s="1"/>
  <c r="M215" i="1" s="1"/>
  <c r="E218" i="1"/>
  <c r="G218" i="1" s="1"/>
  <c r="H218" i="1" s="1"/>
  <c r="O220" i="1"/>
  <c r="Q220" i="1" s="1"/>
  <c r="R220" i="1" s="1"/>
  <c r="J223" i="1"/>
  <c r="L223" i="1" s="1"/>
  <c r="M223" i="1" s="1"/>
  <c r="E226" i="1"/>
  <c r="G226" i="1" s="1"/>
  <c r="H226" i="1" s="1"/>
  <c r="O228" i="1"/>
  <c r="Q228" i="1" s="1"/>
  <c r="R228" i="1" s="1"/>
  <c r="J231" i="1"/>
  <c r="L231" i="1" s="1"/>
  <c r="M231" i="1" s="1"/>
  <c r="E234" i="1"/>
  <c r="G234" i="1" s="1"/>
  <c r="H234" i="1" s="1"/>
  <c r="O236" i="1"/>
  <c r="Q236" i="1" s="1"/>
  <c r="R236" i="1" s="1"/>
  <c r="J239" i="1"/>
  <c r="L239" i="1" s="1"/>
  <c r="M239" i="1" s="1"/>
  <c r="E242" i="1"/>
  <c r="G242" i="1" s="1"/>
  <c r="H242" i="1" s="1"/>
  <c r="O244" i="1"/>
  <c r="Q244" i="1" s="1"/>
  <c r="R244" i="1" s="1"/>
  <c r="J247" i="1"/>
  <c r="L247" i="1" s="1"/>
  <c r="M247" i="1" s="1"/>
  <c r="E250" i="1"/>
  <c r="G250" i="1" s="1"/>
  <c r="H250" i="1" s="1"/>
  <c r="O252" i="1"/>
  <c r="Q252" i="1" s="1"/>
  <c r="R252" i="1" s="1"/>
  <c r="J255" i="1"/>
  <c r="L255" i="1" s="1"/>
  <c r="M255" i="1" s="1"/>
  <c r="E258" i="1"/>
  <c r="G258" i="1" s="1"/>
  <c r="H258" i="1" s="1"/>
  <c r="O260" i="1"/>
  <c r="Q260" i="1" s="1"/>
  <c r="R260" i="1" s="1"/>
  <c r="J263" i="1"/>
  <c r="L263" i="1" s="1"/>
  <c r="M263" i="1" s="1"/>
  <c r="E266" i="1"/>
  <c r="G266" i="1" s="1"/>
  <c r="H266" i="1" s="1"/>
  <c r="O268" i="1"/>
  <c r="Q268" i="1" s="1"/>
  <c r="R268" i="1" s="1"/>
  <c r="J271" i="1"/>
  <c r="L271" i="1" s="1"/>
  <c r="M271" i="1" s="1"/>
  <c r="E274" i="1"/>
  <c r="G274" i="1" s="1"/>
  <c r="H274" i="1" s="1"/>
  <c r="O276" i="1"/>
  <c r="Q276" i="1" s="1"/>
  <c r="R276" i="1" s="1"/>
  <c r="J279" i="1"/>
  <c r="L279" i="1" s="1"/>
  <c r="M279" i="1" s="1"/>
  <c r="E282" i="1"/>
  <c r="G282" i="1" s="1"/>
  <c r="H282" i="1" s="1"/>
  <c r="O284" i="1"/>
  <c r="Q284" i="1" s="1"/>
  <c r="R284" i="1" s="1"/>
  <c r="J287" i="1"/>
  <c r="L287" i="1" s="1"/>
  <c r="M287" i="1" s="1"/>
  <c r="E290" i="1"/>
  <c r="G290" i="1" s="1"/>
  <c r="H290" i="1" s="1"/>
  <c r="O292" i="1"/>
  <c r="Q292" i="1" s="1"/>
  <c r="R292" i="1" s="1"/>
  <c r="J295" i="1"/>
  <c r="L295" i="1" s="1"/>
  <c r="M295" i="1" s="1"/>
  <c r="E298" i="1"/>
  <c r="G298" i="1" s="1"/>
  <c r="H298" i="1" s="1"/>
  <c r="O300" i="1"/>
  <c r="Q300" i="1" s="1"/>
  <c r="R300" i="1" s="1"/>
  <c r="J303" i="1"/>
  <c r="L303" i="1" s="1"/>
  <c r="M303" i="1" s="1"/>
  <c r="E306" i="1"/>
  <c r="G306" i="1" s="1"/>
  <c r="H306" i="1" s="1"/>
  <c r="O308" i="1"/>
  <c r="Q308" i="1" s="1"/>
  <c r="R308" i="1" s="1"/>
  <c r="J311" i="1"/>
  <c r="L311" i="1" s="1"/>
  <c r="M311" i="1" s="1"/>
  <c r="E314" i="1"/>
  <c r="G314" i="1" s="1"/>
  <c r="H314" i="1" s="1"/>
  <c r="O316" i="1"/>
  <c r="Q316" i="1" s="1"/>
  <c r="R316" i="1" s="1"/>
  <c r="J319" i="1"/>
  <c r="L319" i="1" s="1"/>
  <c r="M319" i="1" s="1"/>
  <c r="E322" i="1"/>
  <c r="G322" i="1" s="1"/>
  <c r="H322" i="1" s="1"/>
  <c r="O324" i="1"/>
  <c r="Q324" i="1" s="1"/>
  <c r="R324" i="1" s="1"/>
  <c r="J327" i="1"/>
  <c r="L327" i="1" s="1"/>
  <c r="M327" i="1" s="1"/>
  <c r="E330" i="1"/>
  <c r="G330" i="1" s="1"/>
  <c r="H330" i="1" s="1"/>
  <c r="O332" i="1"/>
  <c r="Q332" i="1" s="1"/>
  <c r="R332" i="1" s="1"/>
  <c r="J335" i="1"/>
  <c r="L335" i="1" s="1"/>
  <c r="M335" i="1" s="1"/>
  <c r="E338" i="1"/>
  <c r="G338" i="1" s="1"/>
  <c r="H338" i="1" s="1"/>
  <c r="O340" i="1"/>
  <c r="Q340" i="1" s="1"/>
  <c r="R340" i="1" s="1"/>
  <c r="J343" i="1"/>
  <c r="L343" i="1" s="1"/>
  <c r="M343" i="1" s="1"/>
  <c r="E346" i="1"/>
  <c r="G346" i="1" s="1"/>
  <c r="H346" i="1" s="1"/>
  <c r="O348" i="1"/>
  <c r="Q348" i="1" s="1"/>
  <c r="R348" i="1" s="1"/>
  <c r="J351" i="1"/>
  <c r="L351" i="1" s="1"/>
  <c r="M351" i="1" s="1"/>
  <c r="E354" i="1"/>
  <c r="G354" i="1" s="1"/>
  <c r="H354" i="1" s="1"/>
  <c r="O356" i="1"/>
  <c r="Q356" i="1" s="1"/>
  <c r="R356" i="1" s="1"/>
  <c r="J359" i="1"/>
  <c r="L359" i="1" s="1"/>
  <c r="M359" i="1" s="1"/>
  <c r="E362" i="1"/>
  <c r="G362" i="1" s="1"/>
  <c r="H362" i="1" s="1"/>
  <c r="O364" i="1"/>
  <c r="Q364" i="1" s="1"/>
  <c r="R364" i="1" s="1"/>
  <c r="J367" i="1"/>
  <c r="L367" i="1" s="1"/>
  <c r="M367" i="1" s="1"/>
  <c r="E370" i="1"/>
  <c r="G370" i="1" s="1"/>
  <c r="H370" i="1" s="1"/>
  <c r="O372" i="1"/>
  <c r="Q372" i="1" s="1"/>
  <c r="R372" i="1" s="1"/>
  <c r="J375" i="1"/>
  <c r="L375" i="1" s="1"/>
  <c r="M375" i="1" s="1"/>
  <c r="E378" i="1"/>
  <c r="G378" i="1" s="1"/>
  <c r="H378" i="1" s="1"/>
  <c r="O380" i="1"/>
  <c r="Q380" i="1" s="1"/>
  <c r="R380" i="1" s="1"/>
  <c r="J383" i="1"/>
  <c r="L383" i="1" s="1"/>
  <c r="M383" i="1" s="1"/>
  <c r="E386" i="1"/>
  <c r="G386" i="1" s="1"/>
  <c r="H386" i="1" s="1"/>
  <c r="O388" i="1"/>
  <c r="Q388" i="1" s="1"/>
  <c r="R388" i="1" s="1"/>
  <c r="J390" i="1"/>
  <c r="L390" i="1" s="1"/>
  <c r="M390" i="1" s="1"/>
  <c r="F391" i="1"/>
  <c r="O391" i="1"/>
  <c r="Q391" i="1" s="1"/>
  <c r="R391" i="1" s="1"/>
  <c r="K392" i="1"/>
  <c r="E393" i="1"/>
  <c r="G393" i="1" s="1"/>
  <c r="H393" i="1" s="1"/>
  <c r="P393" i="1"/>
  <c r="J394" i="1"/>
  <c r="L394" i="1" s="1"/>
  <c r="M394" i="1" s="1"/>
  <c r="F395" i="1"/>
  <c r="O395" i="1"/>
  <c r="Q395" i="1" s="1"/>
  <c r="R395" i="1" s="1"/>
  <c r="K396" i="1"/>
  <c r="E397" i="1"/>
  <c r="G397" i="1" s="1"/>
  <c r="H397" i="1" s="1"/>
  <c r="P397" i="1"/>
  <c r="P403" i="1"/>
  <c r="O403" i="1"/>
  <c r="Q403" i="1" s="1"/>
  <c r="R403" i="1" s="1"/>
  <c r="K406" i="1"/>
  <c r="J406" i="1"/>
  <c r="L406" i="1" s="1"/>
  <c r="M406" i="1" s="1"/>
  <c r="E412" i="1"/>
  <c r="G412" i="1" s="1"/>
  <c r="H412" i="1" s="1"/>
  <c r="P413" i="1"/>
  <c r="P427" i="1"/>
  <c r="O427" i="1"/>
  <c r="Q427" i="1" s="1"/>
  <c r="R427" i="1" s="1"/>
  <c r="O430" i="1"/>
  <c r="Q430" i="1" s="1"/>
  <c r="R430" i="1" s="1"/>
  <c r="K438" i="1"/>
  <c r="J438" i="1"/>
  <c r="L438" i="1" s="1"/>
  <c r="M438" i="1" s="1"/>
  <c r="J441" i="1"/>
  <c r="L441" i="1" s="1"/>
  <c r="M441" i="1" s="1"/>
  <c r="E444" i="1"/>
  <c r="G444" i="1" s="1"/>
  <c r="H444" i="1" s="1"/>
  <c r="F467" i="1"/>
  <c r="E467" i="1"/>
  <c r="G467" i="1" s="1"/>
  <c r="H467" i="1" s="1"/>
  <c r="K488" i="1"/>
  <c r="J488" i="1"/>
  <c r="L488" i="1" s="1"/>
  <c r="M488" i="1" s="1"/>
  <c r="O398" i="1"/>
  <c r="Q398" i="1" s="1"/>
  <c r="R398" i="1" s="1"/>
  <c r="J409" i="1"/>
  <c r="L409" i="1" s="1"/>
  <c r="M409" i="1" s="1"/>
  <c r="F411" i="1"/>
  <c r="F425" i="1"/>
  <c r="E425" i="1"/>
  <c r="G425" i="1" s="1"/>
  <c r="H425" i="1" s="1"/>
  <c r="P429" i="1"/>
  <c r="K440" i="1"/>
  <c r="F443" i="1"/>
  <c r="F449" i="1"/>
  <c r="E449" i="1"/>
  <c r="G449" i="1" s="1"/>
  <c r="H449" i="1" s="1"/>
  <c r="F457" i="1"/>
  <c r="E457" i="1"/>
  <c r="G457" i="1" s="1"/>
  <c r="H457" i="1" s="1"/>
  <c r="F475" i="1"/>
  <c r="E475" i="1"/>
  <c r="G475" i="1" s="1"/>
  <c r="H475" i="1" s="1"/>
  <c r="K422" i="1"/>
  <c r="J422" i="1"/>
  <c r="L422" i="1" s="1"/>
  <c r="M422" i="1" s="1"/>
  <c r="P435" i="1"/>
  <c r="O435" i="1"/>
  <c r="Q435" i="1" s="1"/>
  <c r="R435" i="1" s="1"/>
  <c r="P461" i="1"/>
  <c r="O461" i="1"/>
  <c r="Q461" i="1" s="1"/>
  <c r="R461" i="1" s="1"/>
  <c r="F483" i="1"/>
  <c r="E483" i="1"/>
  <c r="G483" i="1" s="1"/>
  <c r="H483" i="1" s="1"/>
  <c r="K559" i="1"/>
  <c r="J559" i="1"/>
  <c r="L559" i="1" s="1"/>
  <c r="M559" i="1" s="1"/>
  <c r="P588" i="1"/>
  <c r="O588" i="1"/>
  <c r="Q588" i="1" s="1"/>
  <c r="R588" i="1" s="1"/>
  <c r="F594" i="1"/>
  <c r="E594" i="1"/>
  <c r="G594" i="1" s="1"/>
  <c r="H594" i="1" s="1"/>
  <c r="F403" i="1"/>
  <c r="E404" i="1"/>
  <c r="G404" i="1" s="1"/>
  <c r="H404" i="1" s="1"/>
  <c r="P405" i="1"/>
  <c r="P419" i="1"/>
  <c r="O419" i="1"/>
  <c r="Q419" i="1" s="1"/>
  <c r="R419" i="1" s="1"/>
  <c r="J425" i="1"/>
  <c r="L425" i="1" s="1"/>
  <c r="M425" i="1" s="1"/>
  <c r="F427" i="1"/>
  <c r="P437" i="1"/>
  <c r="K454" i="1"/>
  <c r="J454" i="1"/>
  <c r="L454" i="1" s="1"/>
  <c r="M454" i="1" s="1"/>
  <c r="P469" i="1"/>
  <c r="O469" i="1"/>
  <c r="Q469" i="1" s="1"/>
  <c r="R469" i="1" s="1"/>
  <c r="K511" i="1"/>
  <c r="J511" i="1"/>
  <c r="L511" i="1" s="1"/>
  <c r="M511" i="1" s="1"/>
  <c r="F513" i="1"/>
  <c r="E513" i="1"/>
  <c r="G513" i="1" s="1"/>
  <c r="H513" i="1" s="1"/>
  <c r="P523" i="1"/>
  <c r="O523" i="1"/>
  <c r="Q523" i="1" s="1"/>
  <c r="R523" i="1" s="1"/>
  <c r="F537" i="1"/>
  <c r="E537" i="1"/>
  <c r="G537" i="1" s="1"/>
  <c r="H537" i="1" s="1"/>
  <c r="K583" i="1"/>
  <c r="J583" i="1"/>
  <c r="L583" i="1" s="1"/>
  <c r="M583" i="1" s="1"/>
  <c r="F602" i="1"/>
  <c r="E602" i="1"/>
  <c r="G602" i="1" s="1"/>
  <c r="H602" i="1" s="1"/>
  <c r="F613" i="1"/>
  <c r="E613" i="1"/>
  <c r="G613" i="1" s="1"/>
  <c r="H613" i="1" s="1"/>
  <c r="K510" i="1"/>
  <c r="J510" i="1"/>
  <c r="L510" i="1" s="1"/>
  <c r="M510" i="1" s="1"/>
  <c r="K534" i="1"/>
  <c r="J534" i="1"/>
  <c r="L534" i="1" s="1"/>
  <c r="M534" i="1" s="1"/>
  <c r="F553" i="1"/>
  <c r="E553" i="1"/>
  <c r="G553" i="1" s="1"/>
  <c r="H553" i="1" s="1"/>
  <c r="K558" i="1"/>
  <c r="J558" i="1"/>
  <c r="L558" i="1" s="1"/>
  <c r="M558" i="1" s="1"/>
  <c r="P563" i="1"/>
  <c r="O563" i="1"/>
  <c r="Q563" i="1" s="1"/>
  <c r="R563" i="1" s="1"/>
  <c r="K616" i="1"/>
  <c r="J616" i="1"/>
  <c r="L616" i="1" s="1"/>
  <c r="M616" i="1" s="1"/>
  <c r="K825" i="1"/>
  <c r="J825" i="1"/>
  <c r="L825" i="1" s="1"/>
  <c r="M825" i="1" s="1"/>
  <c r="O459" i="1"/>
  <c r="Q459" i="1" s="1"/>
  <c r="R459" i="1" s="1"/>
  <c r="J462" i="1"/>
  <c r="L462" i="1" s="1"/>
  <c r="M462" i="1" s="1"/>
  <c r="E465" i="1"/>
  <c r="G465" i="1" s="1"/>
  <c r="H465" i="1" s="1"/>
  <c r="O467" i="1"/>
  <c r="Q467" i="1" s="1"/>
  <c r="R467" i="1" s="1"/>
  <c r="J470" i="1"/>
  <c r="L470" i="1" s="1"/>
  <c r="M470" i="1" s="1"/>
  <c r="E473" i="1"/>
  <c r="G473" i="1" s="1"/>
  <c r="H473" i="1" s="1"/>
  <c r="O475" i="1"/>
  <c r="Q475" i="1" s="1"/>
  <c r="R475" i="1" s="1"/>
  <c r="J478" i="1"/>
  <c r="L478" i="1" s="1"/>
  <c r="M478" i="1" s="1"/>
  <c r="E481" i="1"/>
  <c r="G481" i="1" s="1"/>
  <c r="H481" i="1" s="1"/>
  <c r="O483" i="1"/>
  <c r="Q483" i="1" s="1"/>
  <c r="R483" i="1" s="1"/>
  <c r="J486" i="1"/>
  <c r="L486" i="1" s="1"/>
  <c r="M486" i="1" s="1"/>
  <c r="E489" i="1"/>
  <c r="G489" i="1" s="1"/>
  <c r="H489" i="1" s="1"/>
  <c r="K492" i="1"/>
  <c r="E493" i="1"/>
  <c r="G493" i="1" s="1"/>
  <c r="H493" i="1" s="1"/>
  <c r="J495" i="1"/>
  <c r="L495" i="1" s="1"/>
  <c r="M495" i="1" s="1"/>
  <c r="E506" i="1"/>
  <c r="G506" i="1" s="1"/>
  <c r="H506" i="1" s="1"/>
  <c r="P507" i="1"/>
  <c r="O507" i="1"/>
  <c r="Q507" i="1" s="1"/>
  <c r="R507" i="1" s="1"/>
  <c r="J519" i="1"/>
  <c r="L519" i="1" s="1"/>
  <c r="M519" i="1" s="1"/>
  <c r="F521" i="1"/>
  <c r="E521" i="1"/>
  <c r="G521" i="1" s="1"/>
  <c r="H521" i="1" s="1"/>
  <c r="E530" i="1"/>
  <c r="G530" i="1" s="1"/>
  <c r="H530" i="1" s="1"/>
  <c r="P531" i="1"/>
  <c r="O531" i="1"/>
  <c r="Q531" i="1" s="1"/>
  <c r="R531" i="1" s="1"/>
  <c r="J551" i="1"/>
  <c r="L551" i="1" s="1"/>
  <c r="M551" i="1" s="1"/>
  <c r="F569" i="1"/>
  <c r="E569" i="1"/>
  <c r="G569" i="1" s="1"/>
  <c r="H569" i="1" s="1"/>
  <c r="K574" i="1"/>
  <c r="J574" i="1"/>
  <c r="L574" i="1" s="1"/>
  <c r="M574" i="1" s="1"/>
  <c r="F586" i="1"/>
  <c r="E586" i="1"/>
  <c r="G586" i="1" s="1"/>
  <c r="H586" i="1" s="1"/>
  <c r="P596" i="1"/>
  <c r="O596" i="1"/>
  <c r="Q596" i="1" s="1"/>
  <c r="R596" i="1" s="1"/>
  <c r="E400" i="1"/>
  <c r="G400" i="1" s="1"/>
  <c r="H400" i="1" s="1"/>
  <c r="O402" i="1"/>
  <c r="Q402" i="1" s="1"/>
  <c r="R402" i="1" s="1"/>
  <c r="J405" i="1"/>
  <c r="L405" i="1" s="1"/>
  <c r="M405" i="1" s="1"/>
  <c r="E408" i="1"/>
  <c r="G408" i="1" s="1"/>
  <c r="H408" i="1" s="1"/>
  <c r="O410" i="1"/>
  <c r="Q410" i="1" s="1"/>
  <c r="R410" i="1" s="1"/>
  <c r="J413" i="1"/>
  <c r="L413" i="1" s="1"/>
  <c r="M413" i="1" s="1"/>
  <c r="E416" i="1"/>
  <c r="G416" i="1" s="1"/>
  <c r="H416" i="1" s="1"/>
  <c r="O418" i="1"/>
  <c r="Q418" i="1" s="1"/>
  <c r="R418" i="1" s="1"/>
  <c r="J421" i="1"/>
  <c r="L421" i="1" s="1"/>
  <c r="M421" i="1" s="1"/>
  <c r="E424" i="1"/>
  <c r="G424" i="1" s="1"/>
  <c r="H424" i="1" s="1"/>
  <c r="O426" i="1"/>
  <c r="Q426" i="1" s="1"/>
  <c r="R426" i="1" s="1"/>
  <c r="J429" i="1"/>
  <c r="L429" i="1" s="1"/>
  <c r="M429" i="1" s="1"/>
  <c r="E432" i="1"/>
  <c r="G432" i="1" s="1"/>
  <c r="H432" i="1" s="1"/>
  <c r="O434" i="1"/>
  <c r="Q434" i="1" s="1"/>
  <c r="R434" i="1" s="1"/>
  <c r="J437" i="1"/>
  <c r="L437" i="1" s="1"/>
  <c r="M437" i="1" s="1"/>
  <c r="E440" i="1"/>
  <c r="G440" i="1" s="1"/>
  <c r="H440" i="1" s="1"/>
  <c r="J445" i="1"/>
  <c r="L445" i="1" s="1"/>
  <c r="M445" i="1" s="1"/>
  <c r="E448" i="1"/>
  <c r="G448" i="1" s="1"/>
  <c r="H448" i="1" s="1"/>
  <c r="O450" i="1"/>
  <c r="Q450" i="1" s="1"/>
  <c r="R450" i="1" s="1"/>
  <c r="F505" i="1"/>
  <c r="E505" i="1"/>
  <c r="G505" i="1" s="1"/>
  <c r="H505" i="1" s="1"/>
  <c r="K550" i="1"/>
  <c r="J550" i="1"/>
  <c r="L550" i="1" s="1"/>
  <c r="M550" i="1" s="1"/>
  <c r="P604" i="1"/>
  <c r="O604" i="1"/>
  <c r="Q604" i="1" s="1"/>
  <c r="R604" i="1" s="1"/>
  <c r="K671" i="1"/>
  <c r="J671" i="1"/>
  <c r="L671" i="1" s="1"/>
  <c r="M671" i="1" s="1"/>
  <c r="F497" i="1"/>
  <c r="E497" i="1"/>
  <c r="G497" i="1" s="1"/>
  <c r="H497" i="1" s="1"/>
  <c r="O500" i="1"/>
  <c r="Q500" i="1" s="1"/>
  <c r="R500" i="1" s="1"/>
  <c r="K502" i="1"/>
  <c r="J502" i="1"/>
  <c r="L502" i="1" s="1"/>
  <c r="M502" i="1" s="1"/>
  <c r="O516" i="1"/>
  <c r="Q516" i="1" s="1"/>
  <c r="R516" i="1" s="1"/>
  <c r="K518" i="1"/>
  <c r="J518" i="1"/>
  <c r="L518" i="1" s="1"/>
  <c r="M518" i="1" s="1"/>
  <c r="J527" i="1"/>
  <c r="L527" i="1" s="1"/>
  <c r="M527" i="1" s="1"/>
  <c r="F529" i="1"/>
  <c r="E529" i="1"/>
  <c r="G529" i="1" s="1"/>
  <c r="H529" i="1" s="1"/>
  <c r="E546" i="1"/>
  <c r="G546" i="1" s="1"/>
  <c r="H546" i="1" s="1"/>
  <c r="P547" i="1"/>
  <c r="O547" i="1"/>
  <c r="Q547" i="1" s="1"/>
  <c r="R547" i="1" s="1"/>
  <c r="O556" i="1"/>
  <c r="Q556" i="1" s="1"/>
  <c r="R556" i="1" s="1"/>
  <c r="E562" i="1"/>
  <c r="G562" i="1" s="1"/>
  <c r="H562" i="1" s="1"/>
  <c r="F578" i="1"/>
  <c r="E578" i="1"/>
  <c r="G578" i="1" s="1"/>
  <c r="H578" i="1" s="1"/>
  <c r="K591" i="1"/>
  <c r="J591" i="1"/>
  <c r="L591" i="1" s="1"/>
  <c r="M591" i="1" s="1"/>
  <c r="F618" i="1"/>
  <c r="E618" i="1"/>
  <c r="G618" i="1" s="1"/>
  <c r="H618" i="1" s="1"/>
  <c r="P625" i="1"/>
  <c r="O625" i="1"/>
  <c r="Q625" i="1" s="1"/>
  <c r="R625" i="1" s="1"/>
  <c r="P636" i="1"/>
  <c r="O636" i="1"/>
  <c r="Q636" i="1" s="1"/>
  <c r="R636" i="1" s="1"/>
  <c r="P499" i="1"/>
  <c r="O499" i="1"/>
  <c r="Q499" i="1" s="1"/>
  <c r="R499" i="1" s="1"/>
  <c r="F545" i="1"/>
  <c r="E545" i="1"/>
  <c r="G545" i="1" s="1"/>
  <c r="H545" i="1" s="1"/>
  <c r="P555" i="1"/>
  <c r="O555" i="1"/>
  <c r="Q555" i="1" s="1"/>
  <c r="R555" i="1" s="1"/>
  <c r="F561" i="1"/>
  <c r="E561" i="1"/>
  <c r="G561" i="1" s="1"/>
  <c r="H561" i="1" s="1"/>
  <c r="K599" i="1"/>
  <c r="J599" i="1"/>
  <c r="L599" i="1" s="1"/>
  <c r="M599" i="1" s="1"/>
  <c r="F706" i="1"/>
  <c r="E706" i="1"/>
  <c r="G706" i="1" s="1"/>
  <c r="H706" i="1" s="1"/>
  <c r="F495" i="1"/>
  <c r="E514" i="1"/>
  <c r="G514" i="1" s="1"/>
  <c r="H514" i="1" s="1"/>
  <c r="P515" i="1"/>
  <c r="O515" i="1"/>
  <c r="Q515" i="1" s="1"/>
  <c r="R515" i="1" s="1"/>
  <c r="O524" i="1"/>
  <c r="Q524" i="1" s="1"/>
  <c r="R524" i="1" s="1"/>
  <c r="K526" i="1"/>
  <c r="J526" i="1"/>
  <c r="L526" i="1" s="1"/>
  <c r="M526" i="1" s="1"/>
  <c r="O540" i="1"/>
  <c r="Q540" i="1" s="1"/>
  <c r="R540" i="1" s="1"/>
  <c r="K542" i="1"/>
  <c r="J542" i="1"/>
  <c r="L542" i="1" s="1"/>
  <c r="M542" i="1" s="1"/>
  <c r="K566" i="1"/>
  <c r="J566" i="1"/>
  <c r="L566" i="1" s="1"/>
  <c r="M566" i="1" s="1"/>
  <c r="P571" i="1"/>
  <c r="O571" i="1"/>
  <c r="Q571" i="1" s="1"/>
  <c r="R571" i="1" s="1"/>
  <c r="F577" i="1"/>
  <c r="E577" i="1"/>
  <c r="G577" i="1" s="1"/>
  <c r="H577" i="1" s="1"/>
  <c r="P580" i="1"/>
  <c r="O580" i="1"/>
  <c r="Q580" i="1" s="1"/>
  <c r="R580" i="1" s="1"/>
  <c r="K655" i="1"/>
  <c r="J655" i="1"/>
  <c r="L655" i="1" s="1"/>
  <c r="M655" i="1" s="1"/>
  <c r="P620" i="1"/>
  <c r="O620" i="1"/>
  <c r="Q620" i="1" s="1"/>
  <c r="R620" i="1" s="1"/>
  <c r="K628" i="1"/>
  <c r="J628" i="1"/>
  <c r="L628" i="1" s="1"/>
  <c r="M628" i="1" s="1"/>
  <c r="P633" i="1"/>
  <c r="O633" i="1"/>
  <c r="Q633" i="1" s="1"/>
  <c r="R633" i="1" s="1"/>
  <c r="P641" i="1"/>
  <c r="O641" i="1"/>
  <c r="Q641" i="1" s="1"/>
  <c r="R641" i="1" s="1"/>
  <c r="F658" i="1"/>
  <c r="E658" i="1"/>
  <c r="G658" i="1" s="1"/>
  <c r="H658" i="1" s="1"/>
  <c r="F674" i="1"/>
  <c r="E674" i="1"/>
  <c r="G674" i="1" s="1"/>
  <c r="H674" i="1" s="1"/>
  <c r="P708" i="1"/>
  <c r="O708" i="1"/>
  <c r="Q708" i="1" s="1"/>
  <c r="R708" i="1" s="1"/>
  <c r="P851" i="1"/>
  <c r="O851" i="1"/>
  <c r="Q851" i="1" s="1"/>
  <c r="R851" i="1" s="1"/>
  <c r="K888" i="1"/>
  <c r="J888" i="1"/>
  <c r="L888" i="1" s="1"/>
  <c r="M888" i="1" s="1"/>
  <c r="K623" i="1"/>
  <c r="J623" i="1"/>
  <c r="L623" i="1" s="1"/>
  <c r="M623" i="1" s="1"/>
  <c r="F631" i="1"/>
  <c r="E631" i="1"/>
  <c r="G631" i="1" s="1"/>
  <c r="H631" i="1" s="1"/>
  <c r="F634" i="1"/>
  <c r="E634" i="1"/>
  <c r="G634" i="1" s="1"/>
  <c r="H634" i="1" s="1"/>
  <c r="F642" i="1"/>
  <c r="E642" i="1"/>
  <c r="G642" i="1" s="1"/>
  <c r="H642" i="1" s="1"/>
  <c r="P660" i="1"/>
  <c r="O660" i="1"/>
  <c r="Q660" i="1" s="1"/>
  <c r="R660" i="1" s="1"/>
  <c r="P676" i="1"/>
  <c r="O676" i="1"/>
  <c r="Q676" i="1" s="1"/>
  <c r="R676" i="1" s="1"/>
  <c r="K687" i="1"/>
  <c r="J687" i="1"/>
  <c r="L687" i="1" s="1"/>
  <c r="M687" i="1" s="1"/>
  <c r="K711" i="1"/>
  <c r="J711" i="1"/>
  <c r="L711" i="1" s="1"/>
  <c r="M711" i="1" s="1"/>
  <c r="F736" i="1"/>
  <c r="E736" i="1"/>
  <c r="G736" i="1" s="1"/>
  <c r="H736" i="1" s="1"/>
  <c r="F915" i="1"/>
  <c r="E915" i="1"/>
  <c r="G915" i="1" s="1"/>
  <c r="H915" i="1" s="1"/>
  <c r="F927" i="1"/>
  <c r="E927" i="1"/>
  <c r="G927" i="1" s="1"/>
  <c r="H927" i="1" s="1"/>
  <c r="F626" i="1"/>
  <c r="E626" i="1"/>
  <c r="G626" i="1" s="1"/>
  <c r="H626" i="1" s="1"/>
  <c r="K647" i="1"/>
  <c r="J647" i="1"/>
  <c r="L647" i="1" s="1"/>
  <c r="M647" i="1" s="1"/>
  <c r="K663" i="1"/>
  <c r="J663" i="1"/>
  <c r="L663" i="1" s="1"/>
  <c r="M663" i="1" s="1"/>
  <c r="K679" i="1"/>
  <c r="J679" i="1"/>
  <c r="L679" i="1" s="1"/>
  <c r="M679" i="1" s="1"/>
  <c r="F714" i="1"/>
  <c r="E714" i="1"/>
  <c r="G714" i="1" s="1"/>
  <c r="H714" i="1" s="1"/>
  <c r="O497" i="1"/>
  <c r="Q497" i="1" s="1"/>
  <c r="R497" i="1" s="1"/>
  <c r="J500" i="1"/>
  <c r="L500" i="1" s="1"/>
  <c r="M500" i="1" s="1"/>
  <c r="E503" i="1"/>
  <c r="G503" i="1" s="1"/>
  <c r="H503" i="1" s="1"/>
  <c r="O505" i="1"/>
  <c r="Q505" i="1" s="1"/>
  <c r="R505" i="1" s="1"/>
  <c r="J508" i="1"/>
  <c r="L508" i="1" s="1"/>
  <c r="M508" i="1" s="1"/>
  <c r="E511" i="1"/>
  <c r="G511" i="1" s="1"/>
  <c r="H511" i="1" s="1"/>
  <c r="O513" i="1"/>
  <c r="Q513" i="1" s="1"/>
  <c r="R513" i="1" s="1"/>
  <c r="J516" i="1"/>
  <c r="L516" i="1" s="1"/>
  <c r="M516" i="1" s="1"/>
  <c r="E519" i="1"/>
  <c r="G519" i="1" s="1"/>
  <c r="H519" i="1" s="1"/>
  <c r="O521" i="1"/>
  <c r="Q521" i="1" s="1"/>
  <c r="R521" i="1" s="1"/>
  <c r="J524" i="1"/>
  <c r="L524" i="1" s="1"/>
  <c r="M524" i="1" s="1"/>
  <c r="E527" i="1"/>
  <c r="G527" i="1" s="1"/>
  <c r="H527" i="1" s="1"/>
  <c r="O529" i="1"/>
  <c r="Q529" i="1" s="1"/>
  <c r="R529" i="1" s="1"/>
  <c r="J532" i="1"/>
  <c r="L532" i="1" s="1"/>
  <c r="M532" i="1" s="1"/>
  <c r="E535" i="1"/>
  <c r="G535" i="1" s="1"/>
  <c r="H535" i="1" s="1"/>
  <c r="O537" i="1"/>
  <c r="Q537" i="1" s="1"/>
  <c r="R537" i="1" s="1"/>
  <c r="J540" i="1"/>
  <c r="L540" i="1" s="1"/>
  <c r="M540" i="1" s="1"/>
  <c r="E543" i="1"/>
  <c r="G543" i="1" s="1"/>
  <c r="H543" i="1" s="1"/>
  <c r="O545" i="1"/>
  <c r="Q545" i="1" s="1"/>
  <c r="R545" i="1" s="1"/>
  <c r="J548" i="1"/>
  <c r="L548" i="1" s="1"/>
  <c r="M548" i="1" s="1"/>
  <c r="E551" i="1"/>
  <c r="G551" i="1" s="1"/>
  <c r="H551" i="1" s="1"/>
  <c r="O553" i="1"/>
  <c r="Q553" i="1" s="1"/>
  <c r="R553" i="1" s="1"/>
  <c r="J556" i="1"/>
  <c r="L556" i="1" s="1"/>
  <c r="M556" i="1" s="1"/>
  <c r="E559" i="1"/>
  <c r="G559" i="1" s="1"/>
  <c r="H559" i="1" s="1"/>
  <c r="O561" i="1"/>
  <c r="Q561" i="1" s="1"/>
  <c r="R561" i="1" s="1"/>
  <c r="J564" i="1"/>
  <c r="L564" i="1" s="1"/>
  <c r="M564" i="1" s="1"/>
  <c r="E567" i="1"/>
  <c r="G567" i="1" s="1"/>
  <c r="H567" i="1" s="1"/>
  <c r="O569" i="1"/>
  <c r="Q569" i="1" s="1"/>
  <c r="R569" i="1" s="1"/>
  <c r="J572" i="1"/>
  <c r="L572" i="1" s="1"/>
  <c r="M572" i="1" s="1"/>
  <c r="E575" i="1"/>
  <c r="G575" i="1" s="1"/>
  <c r="H575" i="1" s="1"/>
  <c r="O577" i="1"/>
  <c r="Q577" i="1" s="1"/>
  <c r="R577" i="1" s="1"/>
  <c r="J580" i="1"/>
  <c r="L580" i="1" s="1"/>
  <c r="M580" i="1" s="1"/>
  <c r="E583" i="1"/>
  <c r="G583" i="1" s="1"/>
  <c r="H583" i="1" s="1"/>
  <c r="O585" i="1"/>
  <c r="Q585" i="1" s="1"/>
  <c r="R585" i="1" s="1"/>
  <c r="J588" i="1"/>
  <c r="L588" i="1" s="1"/>
  <c r="M588" i="1" s="1"/>
  <c r="E591" i="1"/>
  <c r="G591" i="1" s="1"/>
  <c r="H591" i="1" s="1"/>
  <c r="O593" i="1"/>
  <c r="Q593" i="1" s="1"/>
  <c r="R593" i="1" s="1"/>
  <c r="J596" i="1"/>
  <c r="L596" i="1" s="1"/>
  <c r="M596" i="1" s="1"/>
  <c r="E599" i="1"/>
  <c r="G599" i="1" s="1"/>
  <c r="H599" i="1" s="1"/>
  <c r="O601" i="1"/>
  <c r="Q601" i="1" s="1"/>
  <c r="R601" i="1" s="1"/>
  <c r="J604" i="1"/>
  <c r="L604" i="1" s="1"/>
  <c r="M604" i="1" s="1"/>
  <c r="J608" i="1"/>
  <c r="L608" i="1" s="1"/>
  <c r="M608" i="1" s="1"/>
  <c r="O610" i="1"/>
  <c r="Q610" i="1" s="1"/>
  <c r="R610" i="1" s="1"/>
  <c r="F615" i="1"/>
  <c r="E615" i="1"/>
  <c r="G615" i="1" s="1"/>
  <c r="H615" i="1" s="1"/>
  <c r="E620" i="1"/>
  <c r="G620" i="1" s="1"/>
  <c r="H620" i="1" s="1"/>
  <c r="J624" i="1"/>
  <c r="L624" i="1" s="1"/>
  <c r="M624" i="1" s="1"/>
  <c r="P628" i="1"/>
  <c r="O628" i="1"/>
  <c r="Q628" i="1" s="1"/>
  <c r="R628" i="1" s="1"/>
  <c r="K631" i="1"/>
  <c r="J631" i="1"/>
  <c r="L631" i="1" s="1"/>
  <c r="M631" i="1" s="1"/>
  <c r="F639" i="1"/>
  <c r="E639" i="1"/>
  <c r="G639" i="1" s="1"/>
  <c r="H639" i="1" s="1"/>
  <c r="F650" i="1"/>
  <c r="E650" i="1"/>
  <c r="G650" i="1" s="1"/>
  <c r="H650" i="1" s="1"/>
  <c r="F666" i="1"/>
  <c r="E666" i="1"/>
  <c r="G666" i="1" s="1"/>
  <c r="H666" i="1" s="1"/>
  <c r="K695" i="1"/>
  <c r="J695" i="1"/>
  <c r="L695" i="1" s="1"/>
  <c r="M695" i="1" s="1"/>
  <c r="P716" i="1"/>
  <c r="O716" i="1"/>
  <c r="Q716" i="1" s="1"/>
  <c r="R716" i="1" s="1"/>
  <c r="P728" i="1"/>
  <c r="O728" i="1"/>
  <c r="Q728" i="1" s="1"/>
  <c r="R728" i="1" s="1"/>
  <c r="F876" i="1"/>
  <c r="E876" i="1"/>
  <c r="G876" i="1" s="1"/>
  <c r="H876" i="1" s="1"/>
  <c r="J555" i="1"/>
  <c r="L555" i="1" s="1"/>
  <c r="M555" i="1" s="1"/>
  <c r="E558" i="1"/>
  <c r="G558" i="1" s="1"/>
  <c r="H558" i="1" s="1"/>
  <c r="O560" i="1"/>
  <c r="Q560" i="1" s="1"/>
  <c r="R560" i="1" s="1"/>
  <c r="J563" i="1"/>
  <c r="L563" i="1" s="1"/>
  <c r="M563" i="1" s="1"/>
  <c r="O568" i="1"/>
  <c r="Q568" i="1" s="1"/>
  <c r="R568" i="1" s="1"/>
  <c r="J571" i="1"/>
  <c r="L571" i="1" s="1"/>
  <c r="M571" i="1" s="1"/>
  <c r="E574" i="1"/>
  <c r="G574" i="1" s="1"/>
  <c r="H574" i="1" s="1"/>
  <c r="O576" i="1"/>
  <c r="Q576" i="1" s="1"/>
  <c r="R576" i="1" s="1"/>
  <c r="J579" i="1"/>
  <c r="L579" i="1" s="1"/>
  <c r="M579" i="1" s="1"/>
  <c r="E582" i="1"/>
  <c r="G582" i="1" s="1"/>
  <c r="H582" i="1" s="1"/>
  <c r="O584" i="1"/>
  <c r="Q584" i="1" s="1"/>
  <c r="R584" i="1" s="1"/>
  <c r="P617" i="1"/>
  <c r="O617" i="1"/>
  <c r="Q617" i="1" s="1"/>
  <c r="R617" i="1" s="1"/>
  <c r="O622" i="1"/>
  <c r="Q622" i="1" s="1"/>
  <c r="R622" i="1" s="1"/>
  <c r="E627" i="1"/>
  <c r="G627" i="1" s="1"/>
  <c r="H627" i="1" s="1"/>
  <c r="K639" i="1"/>
  <c r="J639" i="1"/>
  <c r="L639" i="1" s="1"/>
  <c r="M639" i="1" s="1"/>
  <c r="P668" i="1"/>
  <c r="O668" i="1"/>
  <c r="Q668" i="1" s="1"/>
  <c r="R668" i="1" s="1"/>
  <c r="F682" i="1"/>
  <c r="E682" i="1"/>
  <c r="G682" i="1" s="1"/>
  <c r="H682" i="1" s="1"/>
  <c r="F698" i="1"/>
  <c r="E698" i="1"/>
  <c r="G698" i="1" s="1"/>
  <c r="H698" i="1" s="1"/>
  <c r="K719" i="1"/>
  <c r="J719" i="1"/>
  <c r="L719" i="1" s="1"/>
  <c r="M719" i="1" s="1"/>
  <c r="K620" i="1"/>
  <c r="J620" i="1"/>
  <c r="L620" i="1" s="1"/>
  <c r="M620" i="1" s="1"/>
  <c r="K644" i="1"/>
  <c r="J644" i="1"/>
  <c r="L644" i="1" s="1"/>
  <c r="M644" i="1" s="1"/>
  <c r="P684" i="1"/>
  <c r="O684" i="1"/>
  <c r="Q684" i="1" s="1"/>
  <c r="R684" i="1" s="1"/>
  <c r="F690" i="1"/>
  <c r="E690" i="1"/>
  <c r="G690" i="1" s="1"/>
  <c r="H690" i="1" s="1"/>
  <c r="P700" i="1"/>
  <c r="O700" i="1"/>
  <c r="Q700" i="1" s="1"/>
  <c r="R700" i="1" s="1"/>
  <c r="F722" i="1"/>
  <c r="E722" i="1"/>
  <c r="G722" i="1" s="1"/>
  <c r="H722" i="1" s="1"/>
  <c r="P726" i="1"/>
  <c r="O726" i="1"/>
  <c r="Q726" i="1" s="1"/>
  <c r="R726" i="1" s="1"/>
  <c r="P744" i="1"/>
  <c r="O744" i="1"/>
  <c r="Q744" i="1" s="1"/>
  <c r="R744" i="1" s="1"/>
  <c r="K755" i="1"/>
  <c r="J755" i="1"/>
  <c r="L755" i="1" s="1"/>
  <c r="M755" i="1" s="1"/>
  <c r="K615" i="1"/>
  <c r="J615" i="1"/>
  <c r="L615" i="1" s="1"/>
  <c r="M615" i="1" s="1"/>
  <c r="F623" i="1"/>
  <c r="E623" i="1"/>
  <c r="G623" i="1" s="1"/>
  <c r="H623" i="1" s="1"/>
  <c r="K636" i="1"/>
  <c r="J636" i="1"/>
  <c r="L636" i="1" s="1"/>
  <c r="M636" i="1" s="1"/>
  <c r="P644" i="1"/>
  <c r="O644" i="1"/>
  <c r="Q644" i="1" s="1"/>
  <c r="R644" i="1" s="1"/>
  <c r="P652" i="1"/>
  <c r="O652" i="1"/>
  <c r="Q652" i="1" s="1"/>
  <c r="R652" i="1" s="1"/>
  <c r="K703" i="1"/>
  <c r="J703" i="1"/>
  <c r="L703" i="1" s="1"/>
  <c r="M703" i="1" s="1"/>
  <c r="P724" i="1"/>
  <c r="O724" i="1"/>
  <c r="Q724" i="1" s="1"/>
  <c r="R724" i="1" s="1"/>
  <c r="F836" i="1"/>
  <c r="E836" i="1"/>
  <c r="G836" i="1" s="1"/>
  <c r="H836" i="1" s="1"/>
  <c r="F742" i="1"/>
  <c r="E742" i="1"/>
  <c r="G742" i="1" s="1"/>
  <c r="H742" i="1" s="1"/>
  <c r="P752" i="1"/>
  <c r="O752" i="1"/>
  <c r="Q752" i="1" s="1"/>
  <c r="R752" i="1" s="1"/>
  <c r="E827" i="1"/>
  <c r="G827" i="1" s="1"/>
  <c r="H827" i="1" s="1"/>
  <c r="F827" i="1"/>
  <c r="P877" i="1"/>
  <c r="O877" i="1"/>
  <c r="Q877" i="1" s="1"/>
  <c r="R877" i="1" s="1"/>
  <c r="K904" i="1"/>
  <c r="J904" i="1"/>
  <c r="L904" i="1" s="1"/>
  <c r="M904" i="1" s="1"/>
  <c r="P733" i="1"/>
  <c r="P736" i="1"/>
  <c r="O736" i="1"/>
  <c r="Q736" i="1" s="1"/>
  <c r="R736" i="1" s="1"/>
  <c r="K832" i="1"/>
  <c r="P837" i="1"/>
  <c r="F892" i="1"/>
  <c r="E892" i="1"/>
  <c r="G892" i="1" s="1"/>
  <c r="H892" i="1" s="1"/>
  <c r="F821" i="1"/>
  <c r="E821" i="1"/>
  <c r="G821" i="1" s="1"/>
  <c r="H821" i="1" s="1"/>
  <c r="F849" i="1"/>
  <c r="E849" i="1"/>
  <c r="G849" i="1" s="1"/>
  <c r="H849" i="1" s="1"/>
  <c r="F852" i="1"/>
  <c r="E852" i="1"/>
  <c r="G852" i="1" s="1"/>
  <c r="H852" i="1" s="1"/>
  <c r="K872" i="1"/>
  <c r="J872" i="1"/>
  <c r="L872" i="1" s="1"/>
  <c r="M872" i="1" s="1"/>
  <c r="P917" i="1"/>
  <c r="O917" i="1"/>
  <c r="Q917" i="1" s="1"/>
  <c r="R917" i="1" s="1"/>
  <c r="F726" i="1"/>
  <c r="F731" i="1"/>
  <c r="F734" i="1"/>
  <c r="E734" i="1"/>
  <c r="G734" i="1" s="1"/>
  <c r="H734" i="1" s="1"/>
  <c r="O737" i="1"/>
  <c r="Q737" i="1" s="1"/>
  <c r="R737" i="1" s="1"/>
  <c r="O745" i="1"/>
  <c r="Q745" i="1" s="1"/>
  <c r="R745" i="1" s="1"/>
  <c r="K747" i="1"/>
  <c r="J747" i="1"/>
  <c r="L747" i="1" s="1"/>
  <c r="M747" i="1" s="1"/>
  <c r="J756" i="1"/>
  <c r="L756" i="1" s="1"/>
  <c r="M756" i="1" s="1"/>
  <c r="F758" i="1"/>
  <c r="E758" i="1"/>
  <c r="G758" i="1" s="1"/>
  <c r="H758" i="1" s="1"/>
  <c r="F867" i="1"/>
  <c r="E867" i="1"/>
  <c r="G867" i="1" s="1"/>
  <c r="H867" i="1" s="1"/>
  <c r="P886" i="1"/>
  <c r="O886" i="1"/>
  <c r="Q886" i="1" s="1"/>
  <c r="R886" i="1" s="1"/>
  <c r="F899" i="1"/>
  <c r="E899" i="1"/>
  <c r="G899" i="1" s="1"/>
  <c r="H899" i="1" s="1"/>
  <c r="P909" i="1"/>
  <c r="O909" i="1"/>
  <c r="Q909" i="1" s="1"/>
  <c r="R909" i="1" s="1"/>
  <c r="K1007" i="1"/>
  <c r="J1007" i="1"/>
  <c r="L1007" i="1" s="1"/>
  <c r="M1007" i="1" s="1"/>
  <c r="K739" i="1"/>
  <c r="J739" i="1"/>
  <c r="L739" i="1" s="1"/>
  <c r="M739" i="1" s="1"/>
  <c r="P760" i="1"/>
  <c r="O760" i="1"/>
  <c r="Q760" i="1" s="1"/>
  <c r="R760" i="1" s="1"/>
  <c r="K763" i="1"/>
  <c r="J763" i="1"/>
  <c r="L763" i="1" s="1"/>
  <c r="M763" i="1" s="1"/>
  <c r="F766" i="1"/>
  <c r="E766" i="1"/>
  <c r="G766" i="1" s="1"/>
  <c r="H766" i="1" s="1"/>
  <c r="P768" i="1"/>
  <c r="O768" i="1"/>
  <c r="Q768" i="1" s="1"/>
  <c r="R768" i="1" s="1"/>
  <c r="K771" i="1"/>
  <c r="J771" i="1"/>
  <c r="L771" i="1" s="1"/>
  <c r="M771" i="1" s="1"/>
  <c r="F774" i="1"/>
  <c r="E774" i="1"/>
  <c r="G774" i="1" s="1"/>
  <c r="H774" i="1" s="1"/>
  <c r="P776" i="1"/>
  <c r="O776" i="1"/>
  <c r="Q776" i="1" s="1"/>
  <c r="R776" i="1" s="1"/>
  <c r="K779" i="1"/>
  <c r="J779" i="1"/>
  <c r="L779" i="1" s="1"/>
  <c r="M779" i="1" s="1"/>
  <c r="F782" i="1"/>
  <c r="E782" i="1"/>
  <c r="G782" i="1" s="1"/>
  <c r="H782" i="1" s="1"/>
  <c r="P784" i="1"/>
  <c r="O784" i="1"/>
  <c r="Q784" i="1" s="1"/>
  <c r="R784" i="1" s="1"/>
  <c r="K787" i="1"/>
  <c r="J787" i="1"/>
  <c r="L787" i="1" s="1"/>
  <c r="M787" i="1" s="1"/>
  <c r="F790" i="1"/>
  <c r="E790" i="1"/>
  <c r="G790" i="1" s="1"/>
  <c r="H790" i="1" s="1"/>
  <c r="P792" i="1"/>
  <c r="O792" i="1"/>
  <c r="Q792" i="1" s="1"/>
  <c r="R792" i="1" s="1"/>
  <c r="K795" i="1"/>
  <c r="J795" i="1"/>
  <c r="L795" i="1" s="1"/>
  <c r="M795" i="1" s="1"/>
  <c r="F798" i="1"/>
  <c r="E798" i="1"/>
  <c r="G798" i="1" s="1"/>
  <c r="H798" i="1" s="1"/>
  <c r="P800" i="1"/>
  <c r="O800" i="1"/>
  <c r="Q800" i="1" s="1"/>
  <c r="R800" i="1" s="1"/>
  <c r="K803" i="1"/>
  <c r="J803" i="1"/>
  <c r="L803" i="1" s="1"/>
  <c r="M803" i="1" s="1"/>
  <c r="F806" i="1"/>
  <c r="E806" i="1"/>
  <c r="G806" i="1" s="1"/>
  <c r="H806" i="1" s="1"/>
  <c r="P808" i="1"/>
  <c r="O808" i="1"/>
  <c r="Q808" i="1" s="1"/>
  <c r="R808" i="1" s="1"/>
  <c r="K811" i="1"/>
  <c r="J811" i="1"/>
  <c r="L811" i="1" s="1"/>
  <c r="M811" i="1" s="1"/>
  <c r="F814" i="1"/>
  <c r="E814" i="1"/>
  <c r="G814" i="1" s="1"/>
  <c r="H814" i="1" s="1"/>
  <c r="P816" i="1"/>
  <c r="O816" i="1"/>
  <c r="Q816" i="1" s="1"/>
  <c r="R816" i="1" s="1"/>
  <c r="K819" i="1"/>
  <c r="J819" i="1"/>
  <c r="L819" i="1" s="1"/>
  <c r="M819" i="1" s="1"/>
  <c r="J822" i="1"/>
  <c r="L822" i="1" s="1"/>
  <c r="M822" i="1" s="1"/>
  <c r="O854" i="1"/>
  <c r="Q854" i="1" s="1"/>
  <c r="R854" i="1" s="1"/>
  <c r="P870" i="1"/>
  <c r="O870" i="1"/>
  <c r="Q870" i="1" s="1"/>
  <c r="R870" i="1" s="1"/>
  <c r="F883" i="1"/>
  <c r="E883" i="1"/>
  <c r="G883" i="1" s="1"/>
  <c r="H883" i="1" s="1"/>
  <c r="E647" i="1"/>
  <c r="G647" i="1" s="1"/>
  <c r="H647" i="1" s="1"/>
  <c r="O649" i="1"/>
  <c r="Q649" i="1" s="1"/>
  <c r="R649" i="1" s="1"/>
  <c r="J652" i="1"/>
  <c r="L652" i="1" s="1"/>
  <c r="M652" i="1" s="1"/>
  <c r="E655" i="1"/>
  <c r="G655" i="1" s="1"/>
  <c r="H655" i="1" s="1"/>
  <c r="O657" i="1"/>
  <c r="Q657" i="1" s="1"/>
  <c r="R657" i="1" s="1"/>
  <c r="J660" i="1"/>
  <c r="L660" i="1" s="1"/>
  <c r="M660" i="1" s="1"/>
  <c r="E663" i="1"/>
  <c r="G663" i="1" s="1"/>
  <c r="H663" i="1" s="1"/>
  <c r="O665" i="1"/>
  <c r="Q665" i="1" s="1"/>
  <c r="R665" i="1" s="1"/>
  <c r="J668" i="1"/>
  <c r="L668" i="1" s="1"/>
  <c r="M668" i="1" s="1"/>
  <c r="E671" i="1"/>
  <c r="G671" i="1" s="1"/>
  <c r="H671" i="1" s="1"/>
  <c r="O673" i="1"/>
  <c r="Q673" i="1" s="1"/>
  <c r="R673" i="1" s="1"/>
  <c r="J676" i="1"/>
  <c r="L676" i="1" s="1"/>
  <c r="M676" i="1" s="1"/>
  <c r="E679" i="1"/>
  <c r="G679" i="1" s="1"/>
  <c r="H679" i="1" s="1"/>
  <c r="O681" i="1"/>
  <c r="Q681" i="1" s="1"/>
  <c r="R681" i="1" s="1"/>
  <c r="J684" i="1"/>
  <c r="L684" i="1" s="1"/>
  <c r="M684" i="1" s="1"/>
  <c r="E687" i="1"/>
  <c r="G687" i="1" s="1"/>
  <c r="H687" i="1" s="1"/>
  <c r="O689" i="1"/>
  <c r="Q689" i="1" s="1"/>
  <c r="R689" i="1" s="1"/>
  <c r="J692" i="1"/>
  <c r="L692" i="1" s="1"/>
  <c r="M692" i="1" s="1"/>
  <c r="E695" i="1"/>
  <c r="G695" i="1" s="1"/>
  <c r="H695" i="1" s="1"/>
  <c r="O697" i="1"/>
  <c r="Q697" i="1" s="1"/>
  <c r="R697" i="1" s="1"/>
  <c r="J700" i="1"/>
  <c r="L700" i="1" s="1"/>
  <c r="M700" i="1" s="1"/>
  <c r="E703" i="1"/>
  <c r="G703" i="1" s="1"/>
  <c r="H703" i="1" s="1"/>
  <c r="O705" i="1"/>
  <c r="Q705" i="1" s="1"/>
  <c r="R705" i="1" s="1"/>
  <c r="J708" i="1"/>
  <c r="L708" i="1" s="1"/>
  <c r="M708" i="1" s="1"/>
  <c r="E711" i="1"/>
  <c r="G711" i="1" s="1"/>
  <c r="H711" i="1" s="1"/>
  <c r="O713" i="1"/>
  <c r="Q713" i="1" s="1"/>
  <c r="R713" i="1" s="1"/>
  <c r="J716" i="1"/>
  <c r="L716" i="1" s="1"/>
  <c r="M716" i="1" s="1"/>
  <c r="E719" i="1"/>
  <c r="G719" i="1" s="1"/>
  <c r="H719" i="1" s="1"/>
  <c r="O721" i="1"/>
  <c r="Q721" i="1" s="1"/>
  <c r="R721" i="1" s="1"/>
  <c r="J724" i="1"/>
  <c r="L724" i="1" s="1"/>
  <c r="M724" i="1" s="1"/>
  <c r="J733" i="1"/>
  <c r="L733" i="1" s="1"/>
  <c r="M733" i="1" s="1"/>
  <c r="K736" i="1"/>
  <c r="O746" i="1"/>
  <c r="Q746" i="1" s="1"/>
  <c r="R746" i="1" s="1"/>
  <c r="J748" i="1"/>
  <c r="L748" i="1" s="1"/>
  <c r="M748" i="1" s="1"/>
  <c r="F750" i="1"/>
  <c r="E750" i="1"/>
  <c r="G750" i="1" s="1"/>
  <c r="H750" i="1" s="1"/>
  <c r="J757" i="1"/>
  <c r="L757" i="1" s="1"/>
  <c r="M757" i="1" s="1"/>
  <c r="E759" i="1"/>
  <c r="G759" i="1" s="1"/>
  <c r="H759" i="1" s="1"/>
  <c r="O761" i="1"/>
  <c r="Q761" i="1" s="1"/>
  <c r="R761" i="1" s="1"/>
  <c r="J764" i="1"/>
  <c r="L764" i="1" s="1"/>
  <c r="M764" i="1" s="1"/>
  <c r="E767" i="1"/>
  <c r="G767" i="1" s="1"/>
  <c r="H767" i="1" s="1"/>
  <c r="O769" i="1"/>
  <c r="Q769" i="1" s="1"/>
  <c r="R769" i="1" s="1"/>
  <c r="J772" i="1"/>
  <c r="L772" i="1" s="1"/>
  <c r="M772" i="1" s="1"/>
  <c r="E775" i="1"/>
  <c r="G775" i="1" s="1"/>
  <c r="H775" i="1" s="1"/>
  <c r="O777" i="1"/>
  <c r="Q777" i="1" s="1"/>
  <c r="R777" i="1" s="1"/>
  <c r="J780" i="1"/>
  <c r="L780" i="1" s="1"/>
  <c r="M780" i="1" s="1"/>
  <c r="E783" i="1"/>
  <c r="G783" i="1" s="1"/>
  <c r="H783" i="1" s="1"/>
  <c r="O785" i="1"/>
  <c r="Q785" i="1" s="1"/>
  <c r="R785" i="1" s="1"/>
  <c r="J788" i="1"/>
  <c r="L788" i="1" s="1"/>
  <c r="M788" i="1" s="1"/>
  <c r="E791" i="1"/>
  <c r="G791" i="1" s="1"/>
  <c r="H791" i="1" s="1"/>
  <c r="O793" i="1"/>
  <c r="Q793" i="1" s="1"/>
  <c r="R793" i="1" s="1"/>
  <c r="J796" i="1"/>
  <c r="L796" i="1" s="1"/>
  <c r="M796" i="1" s="1"/>
  <c r="E799" i="1"/>
  <c r="G799" i="1" s="1"/>
  <c r="H799" i="1" s="1"/>
  <c r="O801" i="1"/>
  <c r="Q801" i="1" s="1"/>
  <c r="R801" i="1" s="1"/>
  <c r="J804" i="1"/>
  <c r="L804" i="1" s="1"/>
  <c r="M804" i="1" s="1"/>
  <c r="E807" i="1"/>
  <c r="G807" i="1" s="1"/>
  <c r="H807" i="1" s="1"/>
  <c r="O809" i="1"/>
  <c r="Q809" i="1" s="1"/>
  <c r="R809" i="1" s="1"/>
  <c r="J812" i="1"/>
  <c r="L812" i="1" s="1"/>
  <c r="M812" i="1" s="1"/>
  <c r="E815" i="1"/>
  <c r="G815" i="1" s="1"/>
  <c r="H815" i="1" s="1"/>
  <c r="O817" i="1"/>
  <c r="Q817" i="1" s="1"/>
  <c r="R817" i="1" s="1"/>
  <c r="J820" i="1"/>
  <c r="L820" i="1" s="1"/>
  <c r="M820" i="1" s="1"/>
  <c r="O827" i="1"/>
  <c r="Q827" i="1" s="1"/>
  <c r="R827" i="1" s="1"/>
  <c r="F833" i="1"/>
  <c r="E833" i="1"/>
  <c r="G833" i="1" s="1"/>
  <c r="H833" i="1" s="1"/>
  <c r="P853" i="1"/>
  <c r="E727" i="1"/>
  <c r="G727" i="1" s="1"/>
  <c r="H727" i="1" s="1"/>
  <c r="K728" i="1"/>
  <c r="K731" i="1"/>
  <c r="J731" i="1"/>
  <c r="L731" i="1" s="1"/>
  <c r="M731" i="1" s="1"/>
  <c r="O821" i="1"/>
  <c r="Q821" i="1" s="1"/>
  <c r="R821" i="1" s="1"/>
  <c r="P821" i="1"/>
  <c r="K881" i="1"/>
  <c r="J881" i="1"/>
  <c r="L881" i="1" s="1"/>
  <c r="M881" i="1" s="1"/>
  <c r="P893" i="1"/>
  <c r="O893" i="1"/>
  <c r="Q893" i="1" s="1"/>
  <c r="R893" i="1" s="1"/>
  <c r="F824" i="1"/>
  <c r="E824" i="1"/>
  <c r="G824" i="1" s="1"/>
  <c r="H824" i="1" s="1"/>
  <c r="K829" i="1"/>
  <c r="J829" i="1"/>
  <c r="L829" i="1" s="1"/>
  <c r="M829" i="1" s="1"/>
  <c r="K846" i="1"/>
  <c r="J846" i="1"/>
  <c r="L846" i="1" s="1"/>
  <c r="M846" i="1" s="1"/>
  <c r="K864" i="1"/>
  <c r="J864" i="1"/>
  <c r="L864" i="1" s="1"/>
  <c r="M864" i="1" s="1"/>
  <c r="P843" i="1"/>
  <c r="O843" i="1"/>
  <c r="Q843" i="1" s="1"/>
  <c r="R843" i="1" s="1"/>
  <c r="F919" i="1"/>
  <c r="E919" i="1"/>
  <c r="G919" i="1" s="1"/>
  <c r="H919" i="1" s="1"/>
  <c r="F926" i="1"/>
  <c r="E926" i="1"/>
  <c r="G926" i="1" s="1"/>
  <c r="H926" i="1" s="1"/>
  <c r="P980" i="1"/>
  <c r="O980" i="1"/>
  <c r="Q980" i="1" s="1"/>
  <c r="R980" i="1" s="1"/>
  <c r="F841" i="1"/>
  <c r="E841" i="1"/>
  <c r="G841" i="1" s="1"/>
  <c r="H841" i="1" s="1"/>
  <c r="F857" i="1"/>
  <c r="E857" i="1"/>
  <c r="G857" i="1" s="1"/>
  <c r="H857" i="1" s="1"/>
  <c r="P859" i="1"/>
  <c r="O859" i="1"/>
  <c r="Q859" i="1" s="1"/>
  <c r="R859" i="1" s="1"/>
  <c r="P869" i="1"/>
  <c r="O869" i="1"/>
  <c r="Q869" i="1" s="1"/>
  <c r="R869" i="1" s="1"/>
  <c r="F875" i="1"/>
  <c r="E875" i="1"/>
  <c r="G875" i="1" s="1"/>
  <c r="H875" i="1" s="1"/>
  <c r="K880" i="1"/>
  <c r="J880" i="1"/>
  <c r="L880" i="1" s="1"/>
  <c r="M880" i="1" s="1"/>
  <c r="P885" i="1"/>
  <c r="O885" i="1"/>
  <c r="Q885" i="1" s="1"/>
  <c r="R885" i="1" s="1"/>
  <c r="F891" i="1"/>
  <c r="E891" i="1"/>
  <c r="G891" i="1" s="1"/>
  <c r="H891" i="1" s="1"/>
  <c r="K896" i="1"/>
  <c r="J896" i="1"/>
  <c r="L896" i="1" s="1"/>
  <c r="M896" i="1" s="1"/>
  <c r="P901" i="1"/>
  <c r="O901" i="1"/>
  <c r="Q901" i="1" s="1"/>
  <c r="R901" i="1" s="1"/>
  <c r="F907" i="1"/>
  <c r="E907" i="1"/>
  <c r="G907" i="1" s="1"/>
  <c r="H907" i="1" s="1"/>
  <c r="J760" i="1"/>
  <c r="L760" i="1" s="1"/>
  <c r="M760" i="1" s="1"/>
  <c r="E763" i="1"/>
  <c r="G763" i="1" s="1"/>
  <c r="H763" i="1" s="1"/>
  <c r="O765" i="1"/>
  <c r="Q765" i="1" s="1"/>
  <c r="R765" i="1" s="1"/>
  <c r="J768" i="1"/>
  <c r="L768" i="1" s="1"/>
  <c r="M768" i="1" s="1"/>
  <c r="E771" i="1"/>
  <c r="G771" i="1" s="1"/>
  <c r="H771" i="1" s="1"/>
  <c r="O773" i="1"/>
  <c r="Q773" i="1" s="1"/>
  <c r="R773" i="1" s="1"/>
  <c r="J776" i="1"/>
  <c r="L776" i="1" s="1"/>
  <c r="M776" i="1" s="1"/>
  <c r="E779" i="1"/>
  <c r="G779" i="1" s="1"/>
  <c r="H779" i="1" s="1"/>
  <c r="O781" i="1"/>
  <c r="Q781" i="1" s="1"/>
  <c r="R781" i="1" s="1"/>
  <c r="J784" i="1"/>
  <c r="L784" i="1" s="1"/>
  <c r="M784" i="1" s="1"/>
  <c r="E787" i="1"/>
  <c r="G787" i="1" s="1"/>
  <c r="H787" i="1" s="1"/>
  <c r="O789" i="1"/>
  <c r="Q789" i="1" s="1"/>
  <c r="R789" i="1" s="1"/>
  <c r="J792" i="1"/>
  <c r="L792" i="1" s="1"/>
  <c r="M792" i="1" s="1"/>
  <c r="E795" i="1"/>
  <c r="G795" i="1" s="1"/>
  <c r="H795" i="1" s="1"/>
  <c r="O797" i="1"/>
  <c r="Q797" i="1" s="1"/>
  <c r="R797" i="1" s="1"/>
  <c r="J800" i="1"/>
  <c r="L800" i="1" s="1"/>
  <c r="M800" i="1" s="1"/>
  <c r="E803" i="1"/>
  <c r="G803" i="1" s="1"/>
  <c r="H803" i="1" s="1"/>
  <c r="O805" i="1"/>
  <c r="Q805" i="1" s="1"/>
  <c r="R805" i="1" s="1"/>
  <c r="J808" i="1"/>
  <c r="L808" i="1" s="1"/>
  <c r="M808" i="1" s="1"/>
  <c r="E811" i="1"/>
  <c r="G811" i="1" s="1"/>
  <c r="H811" i="1" s="1"/>
  <c r="O813" i="1"/>
  <c r="Q813" i="1" s="1"/>
  <c r="R813" i="1" s="1"/>
  <c r="J816" i="1"/>
  <c r="L816" i="1" s="1"/>
  <c r="M816" i="1" s="1"/>
  <c r="E819" i="1"/>
  <c r="G819" i="1" s="1"/>
  <c r="H819" i="1" s="1"/>
  <c r="E825" i="1"/>
  <c r="G825" i="1" s="1"/>
  <c r="H825" i="1" s="1"/>
  <c r="J830" i="1"/>
  <c r="L830" i="1" s="1"/>
  <c r="M830" i="1" s="1"/>
  <c r="K838" i="1"/>
  <c r="J838" i="1"/>
  <c r="L838" i="1" s="1"/>
  <c r="M838" i="1" s="1"/>
  <c r="E844" i="1"/>
  <c r="G844" i="1" s="1"/>
  <c r="H844" i="1" s="1"/>
  <c r="P845" i="1"/>
  <c r="P861" i="1"/>
  <c r="O861" i="1"/>
  <c r="Q861" i="1" s="1"/>
  <c r="R861" i="1" s="1"/>
  <c r="K912" i="1"/>
  <c r="J912" i="1"/>
  <c r="L912" i="1" s="1"/>
  <c r="M912" i="1" s="1"/>
  <c r="O919" i="1"/>
  <c r="Q919" i="1" s="1"/>
  <c r="R919" i="1" s="1"/>
  <c r="P919" i="1"/>
  <c r="F922" i="1"/>
  <c r="E922" i="1"/>
  <c r="G922" i="1" s="1"/>
  <c r="H922" i="1" s="1"/>
  <c r="K821" i="1"/>
  <c r="J821" i="1"/>
  <c r="L821" i="1" s="1"/>
  <c r="M821" i="1" s="1"/>
  <c r="P826" i="1"/>
  <c r="O826" i="1"/>
  <c r="Q826" i="1" s="1"/>
  <c r="R826" i="1" s="1"/>
  <c r="F832" i="1"/>
  <c r="E832" i="1"/>
  <c r="G832" i="1" s="1"/>
  <c r="H832" i="1" s="1"/>
  <c r="P835" i="1"/>
  <c r="O835" i="1"/>
  <c r="Q835" i="1" s="1"/>
  <c r="R835" i="1" s="1"/>
  <c r="K854" i="1"/>
  <c r="J854" i="1"/>
  <c r="L854" i="1" s="1"/>
  <c r="M854" i="1" s="1"/>
  <c r="K935" i="1"/>
  <c r="J935" i="1"/>
  <c r="L935" i="1" s="1"/>
  <c r="M935" i="1" s="1"/>
  <c r="F938" i="1"/>
  <c r="E938" i="1"/>
  <c r="G938" i="1" s="1"/>
  <c r="H938" i="1" s="1"/>
  <c r="P940" i="1"/>
  <c r="O940" i="1"/>
  <c r="Q940" i="1" s="1"/>
  <c r="R940" i="1" s="1"/>
  <c r="K999" i="1"/>
  <c r="J999" i="1"/>
  <c r="L999" i="1" s="1"/>
  <c r="M999" i="1" s="1"/>
  <c r="K1023" i="1"/>
  <c r="J1023" i="1"/>
  <c r="L1023" i="1" s="1"/>
  <c r="M1023" i="1" s="1"/>
  <c r="K1032" i="1"/>
  <c r="J1032" i="1"/>
  <c r="L1032" i="1" s="1"/>
  <c r="M1032" i="1" s="1"/>
  <c r="K927" i="1"/>
  <c r="J927" i="1"/>
  <c r="L927" i="1" s="1"/>
  <c r="M927" i="1" s="1"/>
  <c r="K931" i="1"/>
  <c r="J931" i="1"/>
  <c r="L931" i="1" s="1"/>
  <c r="M931" i="1" s="1"/>
  <c r="K943" i="1"/>
  <c r="J943" i="1"/>
  <c r="L943" i="1" s="1"/>
  <c r="M943" i="1" s="1"/>
  <c r="F946" i="1"/>
  <c r="E946" i="1"/>
  <c r="G946" i="1" s="1"/>
  <c r="H946" i="1" s="1"/>
  <c r="P948" i="1"/>
  <c r="O948" i="1"/>
  <c r="Q948" i="1" s="1"/>
  <c r="R948" i="1" s="1"/>
  <c r="K951" i="1"/>
  <c r="J951" i="1"/>
  <c r="L951" i="1" s="1"/>
  <c r="M951" i="1" s="1"/>
  <c r="F954" i="1"/>
  <c r="E954" i="1"/>
  <c r="G954" i="1" s="1"/>
  <c r="H954" i="1" s="1"/>
  <c r="P956" i="1"/>
  <c r="O956" i="1"/>
  <c r="Q956" i="1" s="1"/>
  <c r="R956" i="1" s="1"/>
  <c r="K991" i="1"/>
  <c r="J991" i="1"/>
  <c r="L991" i="1" s="1"/>
  <c r="M991" i="1" s="1"/>
  <c r="F1010" i="1"/>
  <c r="E1010" i="1"/>
  <c r="G1010" i="1" s="1"/>
  <c r="H1010" i="1" s="1"/>
  <c r="F1018" i="1"/>
  <c r="E1018" i="1"/>
  <c r="G1018" i="1" s="1"/>
  <c r="H1018" i="1" s="1"/>
  <c r="J862" i="1"/>
  <c r="L862" i="1" s="1"/>
  <c r="M862" i="1" s="1"/>
  <c r="E865" i="1"/>
  <c r="G865" i="1" s="1"/>
  <c r="H865" i="1" s="1"/>
  <c r="O867" i="1"/>
  <c r="Q867" i="1" s="1"/>
  <c r="R867" i="1" s="1"/>
  <c r="J870" i="1"/>
  <c r="L870" i="1" s="1"/>
  <c r="M870" i="1" s="1"/>
  <c r="E873" i="1"/>
  <c r="G873" i="1" s="1"/>
  <c r="H873" i="1" s="1"/>
  <c r="O875" i="1"/>
  <c r="Q875" i="1" s="1"/>
  <c r="R875" i="1" s="1"/>
  <c r="J878" i="1"/>
  <c r="L878" i="1" s="1"/>
  <c r="M878" i="1" s="1"/>
  <c r="E881" i="1"/>
  <c r="G881" i="1" s="1"/>
  <c r="H881" i="1" s="1"/>
  <c r="O883" i="1"/>
  <c r="Q883" i="1" s="1"/>
  <c r="R883" i="1" s="1"/>
  <c r="J886" i="1"/>
  <c r="L886" i="1" s="1"/>
  <c r="M886" i="1" s="1"/>
  <c r="E889" i="1"/>
  <c r="G889" i="1" s="1"/>
  <c r="H889" i="1" s="1"/>
  <c r="O891" i="1"/>
  <c r="Q891" i="1" s="1"/>
  <c r="R891" i="1" s="1"/>
  <c r="J894" i="1"/>
  <c r="L894" i="1" s="1"/>
  <c r="M894" i="1" s="1"/>
  <c r="E897" i="1"/>
  <c r="G897" i="1" s="1"/>
  <c r="H897" i="1" s="1"/>
  <c r="O899" i="1"/>
  <c r="Q899" i="1" s="1"/>
  <c r="R899" i="1" s="1"/>
  <c r="J902" i="1"/>
  <c r="L902" i="1" s="1"/>
  <c r="M902" i="1" s="1"/>
  <c r="E905" i="1"/>
  <c r="G905" i="1" s="1"/>
  <c r="H905" i="1" s="1"/>
  <c r="O907" i="1"/>
  <c r="Q907" i="1" s="1"/>
  <c r="R907" i="1" s="1"/>
  <c r="J910" i="1"/>
  <c r="L910" i="1" s="1"/>
  <c r="M910" i="1" s="1"/>
  <c r="E913" i="1"/>
  <c r="G913" i="1" s="1"/>
  <c r="H913" i="1" s="1"/>
  <c r="O915" i="1"/>
  <c r="Q915" i="1" s="1"/>
  <c r="R915" i="1" s="1"/>
  <c r="O920" i="1"/>
  <c r="Q920" i="1" s="1"/>
  <c r="R920" i="1" s="1"/>
  <c r="K922" i="1"/>
  <c r="J922" i="1"/>
  <c r="L922" i="1" s="1"/>
  <c r="M922" i="1" s="1"/>
  <c r="K923" i="1"/>
  <c r="J923" i="1"/>
  <c r="L923" i="1" s="1"/>
  <c r="M923" i="1" s="1"/>
  <c r="J932" i="1"/>
  <c r="L932" i="1" s="1"/>
  <c r="M932" i="1" s="1"/>
  <c r="K959" i="1"/>
  <c r="J959" i="1"/>
  <c r="L959" i="1" s="1"/>
  <c r="M959" i="1" s="1"/>
  <c r="F962" i="1"/>
  <c r="E962" i="1"/>
  <c r="G962" i="1" s="1"/>
  <c r="H962" i="1" s="1"/>
  <c r="P964" i="1"/>
  <c r="O964" i="1"/>
  <c r="Q964" i="1" s="1"/>
  <c r="R964" i="1" s="1"/>
  <c r="K983" i="1"/>
  <c r="J983" i="1"/>
  <c r="L983" i="1" s="1"/>
  <c r="M983" i="1" s="1"/>
  <c r="F1002" i="1"/>
  <c r="E1002" i="1"/>
  <c r="G1002" i="1" s="1"/>
  <c r="H1002" i="1" s="1"/>
  <c r="O834" i="1"/>
  <c r="Q834" i="1" s="1"/>
  <c r="R834" i="1" s="1"/>
  <c r="J837" i="1"/>
  <c r="L837" i="1" s="1"/>
  <c r="M837" i="1" s="1"/>
  <c r="E840" i="1"/>
  <c r="G840" i="1" s="1"/>
  <c r="H840" i="1" s="1"/>
  <c r="O842" i="1"/>
  <c r="Q842" i="1" s="1"/>
  <c r="R842" i="1" s="1"/>
  <c r="J845" i="1"/>
  <c r="L845" i="1" s="1"/>
  <c r="M845" i="1" s="1"/>
  <c r="E848" i="1"/>
  <c r="G848" i="1" s="1"/>
  <c r="H848" i="1" s="1"/>
  <c r="O850" i="1"/>
  <c r="Q850" i="1" s="1"/>
  <c r="R850" i="1" s="1"/>
  <c r="J853" i="1"/>
  <c r="L853" i="1" s="1"/>
  <c r="M853" i="1" s="1"/>
  <c r="E856" i="1"/>
  <c r="G856" i="1" s="1"/>
  <c r="H856" i="1" s="1"/>
  <c r="O858" i="1"/>
  <c r="Q858" i="1" s="1"/>
  <c r="R858" i="1" s="1"/>
  <c r="J861" i="1"/>
  <c r="L861" i="1" s="1"/>
  <c r="M861" i="1" s="1"/>
  <c r="E864" i="1"/>
  <c r="G864" i="1" s="1"/>
  <c r="H864" i="1" s="1"/>
  <c r="O866" i="1"/>
  <c r="Q866" i="1" s="1"/>
  <c r="R866" i="1" s="1"/>
  <c r="J869" i="1"/>
  <c r="L869" i="1" s="1"/>
  <c r="M869" i="1" s="1"/>
  <c r="E872" i="1"/>
  <c r="G872" i="1" s="1"/>
  <c r="H872" i="1" s="1"/>
  <c r="O874" i="1"/>
  <c r="Q874" i="1" s="1"/>
  <c r="R874" i="1" s="1"/>
  <c r="J877" i="1"/>
  <c r="L877" i="1" s="1"/>
  <c r="M877" i="1" s="1"/>
  <c r="E880" i="1"/>
  <c r="G880" i="1" s="1"/>
  <c r="H880" i="1" s="1"/>
  <c r="O882" i="1"/>
  <c r="Q882" i="1" s="1"/>
  <c r="R882" i="1" s="1"/>
  <c r="J885" i="1"/>
  <c r="L885" i="1" s="1"/>
  <c r="M885" i="1" s="1"/>
  <c r="E888" i="1"/>
  <c r="G888" i="1" s="1"/>
  <c r="H888" i="1" s="1"/>
  <c r="O890" i="1"/>
  <c r="Q890" i="1" s="1"/>
  <c r="R890" i="1" s="1"/>
  <c r="J893" i="1"/>
  <c r="L893" i="1" s="1"/>
  <c r="M893" i="1" s="1"/>
  <c r="E896" i="1"/>
  <c r="G896" i="1" s="1"/>
  <c r="H896" i="1" s="1"/>
  <c r="O898" i="1"/>
  <c r="Q898" i="1" s="1"/>
  <c r="R898" i="1" s="1"/>
  <c r="J901" i="1"/>
  <c r="L901" i="1" s="1"/>
  <c r="M901" i="1" s="1"/>
  <c r="E904" i="1"/>
  <c r="G904" i="1" s="1"/>
  <c r="H904" i="1" s="1"/>
  <c r="O906" i="1"/>
  <c r="Q906" i="1" s="1"/>
  <c r="R906" i="1" s="1"/>
  <c r="J909" i="1"/>
  <c r="L909" i="1" s="1"/>
  <c r="M909" i="1" s="1"/>
  <c r="E912" i="1"/>
  <c r="G912" i="1" s="1"/>
  <c r="H912" i="1" s="1"/>
  <c r="O914" i="1"/>
  <c r="Q914" i="1" s="1"/>
  <c r="R914" i="1" s="1"/>
  <c r="J917" i="1"/>
  <c r="L917" i="1" s="1"/>
  <c r="M917" i="1" s="1"/>
  <c r="J924" i="1"/>
  <c r="L924" i="1" s="1"/>
  <c r="M924" i="1" s="1"/>
  <c r="P932" i="1"/>
  <c r="O932" i="1"/>
  <c r="Q932" i="1" s="1"/>
  <c r="R932" i="1" s="1"/>
  <c r="K967" i="1"/>
  <c r="J967" i="1"/>
  <c r="L967" i="1" s="1"/>
  <c r="M967" i="1" s="1"/>
  <c r="F970" i="1"/>
  <c r="E970" i="1"/>
  <c r="G970" i="1" s="1"/>
  <c r="H970" i="1" s="1"/>
  <c r="P972" i="1"/>
  <c r="O972" i="1"/>
  <c r="Q972" i="1" s="1"/>
  <c r="R972" i="1" s="1"/>
  <c r="K975" i="1"/>
  <c r="J975" i="1"/>
  <c r="L975" i="1" s="1"/>
  <c r="M975" i="1" s="1"/>
  <c r="F994" i="1"/>
  <c r="E994" i="1"/>
  <c r="G994" i="1" s="1"/>
  <c r="H994" i="1" s="1"/>
  <c r="P1012" i="1"/>
  <c r="O1012" i="1"/>
  <c r="Q1012" i="1" s="1"/>
  <c r="R1012" i="1" s="1"/>
  <c r="J852" i="1"/>
  <c r="L852" i="1" s="1"/>
  <c r="M852" i="1" s="1"/>
  <c r="E855" i="1"/>
  <c r="G855" i="1" s="1"/>
  <c r="H855" i="1" s="1"/>
  <c r="K919" i="1"/>
  <c r="J919" i="1"/>
  <c r="L919" i="1" s="1"/>
  <c r="M919" i="1" s="1"/>
  <c r="P924" i="1"/>
  <c r="O924" i="1"/>
  <c r="Q924" i="1" s="1"/>
  <c r="R924" i="1" s="1"/>
  <c r="P928" i="1"/>
  <c r="O928" i="1"/>
  <c r="Q928" i="1" s="1"/>
  <c r="R928" i="1" s="1"/>
  <c r="F986" i="1"/>
  <c r="E986" i="1"/>
  <c r="G986" i="1" s="1"/>
  <c r="H986" i="1" s="1"/>
  <c r="P1004" i="1"/>
  <c r="O1004" i="1"/>
  <c r="Q1004" i="1" s="1"/>
  <c r="R1004" i="1" s="1"/>
  <c r="P1020" i="1"/>
  <c r="O1020" i="1"/>
  <c r="Q1020" i="1" s="1"/>
  <c r="R1020" i="1" s="1"/>
  <c r="F978" i="1"/>
  <c r="E978" i="1"/>
  <c r="G978" i="1" s="1"/>
  <c r="H978" i="1" s="1"/>
  <c r="P996" i="1"/>
  <c r="O996" i="1"/>
  <c r="Q996" i="1" s="1"/>
  <c r="R996" i="1" s="1"/>
  <c r="F930" i="1"/>
  <c r="E930" i="1"/>
  <c r="G930" i="1" s="1"/>
  <c r="H930" i="1" s="1"/>
  <c r="F934" i="1"/>
  <c r="E934" i="1"/>
  <c r="G934" i="1" s="1"/>
  <c r="H934" i="1" s="1"/>
  <c r="P988" i="1"/>
  <c r="O988" i="1"/>
  <c r="Q988" i="1" s="1"/>
  <c r="R988" i="1" s="1"/>
  <c r="K1015" i="1"/>
  <c r="J1015" i="1"/>
  <c r="L1015" i="1" s="1"/>
  <c r="M1015" i="1" s="1"/>
  <c r="K1035" i="1"/>
  <c r="J1035" i="1"/>
  <c r="L1035" i="1" s="1"/>
  <c r="M1035" i="1" s="1"/>
  <c r="P1029" i="1"/>
  <c r="O1029" i="1"/>
  <c r="Q1029" i="1" s="1"/>
  <c r="R1029" i="1" s="1"/>
  <c r="P1040" i="1"/>
  <c r="O1040" i="1"/>
  <c r="Q1040" i="1" s="1"/>
  <c r="R1040" i="1" s="1"/>
  <c r="K1059" i="1"/>
  <c r="J1059" i="1"/>
  <c r="L1059" i="1" s="1"/>
  <c r="M1059" i="1" s="1"/>
  <c r="K1067" i="1"/>
  <c r="J1067" i="1"/>
  <c r="L1067" i="1" s="1"/>
  <c r="M1067" i="1" s="1"/>
  <c r="K1075" i="1"/>
  <c r="J1075" i="1"/>
  <c r="L1075" i="1" s="1"/>
  <c r="M1075" i="1" s="1"/>
  <c r="P1080" i="1"/>
  <c r="O1080" i="1"/>
  <c r="Q1080" i="1" s="1"/>
  <c r="R1080" i="1" s="1"/>
  <c r="K1091" i="1"/>
  <c r="J1091" i="1"/>
  <c r="L1091" i="1" s="1"/>
  <c r="M1091" i="1" s="1"/>
  <c r="O1132" i="1"/>
  <c r="Q1132" i="1" s="1"/>
  <c r="R1132" i="1" s="1"/>
  <c r="P1132" i="1"/>
  <c r="P1032" i="1"/>
  <c r="O1032" i="1"/>
  <c r="Q1032" i="1" s="1"/>
  <c r="R1032" i="1" s="1"/>
  <c r="P1096" i="1"/>
  <c r="O1096" i="1"/>
  <c r="Q1096" i="1" s="1"/>
  <c r="R1096" i="1" s="1"/>
  <c r="F1102" i="1"/>
  <c r="E1102" i="1"/>
  <c r="G1102" i="1" s="1"/>
  <c r="H1102" i="1" s="1"/>
  <c r="K1107" i="1"/>
  <c r="J1107" i="1"/>
  <c r="L1107" i="1" s="1"/>
  <c r="M1107" i="1" s="1"/>
  <c r="P1112" i="1"/>
  <c r="O1112" i="1"/>
  <c r="Q1112" i="1" s="1"/>
  <c r="R1112" i="1" s="1"/>
  <c r="F1118" i="1"/>
  <c r="E1118" i="1"/>
  <c r="G1118" i="1" s="1"/>
  <c r="H1118" i="1" s="1"/>
  <c r="P1130" i="1"/>
  <c r="O1130" i="1"/>
  <c r="Q1130" i="1" s="1"/>
  <c r="R1130" i="1" s="1"/>
  <c r="F1030" i="1"/>
  <c r="E1030" i="1"/>
  <c r="G1030" i="1" s="1"/>
  <c r="H1030" i="1" s="1"/>
  <c r="P1048" i="1"/>
  <c r="O1048" i="1"/>
  <c r="Q1048" i="1" s="1"/>
  <c r="R1048" i="1" s="1"/>
  <c r="F1054" i="1"/>
  <c r="E1054" i="1"/>
  <c r="G1054" i="1" s="1"/>
  <c r="H1054" i="1" s="1"/>
  <c r="F1062" i="1"/>
  <c r="E1062" i="1"/>
  <c r="G1062" i="1" s="1"/>
  <c r="H1062" i="1" s="1"/>
  <c r="P1088" i="1"/>
  <c r="O1088" i="1"/>
  <c r="Q1088" i="1" s="1"/>
  <c r="R1088" i="1" s="1"/>
  <c r="K1123" i="1"/>
  <c r="J1123" i="1"/>
  <c r="L1123" i="1" s="1"/>
  <c r="M1123" i="1" s="1"/>
  <c r="P1138" i="1"/>
  <c r="O1138" i="1"/>
  <c r="Q1138" i="1" s="1"/>
  <c r="R1138" i="1" s="1"/>
  <c r="O937" i="1"/>
  <c r="Q937" i="1" s="1"/>
  <c r="R937" i="1" s="1"/>
  <c r="J940" i="1"/>
  <c r="L940" i="1" s="1"/>
  <c r="M940" i="1" s="1"/>
  <c r="O945" i="1"/>
  <c r="Q945" i="1" s="1"/>
  <c r="R945" i="1" s="1"/>
  <c r="J948" i="1"/>
  <c r="L948" i="1" s="1"/>
  <c r="M948" i="1" s="1"/>
  <c r="E951" i="1"/>
  <c r="G951" i="1" s="1"/>
  <c r="H951" i="1" s="1"/>
  <c r="O953" i="1"/>
  <c r="Q953" i="1" s="1"/>
  <c r="R953" i="1" s="1"/>
  <c r="J956" i="1"/>
  <c r="L956" i="1" s="1"/>
  <c r="M956" i="1" s="1"/>
  <c r="O961" i="1"/>
  <c r="Q961" i="1" s="1"/>
  <c r="R961" i="1" s="1"/>
  <c r="J964" i="1"/>
  <c r="L964" i="1" s="1"/>
  <c r="M964" i="1" s="1"/>
  <c r="O969" i="1"/>
  <c r="Q969" i="1" s="1"/>
  <c r="R969" i="1" s="1"/>
  <c r="J972" i="1"/>
  <c r="L972" i="1" s="1"/>
  <c r="M972" i="1" s="1"/>
  <c r="E975" i="1"/>
  <c r="G975" i="1" s="1"/>
  <c r="H975" i="1" s="1"/>
  <c r="O977" i="1"/>
  <c r="Q977" i="1" s="1"/>
  <c r="R977" i="1" s="1"/>
  <c r="J980" i="1"/>
  <c r="L980" i="1" s="1"/>
  <c r="M980" i="1" s="1"/>
  <c r="O985" i="1"/>
  <c r="Q985" i="1" s="1"/>
  <c r="R985" i="1" s="1"/>
  <c r="J988" i="1"/>
  <c r="L988" i="1" s="1"/>
  <c r="M988" i="1" s="1"/>
  <c r="O993" i="1"/>
  <c r="Q993" i="1" s="1"/>
  <c r="R993" i="1" s="1"/>
  <c r="J996" i="1"/>
  <c r="L996" i="1" s="1"/>
  <c r="M996" i="1" s="1"/>
  <c r="O1001" i="1"/>
  <c r="Q1001" i="1" s="1"/>
  <c r="R1001" i="1" s="1"/>
  <c r="J1004" i="1"/>
  <c r="L1004" i="1" s="1"/>
  <c r="M1004" i="1" s="1"/>
  <c r="O1009" i="1"/>
  <c r="Q1009" i="1" s="1"/>
  <c r="R1009" i="1" s="1"/>
  <c r="J1012" i="1"/>
  <c r="L1012" i="1" s="1"/>
  <c r="M1012" i="1" s="1"/>
  <c r="E1031" i="1"/>
  <c r="G1031" i="1" s="1"/>
  <c r="H1031" i="1" s="1"/>
  <c r="F1070" i="1"/>
  <c r="E1070" i="1"/>
  <c r="G1070" i="1" s="1"/>
  <c r="H1070" i="1" s="1"/>
  <c r="F1078" i="1"/>
  <c r="E1078" i="1"/>
  <c r="G1078" i="1" s="1"/>
  <c r="H1078" i="1" s="1"/>
  <c r="K1154" i="1"/>
  <c r="J1154" i="1"/>
  <c r="L1154" i="1" s="1"/>
  <c r="M1154" i="1" s="1"/>
  <c r="O936" i="1"/>
  <c r="Q936" i="1" s="1"/>
  <c r="R936" i="1" s="1"/>
  <c r="J939" i="1"/>
  <c r="L939" i="1" s="1"/>
  <c r="M939" i="1" s="1"/>
  <c r="E942" i="1"/>
  <c r="G942" i="1" s="1"/>
  <c r="H942" i="1" s="1"/>
  <c r="O944" i="1"/>
  <c r="Q944" i="1" s="1"/>
  <c r="R944" i="1" s="1"/>
  <c r="J947" i="1"/>
  <c r="L947" i="1" s="1"/>
  <c r="M947" i="1" s="1"/>
  <c r="E950" i="1"/>
  <c r="G950" i="1" s="1"/>
  <c r="H950" i="1" s="1"/>
  <c r="O952" i="1"/>
  <c r="Q952" i="1" s="1"/>
  <c r="R952" i="1" s="1"/>
  <c r="J955" i="1"/>
  <c r="L955" i="1" s="1"/>
  <c r="M955" i="1" s="1"/>
  <c r="E958" i="1"/>
  <c r="G958" i="1" s="1"/>
  <c r="H958" i="1" s="1"/>
  <c r="O960" i="1"/>
  <c r="Q960" i="1" s="1"/>
  <c r="R960" i="1" s="1"/>
  <c r="J963" i="1"/>
  <c r="L963" i="1" s="1"/>
  <c r="M963" i="1" s="1"/>
  <c r="E966" i="1"/>
  <c r="G966" i="1" s="1"/>
  <c r="H966" i="1" s="1"/>
  <c r="O968" i="1"/>
  <c r="Q968" i="1" s="1"/>
  <c r="R968" i="1" s="1"/>
  <c r="J971" i="1"/>
  <c r="L971" i="1" s="1"/>
  <c r="M971" i="1" s="1"/>
  <c r="E974" i="1"/>
  <c r="G974" i="1" s="1"/>
  <c r="H974" i="1" s="1"/>
  <c r="O976" i="1"/>
  <c r="Q976" i="1" s="1"/>
  <c r="R976" i="1" s="1"/>
  <c r="J979" i="1"/>
  <c r="L979" i="1" s="1"/>
  <c r="M979" i="1" s="1"/>
  <c r="E982" i="1"/>
  <c r="G982" i="1" s="1"/>
  <c r="H982" i="1" s="1"/>
  <c r="O984" i="1"/>
  <c r="Q984" i="1" s="1"/>
  <c r="R984" i="1" s="1"/>
  <c r="J987" i="1"/>
  <c r="L987" i="1" s="1"/>
  <c r="M987" i="1" s="1"/>
  <c r="E990" i="1"/>
  <c r="G990" i="1" s="1"/>
  <c r="H990" i="1" s="1"/>
  <c r="O992" i="1"/>
  <c r="Q992" i="1" s="1"/>
  <c r="R992" i="1" s="1"/>
  <c r="J995" i="1"/>
  <c r="L995" i="1" s="1"/>
  <c r="M995" i="1" s="1"/>
  <c r="E998" i="1"/>
  <c r="G998" i="1" s="1"/>
  <c r="H998" i="1" s="1"/>
  <c r="O1000" i="1"/>
  <c r="Q1000" i="1" s="1"/>
  <c r="R1000" i="1" s="1"/>
  <c r="J1003" i="1"/>
  <c r="L1003" i="1" s="1"/>
  <c r="M1003" i="1" s="1"/>
  <c r="E1006" i="1"/>
  <c r="G1006" i="1" s="1"/>
  <c r="H1006" i="1" s="1"/>
  <c r="O1008" i="1"/>
  <c r="Q1008" i="1" s="1"/>
  <c r="R1008" i="1" s="1"/>
  <c r="J1011" i="1"/>
  <c r="L1011" i="1" s="1"/>
  <c r="M1011" i="1" s="1"/>
  <c r="E1014" i="1"/>
  <c r="G1014" i="1" s="1"/>
  <c r="H1014" i="1" s="1"/>
  <c r="O1016" i="1"/>
  <c r="Q1016" i="1" s="1"/>
  <c r="R1016" i="1" s="1"/>
  <c r="J1019" i="1"/>
  <c r="L1019" i="1" s="1"/>
  <c r="M1019" i="1" s="1"/>
  <c r="E1022" i="1"/>
  <c r="G1022" i="1" s="1"/>
  <c r="H1022" i="1" s="1"/>
  <c r="O1024" i="1"/>
  <c r="Q1024" i="1" s="1"/>
  <c r="R1024" i="1" s="1"/>
  <c r="J1028" i="1"/>
  <c r="L1028" i="1" s="1"/>
  <c r="M1028" i="1" s="1"/>
  <c r="F1038" i="1"/>
  <c r="E1038" i="1"/>
  <c r="G1038" i="1" s="1"/>
  <c r="H1038" i="1" s="1"/>
  <c r="K1043" i="1"/>
  <c r="J1043" i="1"/>
  <c r="L1043" i="1" s="1"/>
  <c r="M1043" i="1" s="1"/>
  <c r="F1086" i="1"/>
  <c r="E1086" i="1"/>
  <c r="G1086" i="1" s="1"/>
  <c r="H1086" i="1" s="1"/>
  <c r="E925" i="1"/>
  <c r="G925" i="1" s="1"/>
  <c r="H925" i="1" s="1"/>
  <c r="O927" i="1"/>
  <c r="Q927" i="1" s="1"/>
  <c r="R927" i="1" s="1"/>
  <c r="J930" i="1"/>
  <c r="L930" i="1" s="1"/>
  <c r="M930" i="1" s="1"/>
  <c r="E933" i="1"/>
  <c r="G933" i="1" s="1"/>
  <c r="H933" i="1" s="1"/>
  <c r="O935" i="1"/>
  <c r="Q935" i="1" s="1"/>
  <c r="R935" i="1" s="1"/>
  <c r="J938" i="1"/>
  <c r="L938" i="1" s="1"/>
  <c r="M938" i="1" s="1"/>
  <c r="E941" i="1"/>
  <c r="G941" i="1" s="1"/>
  <c r="H941" i="1" s="1"/>
  <c r="O943" i="1"/>
  <c r="Q943" i="1" s="1"/>
  <c r="R943" i="1" s="1"/>
  <c r="J946" i="1"/>
  <c r="L946" i="1" s="1"/>
  <c r="M946" i="1" s="1"/>
  <c r="E949" i="1"/>
  <c r="G949" i="1" s="1"/>
  <c r="H949" i="1" s="1"/>
  <c r="O951" i="1"/>
  <c r="Q951" i="1" s="1"/>
  <c r="R951" i="1" s="1"/>
  <c r="J954" i="1"/>
  <c r="L954" i="1" s="1"/>
  <c r="M954" i="1" s="1"/>
  <c r="E957" i="1"/>
  <c r="G957" i="1" s="1"/>
  <c r="H957" i="1" s="1"/>
  <c r="O959" i="1"/>
  <c r="Q959" i="1" s="1"/>
  <c r="R959" i="1" s="1"/>
  <c r="J962" i="1"/>
  <c r="L962" i="1" s="1"/>
  <c r="M962" i="1" s="1"/>
  <c r="E965" i="1"/>
  <c r="G965" i="1" s="1"/>
  <c r="H965" i="1" s="1"/>
  <c r="O967" i="1"/>
  <c r="Q967" i="1" s="1"/>
  <c r="R967" i="1" s="1"/>
  <c r="J970" i="1"/>
  <c r="L970" i="1" s="1"/>
  <c r="M970" i="1" s="1"/>
  <c r="E973" i="1"/>
  <c r="G973" i="1" s="1"/>
  <c r="H973" i="1" s="1"/>
  <c r="O975" i="1"/>
  <c r="Q975" i="1" s="1"/>
  <c r="R975" i="1" s="1"/>
  <c r="J978" i="1"/>
  <c r="L978" i="1" s="1"/>
  <c r="M978" i="1" s="1"/>
  <c r="E981" i="1"/>
  <c r="G981" i="1" s="1"/>
  <c r="H981" i="1" s="1"/>
  <c r="O983" i="1"/>
  <c r="Q983" i="1" s="1"/>
  <c r="R983" i="1" s="1"/>
  <c r="J986" i="1"/>
  <c r="L986" i="1" s="1"/>
  <c r="M986" i="1" s="1"/>
  <c r="E989" i="1"/>
  <c r="G989" i="1" s="1"/>
  <c r="H989" i="1" s="1"/>
  <c r="O991" i="1"/>
  <c r="Q991" i="1" s="1"/>
  <c r="R991" i="1" s="1"/>
  <c r="J994" i="1"/>
  <c r="L994" i="1" s="1"/>
  <c r="M994" i="1" s="1"/>
  <c r="E997" i="1"/>
  <c r="G997" i="1" s="1"/>
  <c r="H997" i="1" s="1"/>
  <c r="O999" i="1"/>
  <c r="Q999" i="1" s="1"/>
  <c r="R999" i="1" s="1"/>
  <c r="J1002" i="1"/>
  <c r="L1002" i="1" s="1"/>
  <c r="M1002" i="1" s="1"/>
  <c r="E1005" i="1"/>
  <c r="G1005" i="1" s="1"/>
  <c r="H1005" i="1" s="1"/>
  <c r="O1007" i="1"/>
  <c r="Q1007" i="1" s="1"/>
  <c r="R1007" i="1" s="1"/>
  <c r="J1010" i="1"/>
  <c r="L1010" i="1" s="1"/>
  <c r="M1010" i="1" s="1"/>
  <c r="E1013" i="1"/>
  <c r="G1013" i="1" s="1"/>
  <c r="H1013" i="1" s="1"/>
  <c r="O1015" i="1"/>
  <c r="Q1015" i="1" s="1"/>
  <c r="R1015" i="1" s="1"/>
  <c r="J1018" i="1"/>
  <c r="L1018" i="1" s="1"/>
  <c r="M1018" i="1" s="1"/>
  <c r="O1023" i="1"/>
  <c r="Q1023" i="1" s="1"/>
  <c r="R1023" i="1" s="1"/>
  <c r="J1026" i="1"/>
  <c r="L1026" i="1" s="1"/>
  <c r="M1026" i="1" s="1"/>
  <c r="P1056" i="1"/>
  <c r="O1056" i="1"/>
  <c r="Q1056" i="1" s="1"/>
  <c r="R1056" i="1" s="1"/>
  <c r="P1064" i="1"/>
  <c r="O1064" i="1"/>
  <c r="Q1064" i="1" s="1"/>
  <c r="R1064" i="1" s="1"/>
  <c r="P1072" i="1"/>
  <c r="O1072" i="1"/>
  <c r="Q1072" i="1" s="1"/>
  <c r="R1072" i="1" s="1"/>
  <c r="F1094" i="1"/>
  <c r="E1094" i="1"/>
  <c r="G1094" i="1" s="1"/>
  <c r="H1094" i="1" s="1"/>
  <c r="K1099" i="1"/>
  <c r="J1099" i="1"/>
  <c r="L1099" i="1" s="1"/>
  <c r="M1099" i="1" s="1"/>
  <c r="P1104" i="1"/>
  <c r="O1104" i="1"/>
  <c r="Q1104" i="1" s="1"/>
  <c r="R1104" i="1" s="1"/>
  <c r="F1110" i="1"/>
  <c r="E1110" i="1"/>
  <c r="G1110" i="1" s="1"/>
  <c r="H1110" i="1" s="1"/>
  <c r="K1115" i="1"/>
  <c r="J1115" i="1"/>
  <c r="L1115" i="1" s="1"/>
  <c r="M1115" i="1" s="1"/>
  <c r="P1120" i="1"/>
  <c r="O1120" i="1"/>
  <c r="Q1120" i="1" s="1"/>
  <c r="R1120" i="1" s="1"/>
  <c r="F1046" i="1"/>
  <c r="E1046" i="1"/>
  <c r="G1046" i="1" s="1"/>
  <c r="H1046" i="1" s="1"/>
  <c r="K1051" i="1"/>
  <c r="J1051" i="1"/>
  <c r="L1051" i="1" s="1"/>
  <c r="M1051" i="1" s="1"/>
  <c r="K1083" i="1"/>
  <c r="J1083" i="1"/>
  <c r="L1083" i="1" s="1"/>
  <c r="M1083" i="1" s="1"/>
  <c r="F1126" i="1"/>
  <c r="E1126" i="1"/>
  <c r="G1126" i="1" s="1"/>
  <c r="H1126" i="1" s="1"/>
  <c r="O1135" i="1"/>
  <c r="Q1135" i="1" s="1"/>
  <c r="R1135" i="1" s="1"/>
  <c r="P1135" i="1"/>
  <c r="F1165" i="1"/>
  <c r="E1165" i="1"/>
  <c r="G1165" i="1" s="1"/>
  <c r="H1165" i="1" s="1"/>
  <c r="P1175" i="1"/>
  <c r="O1175" i="1"/>
  <c r="Q1175" i="1" s="1"/>
  <c r="R1175" i="1" s="1"/>
  <c r="F1189" i="1"/>
  <c r="E1189" i="1"/>
  <c r="G1189" i="1" s="1"/>
  <c r="H1189" i="1" s="1"/>
  <c r="P1199" i="1"/>
  <c r="O1199" i="1"/>
  <c r="Q1199" i="1" s="1"/>
  <c r="R1199" i="1" s="1"/>
  <c r="K1210" i="1"/>
  <c r="J1210" i="1"/>
  <c r="L1210" i="1" s="1"/>
  <c r="M1210" i="1" s="1"/>
  <c r="F1149" i="1"/>
  <c r="E1149" i="1"/>
  <c r="G1149" i="1" s="1"/>
  <c r="H1149" i="1" s="1"/>
  <c r="P1242" i="1"/>
  <c r="O1242" i="1"/>
  <c r="Q1242" i="1" s="1"/>
  <c r="R1242" i="1" s="1"/>
  <c r="F1157" i="1"/>
  <c r="E1157" i="1"/>
  <c r="G1157" i="1" s="1"/>
  <c r="H1157" i="1" s="1"/>
  <c r="P1167" i="1"/>
  <c r="O1167" i="1"/>
  <c r="Q1167" i="1" s="1"/>
  <c r="R1167" i="1" s="1"/>
  <c r="K1178" i="1"/>
  <c r="J1178" i="1"/>
  <c r="L1178" i="1" s="1"/>
  <c r="M1178" i="1" s="1"/>
  <c r="P1191" i="1"/>
  <c r="O1191" i="1"/>
  <c r="Q1191" i="1" s="1"/>
  <c r="R1191" i="1" s="1"/>
  <c r="K1202" i="1"/>
  <c r="J1202" i="1"/>
  <c r="L1202" i="1" s="1"/>
  <c r="M1202" i="1" s="1"/>
  <c r="F1213" i="1"/>
  <c r="E1213" i="1"/>
  <c r="G1213" i="1" s="1"/>
  <c r="H1213" i="1" s="1"/>
  <c r="E1035" i="1"/>
  <c r="G1035" i="1" s="1"/>
  <c r="H1035" i="1" s="1"/>
  <c r="O1037" i="1"/>
  <c r="Q1037" i="1" s="1"/>
  <c r="R1037" i="1" s="1"/>
  <c r="J1040" i="1"/>
  <c r="L1040" i="1" s="1"/>
  <c r="M1040" i="1" s="1"/>
  <c r="E1043" i="1"/>
  <c r="G1043" i="1" s="1"/>
  <c r="H1043" i="1" s="1"/>
  <c r="O1045" i="1"/>
  <c r="Q1045" i="1" s="1"/>
  <c r="R1045" i="1" s="1"/>
  <c r="J1048" i="1"/>
  <c r="L1048" i="1" s="1"/>
  <c r="M1048" i="1" s="1"/>
  <c r="E1051" i="1"/>
  <c r="G1051" i="1" s="1"/>
  <c r="H1051" i="1" s="1"/>
  <c r="O1053" i="1"/>
  <c r="Q1053" i="1" s="1"/>
  <c r="R1053" i="1" s="1"/>
  <c r="J1056" i="1"/>
  <c r="L1056" i="1" s="1"/>
  <c r="M1056" i="1" s="1"/>
  <c r="E1059" i="1"/>
  <c r="G1059" i="1" s="1"/>
  <c r="H1059" i="1" s="1"/>
  <c r="O1061" i="1"/>
  <c r="Q1061" i="1" s="1"/>
  <c r="R1061" i="1" s="1"/>
  <c r="J1064" i="1"/>
  <c r="L1064" i="1" s="1"/>
  <c r="M1064" i="1" s="1"/>
  <c r="E1067" i="1"/>
  <c r="G1067" i="1" s="1"/>
  <c r="H1067" i="1" s="1"/>
  <c r="O1069" i="1"/>
  <c r="Q1069" i="1" s="1"/>
  <c r="R1069" i="1" s="1"/>
  <c r="J1072" i="1"/>
  <c r="L1072" i="1" s="1"/>
  <c r="M1072" i="1" s="1"/>
  <c r="E1075" i="1"/>
  <c r="G1075" i="1" s="1"/>
  <c r="H1075" i="1" s="1"/>
  <c r="O1077" i="1"/>
  <c r="Q1077" i="1" s="1"/>
  <c r="R1077" i="1" s="1"/>
  <c r="J1080" i="1"/>
  <c r="L1080" i="1" s="1"/>
  <c r="M1080" i="1" s="1"/>
  <c r="E1083" i="1"/>
  <c r="G1083" i="1" s="1"/>
  <c r="H1083" i="1" s="1"/>
  <c r="O1085" i="1"/>
  <c r="Q1085" i="1" s="1"/>
  <c r="R1085" i="1" s="1"/>
  <c r="J1088" i="1"/>
  <c r="L1088" i="1" s="1"/>
  <c r="M1088" i="1" s="1"/>
  <c r="E1091" i="1"/>
  <c r="G1091" i="1" s="1"/>
  <c r="H1091" i="1" s="1"/>
  <c r="O1093" i="1"/>
  <c r="Q1093" i="1" s="1"/>
  <c r="R1093" i="1" s="1"/>
  <c r="J1096" i="1"/>
  <c r="L1096" i="1" s="1"/>
  <c r="M1096" i="1" s="1"/>
  <c r="E1099" i="1"/>
  <c r="G1099" i="1" s="1"/>
  <c r="H1099" i="1" s="1"/>
  <c r="O1101" i="1"/>
  <c r="Q1101" i="1" s="1"/>
  <c r="R1101" i="1" s="1"/>
  <c r="J1104" i="1"/>
  <c r="L1104" i="1" s="1"/>
  <c r="M1104" i="1" s="1"/>
  <c r="E1107" i="1"/>
  <c r="G1107" i="1" s="1"/>
  <c r="H1107" i="1" s="1"/>
  <c r="O1109" i="1"/>
  <c r="Q1109" i="1" s="1"/>
  <c r="R1109" i="1" s="1"/>
  <c r="J1112" i="1"/>
  <c r="L1112" i="1" s="1"/>
  <c r="M1112" i="1" s="1"/>
  <c r="E1115" i="1"/>
  <c r="G1115" i="1" s="1"/>
  <c r="H1115" i="1" s="1"/>
  <c r="O1117" i="1"/>
  <c r="Q1117" i="1" s="1"/>
  <c r="R1117" i="1" s="1"/>
  <c r="J1120" i="1"/>
  <c r="L1120" i="1" s="1"/>
  <c r="M1120" i="1" s="1"/>
  <c r="E1123" i="1"/>
  <c r="G1123" i="1" s="1"/>
  <c r="H1123" i="1" s="1"/>
  <c r="O1125" i="1"/>
  <c r="Q1125" i="1" s="1"/>
  <c r="R1125" i="1" s="1"/>
  <c r="J1128" i="1"/>
  <c r="L1128" i="1" s="1"/>
  <c r="M1128" i="1" s="1"/>
  <c r="F1133" i="1"/>
  <c r="E1136" i="1"/>
  <c r="G1136" i="1" s="1"/>
  <c r="H1136" i="1" s="1"/>
  <c r="E1139" i="1"/>
  <c r="G1139" i="1" s="1"/>
  <c r="H1139" i="1" s="1"/>
  <c r="F1181" i="1"/>
  <c r="E1181" i="1"/>
  <c r="G1181" i="1" s="1"/>
  <c r="H1181" i="1" s="1"/>
  <c r="P1140" i="1"/>
  <c r="O1140" i="1"/>
  <c r="Q1140" i="1" s="1"/>
  <c r="R1140" i="1" s="1"/>
  <c r="P1151" i="1"/>
  <c r="O1151" i="1"/>
  <c r="Q1151" i="1" s="1"/>
  <c r="R1151" i="1" s="1"/>
  <c r="P1159" i="1"/>
  <c r="O1159" i="1"/>
  <c r="Q1159" i="1" s="1"/>
  <c r="R1159" i="1" s="1"/>
  <c r="K1170" i="1"/>
  <c r="J1170" i="1"/>
  <c r="L1170" i="1" s="1"/>
  <c r="M1170" i="1" s="1"/>
  <c r="P1183" i="1"/>
  <c r="O1183" i="1"/>
  <c r="Q1183" i="1" s="1"/>
  <c r="R1183" i="1" s="1"/>
  <c r="K1194" i="1"/>
  <c r="J1194" i="1"/>
  <c r="L1194" i="1" s="1"/>
  <c r="M1194" i="1" s="1"/>
  <c r="F1205" i="1"/>
  <c r="E1205" i="1"/>
  <c r="G1205" i="1" s="1"/>
  <c r="H1205" i="1" s="1"/>
  <c r="P1215" i="1"/>
  <c r="O1215" i="1"/>
  <c r="Q1215" i="1" s="1"/>
  <c r="R1215" i="1" s="1"/>
  <c r="J1094" i="1"/>
  <c r="L1094" i="1" s="1"/>
  <c r="M1094" i="1" s="1"/>
  <c r="E1097" i="1"/>
  <c r="G1097" i="1" s="1"/>
  <c r="H1097" i="1" s="1"/>
  <c r="O1099" i="1"/>
  <c r="Q1099" i="1" s="1"/>
  <c r="R1099" i="1" s="1"/>
  <c r="J1102" i="1"/>
  <c r="L1102" i="1" s="1"/>
  <c r="M1102" i="1" s="1"/>
  <c r="E1105" i="1"/>
  <c r="G1105" i="1" s="1"/>
  <c r="H1105" i="1" s="1"/>
  <c r="O1107" i="1"/>
  <c r="Q1107" i="1" s="1"/>
  <c r="R1107" i="1" s="1"/>
  <c r="J1110" i="1"/>
  <c r="L1110" i="1" s="1"/>
  <c r="M1110" i="1" s="1"/>
  <c r="E1113" i="1"/>
  <c r="G1113" i="1" s="1"/>
  <c r="H1113" i="1" s="1"/>
  <c r="O1115" i="1"/>
  <c r="Q1115" i="1" s="1"/>
  <c r="R1115" i="1" s="1"/>
  <c r="J1118" i="1"/>
  <c r="L1118" i="1" s="1"/>
  <c r="M1118" i="1" s="1"/>
  <c r="E1121" i="1"/>
  <c r="G1121" i="1" s="1"/>
  <c r="H1121" i="1" s="1"/>
  <c r="O1123" i="1"/>
  <c r="Q1123" i="1" s="1"/>
  <c r="R1123" i="1" s="1"/>
  <c r="J1126" i="1"/>
  <c r="L1126" i="1" s="1"/>
  <c r="M1126" i="1" s="1"/>
  <c r="P1129" i="1"/>
  <c r="K1132" i="1"/>
  <c r="K1135" i="1"/>
  <c r="K1138" i="1"/>
  <c r="O1141" i="1"/>
  <c r="Q1141" i="1" s="1"/>
  <c r="R1141" i="1" s="1"/>
  <c r="F1146" i="1"/>
  <c r="E1146" i="1"/>
  <c r="G1146" i="1" s="1"/>
  <c r="H1146" i="1" s="1"/>
  <c r="K1143" i="1"/>
  <c r="J1143" i="1"/>
  <c r="L1143" i="1" s="1"/>
  <c r="M1143" i="1" s="1"/>
  <c r="K1146" i="1"/>
  <c r="J1146" i="1"/>
  <c r="L1146" i="1" s="1"/>
  <c r="M1146" i="1" s="1"/>
  <c r="K1162" i="1"/>
  <c r="J1162" i="1"/>
  <c r="L1162" i="1" s="1"/>
  <c r="M1162" i="1" s="1"/>
  <c r="F1173" i="1"/>
  <c r="E1173" i="1"/>
  <c r="G1173" i="1" s="1"/>
  <c r="H1173" i="1" s="1"/>
  <c r="K1186" i="1"/>
  <c r="J1186" i="1"/>
  <c r="L1186" i="1" s="1"/>
  <c r="M1186" i="1" s="1"/>
  <c r="F1197" i="1"/>
  <c r="E1197" i="1"/>
  <c r="G1197" i="1" s="1"/>
  <c r="H1197" i="1" s="1"/>
  <c r="P1207" i="1"/>
  <c r="O1207" i="1"/>
  <c r="Q1207" i="1" s="1"/>
  <c r="R1207" i="1" s="1"/>
  <c r="K1253" i="1"/>
  <c r="J1253" i="1"/>
  <c r="L1253" i="1" s="1"/>
  <c r="M1253" i="1" s="1"/>
  <c r="P1226" i="1"/>
  <c r="O1226" i="1"/>
  <c r="Q1226" i="1" s="1"/>
  <c r="R1226" i="1" s="1"/>
  <c r="F1221" i="1"/>
  <c r="E1221" i="1"/>
  <c r="G1221" i="1" s="1"/>
  <c r="H1221" i="1" s="1"/>
  <c r="P1234" i="1"/>
  <c r="O1234" i="1"/>
  <c r="Q1234" i="1" s="1"/>
  <c r="R1234" i="1" s="1"/>
  <c r="P1258" i="1"/>
  <c r="O1258" i="1"/>
  <c r="Q1258" i="1" s="1"/>
  <c r="R1258" i="1" s="1"/>
  <c r="O1157" i="1"/>
  <c r="Q1157" i="1" s="1"/>
  <c r="R1157" i="1" s="1"/>
  <c r="J1160" i="1"/>
  <c r="L1160" i="1" s="1"/>
  <c r="M1160" i="1" s="1"/>
  <c r="E1163" i="1"/>
  <c r="G1163" i="1" s="1"/>
  <c r="H1163" i="1" s="1"/>
  <c r="O1165" i="1"/>
  <c r="Q1165" i="1" s="1"/>
  <c r="R1165" i="1" s="1"/>
  <c r="J1168" i="1"/>
  <c r="L1168" i="1" s="1"/>
  <c r="M1168" i="1" s="1"/>
  <c r="E1171" i="1"/>
  <c r="G1171" i="1" s="1"/>
  <c r="H1171" i="1" s="1"/>
  <c r="O1173" i="1"/>
  <c r="Q1173" i="1" s="1"/>
  <c r="R1173" i="1" s="1"/>
  <c r="J1176" i="1"/>
  <c r="L1176" i="1" s="1"/>
  <c r="M1176" i="1" s="1"/>
  <c r="E1179" i="1"/>
  <c r="G1179" i="1" s="1"/>
  <c r="H1179" i="1" s="1"/>
  <c r="O1181" i="1"/>
  <c r="Q1181" i="1" s="1"/>
  <c r="R1181" i="1" s="1"/>
  <c r="J1184" i="1"/>
  <c r="L1184" i="1" s="1"/>
  <c r="M1184" i="1" s="1"/>
  <c r="E1187" i="1"/>
  <c r="G1187" i="1" s="1"/>
  <c r="H1187" i="1" s="1"/>
  <c r="O1189" i="1"/>
  <c r="Q1189" i="1" s="1"/>
  <c r="R1189" i="1" s="1"/>
  <c r="J1192" i="1"/>
  <c r="L1192" i="1" s="1"/>
  <c r="M1192" i="1" s="1"/>
  <c r="E1195" i="1"/>
  <c r="G1195" i="1" s="1"/>
  <c r="H1195" i="1" s="1"/>
  <c r="O1197" i="1"/>
  <c r="Q1197" i="1" s="1"/>
  <c r="R1197" i="1" s="1"/>
  <c r="J1200" i="1"/>
  <c r="L1200" i="1" s="1"/>
  <c r="M1200" i="1" s="1"/>
  <c r="E1203" i="1"/>
  <c r="G1203" i="1" s="1"/>
  <c r="H1203" i="1" s="1"/>
  <c r="O1205" i="1"/>
  <c r="Q1205" i="1" s="1"/>
  <c r="R1205" i="1" s="1"/>
  <c r="J1208" i="1"/>
  <c r="L1208" i="1" s="1"/>
  <c r="M1208" i="1" s="1"/>
  <c r="E1211" i="1"/>
  <c r="G1211" i="1" s="1"/>
  <c r="H1211" i="1" s="1"/>
  <c r="O1213" i="1"/>
  <c r="Q1213" i="1" s="1"/>
  <c r="R1213" i="1" s="1"/>
  <c r="J1216" i="1"/>
  <c r="L1216" i="1" s="1"/>
  <c r="M1216" i="1" s="1"/>
  <c r="O1235" i="1"/>
  <c r="Q1235" i="1" s="1"/>
  <c r="R1235" i="1" s="1"/>
  <c r="K1245" i="1"/>
  <c r="J1245" i="1"/>
  <c r="L1245" i="1" s="1"/>
  <c r="M1245" i="1" s="1"/>
  <c r="P1250" i="1"/>
  <c r="O1250" i="1"/>
  <c r="Q1250" i="1" s="1"/>
  <c r="R1250" i="1" s="1"/>
  <c r="O1148" i="1"/>
  <c r="Q1148" i="1" s="1"/>
  <c r="R1148" i="1" s="1"/>
  <c r="J1151" i="1"/>
  <c r="L1151" i="1" s="1"/>
  <c r="M1151" i="1" s="1"/>
  <c r="E1154" i="1"/>
  <c r="G1154" i="1" s="1"/>
  <c r="H1154" i="1" s="1"/>
  <c r="O1156" i="1"/>
  <c r="Q1156" i="1" s="1"/>
  <c r="R1156" i="1" s="1"/>
  <c r="J1159" i="1"/>
  <c r="L1159" i="1" s="1"/>
  <c r="M1159" i="1" s="1"/>
  <c r="E1162" i="1"/>
  <c r="G1162" i="1" s="1"/>
  <c r="H1162" i="1" s="1"/>
  <c r="O1164" i="1"/>
  <c r="Q1164" i="1" s="1"/>
  <c r="R1164" i="1" s="1"/>
  <c r="J1167" i="1"/>
  <c r="L1167" i="1" s="1"/>
  <c r="M1167" i="1" s="1"/>
  <c r="E1170" i="1"/>
  <c r="G1170" i="1" s="1"/>
  <c r="H1170" i="1" s="1"/>
  <c r="O1172" i="1"/>
  <c r="Q1172" i="1" s="1"/>
  <c r="R1172" i="1" s="1"/>
  <c r="J1175" i="1"/>
  <c r="L1175" i="1" s="1"/>
  <c r="M1175" i="1" s="1"/>
  <c r="E1178" i="1"/>
  <c r="G1178" i="1" s="1"/>
  <c r="H1178" i="1" s="1"/>
  <c r="O1180" i="1"/>
  <c r="Q1180" i="1" s="1"/>
  <c r="R1180" i="1" s="1"/>
  <c r="J1183" i="1"/>
  <c r="L1183" i="1" s="1"/>
  <c r="M1183" i="1" s="1"/>
  <c r="K1229" i="1"/>
  <c r="J1229" i="1"/>
  <c r="L1229" i="1" s="1"/>
  <c r="M1229" i="1" s="1"/>
  <c r="K1237" i="1"/>
  <c r="J1237" i="1"/>
  <c r="L1237" i="1" s="1"/>
  <c r="M1237" i="1" s="1"/>
  <c r="F1256" i="1"/>
  <c r="E1256" i="1"/>
  <c r="G1256" i="1" s="1"/>
  <c r="H1256" i="1" s="1"/>
  <c r="O1178" i="1"/>
  <c r="Q1178" i="1" s="1"/>
  <c r="R1178" i="1" s="1"/>
  <c r="J1181" i="1"/>
  <c r="L1181" i="1" s="1"/>
  <c r="M1181" i="1" s="1"/>
  <c r="E1184" i="1"/>
  <c r="G1184" i="1" s="1"/>
  <c r="H1184" i="1" s="1"/>
  <c r="O1186" i="1"/>
  <c r="Q1186" i="1" s="1"/>
  <c r="R1186" i="1" s="1"/>
  <c r="J1189" i="1"/>
  <c r="L1189" i="1" s="1"/>
  <c r="M1189" i="1" s="1"/>
  <c r="E1192" i="1"/>
  <c r="G1192" i="1" s="1"/>
  <c r="H1192" i="1" s="1"/>
  <c r="O1194" i="1"/>
  <c r="Q1194" i="1" s="1"/>
  <c r="R1194" i="1" s="1"/>
  <c r="J1197" i="1"/>
  <c r="L1197" i="1" s="1"/>
  <c r="M1197" i="1" s="1"/>
  <c r="E1200" i="1"/>
  <c r="G1200" i="1" s="1"/>
  <c r="H1200" i="1" s="1"/>
  <c r="O1202" i="1"/>
  <c r="Q1202" i="1" s="1"/>
  <c r="R1202" i="1" s="1"/>
  <c r="J1205" i="1"/>
  <c r="L1205" i="1" s="1"/>
  <c r="M1205" i="1" s="1"/>
  <c r="E1208" i="1"/>
  <c r="G1208" i="1" s="1"/>
  <c r="H1208" i="1" s="1"/>
  <c r="O1210" i="1"/>
  <c r="Q1210" i="1" s="1"/>
  <c r="R1210" i="1" s="1"/>
  <c r="J1213" i="1"/>
  <c r="L1213" i="1" s="1"/>
  <c r="M1213" i="1" s="1"/>
  <c r="E1216" i="1"/>
  <c r="G1216" i="1" s="1"/>
  <c r="H1216" i="1" s="1"/>
  <c r="O1217" i="1"/>
  <c r="Q1217" i="1" s="1"/>
  <c r="R1217" i="1" s="1"/>
  <c r="O1219" i="1"/>
  <c r="Q1219" i="1" s="1"/>
  <c r="R1219" i="1" s="1"/>
  <c r="F1224" i="1"/>
  <c r="E1224" i="1"/>
  <c r="G1224" i="1" s="1"/>
  <c r="H1224" i="1" s="1"/>
  <c r="F1240" i="1"/>
  <c r="E1240" i="1"/>
  <c r="G1240" i="1" s="1"/>
  <c r="H1240" i="1" s="1"/>
  <c r="J1218" i="1"/>
  <c r="L1218" i="1" s="1"/>
  <c r="M1218" i="1" s="1"/>
  <c r="F1223" i="1"/>
  <c r="E1225" i="1"/>
  <c r="G1225" i="1" s="1"/>
  <c r="H1225" i="1" s="1"/>
  <c r="F1232" i="1"/>
  <c r="E1232" i="1"/>
  <c r="G1232" i="1" s="1"/>
  <c r="H1232" i="1" s="1"/>
  <c r="F1248" i="1"/>
  <c r="E1248" i="1"/>
  <c r="G1248" i="1" s="1"/>
  <c r="H1248" i="1" s="1"/>
  <c r="O1225" i="1"/>
  <c r="Q1225" i="1" s="1"/>
  <c r="R1225" i="1" s="1"/>
  <c r="J1228" i="1"/>
  <c r="L1228" i="1" s="1"/>
  <c r="M1228" i="1" s="1"/>
  <c r="E1231" i="1"/>
  <c r="G1231" i="1" s="1"/>
  <c r="H1231" i="1" s="1"/>
  <c r="O1233" i="1"/>
  <c r="Q1233" i="1" s="1"/>
  <c r="R1233" i="1" s="1"/>
  <c r="J1236" i="1"/>
  <c r="L1236" i="1" s="1"/>
  <c r="M1236" i="1" s="1"/>
  <c r="O1223" i="1"/>
  <c r="Q1223" i="1" s="1"/>
  <c r="R1223" i="1" s="1"/>
  <c r="J1226" i="1"/>
  <c r="L1226" i="1" s="1"/>
  <c r="M1226" i="1" s="1"/>
  <c r="E1229" i="1"/>
  <c r="G1229" i="1" s="1"/>
  <c r="H1229" i="1" s="1"/>
  <c r="O1231" i="1"/>
  <c r="Q1231" i="1" s="1"/>
  <c r="R1231" i="1" s="1"/>
  <c r="J1234" i="1"/>
  <c r="L1234" i="1" s="1"/>
  <c r="M1234" i="1" s="1"/>
  <c r="E1237" i="1"/>
  <c r="G1237" i="1" s="1"/>
  <c r="H1237" i="1" s="1"/>
  <c r="O1239" i="1"/>
  <c r="Q1239" i="1" s="1"/>
  <c r="R1239" i="1" s="1"/>
  <c r="J1242" i="1"/>
  <c r="L1242" i="1" s="1"/>
  <c r="M1242" i="1" s="1"/>
  <c r="E1245" i="1"/>
  <c r="G1245" i="1" s="1"/>
  <c r="H1245" i="1" s="1"/>
  <c r="O1247" i="1"/>
  <c r="Q1247" i="1" s="1"/>
  <c r="R1247" i="1" s="1"/>
  <c r="J1250" i="1"/>
  <c r="L1250" i="1" s="1"/>
  <c r="M1250" i="1" s="1"/>
  <c r="E1253" i="1"/>
  <c r="G1253" i="1" s="1"/>
  <c r="H1253" i="1" s="1"/>
  <c r="O1255" i="1"/>
  <c r="Q1255" i="1" s="1"/>
  <c r="R1255" i="1" s="1"/>
  <c r="J1258" i="1"/>
  <c r="L1258" i="1" s="1"/>
  <c r="M1258" i="1" s="1"/>
  <c r="E1220" i="1"/>
  <c r="G1220" i="1" s="1"/>
  <c r="H1220" i="1" s="1"/>
  <c r="O1222" i="1"/>
  <c r="Q1222" i="1" s="1"/>
  <c r="R1222" i="1" s="1"/>
  <c r="J1225" i="1"/>
  <c r="L1225" i="1" s="1"/>
  <c r="M1225" i="1" s="1"/>
  <c r="E1228" i="1"/>
  <c r="G1228" i="1" s="1"/>
  <c r="H1228" i="1" s="1"/>
  <c r="O1230" i="1"/>
  <c r="Q1230" i="1" s="1"/>
  <c r="R1230" i="1" s="1"/>
  <c r="J1233" i="1"/>
  <c r="L1233" i="1" s="1"/>
  <c r="M1233" i="1" s="1"/>
  <c r="E1236" i="1"/>
  <c r="G1236" i="1" s="1"/>
  <c r="H1236" i="1" s="1"/>
  <c r="O1238" i="1"/>
  <c r="Q1238" i="1" s="1"/>
  <c r="R1238" i="1" s="1"/>
  <c r="J1241" i="1"/>
  <c r="L1241" i="1" s="1"/>
  <c r="M1241" i="1" s="1"/>
  <c r="O1246" i="1"/>
  <c r="Q1246" i="1" s="1"/>
  <c r="R1246" i="1" s="1"/>
  <c r="J1249" i="1"/>
  <c r="L1249" i="1" s="1"/>
  <c r="M1249" i="1" s="1"/>
  <c r="X5" i="1" l="1"/>
  <c r="W5" i="1"/>
  <c r="Y5" i="1"/>
  <c r="X4" i="1"/>
  <c r="Y4" i="1"/>
  <c r="W6" i="1"/>
  <c r="W4" i="1"/>
  <c r="D5" i="3"/>
  <c r="E4" i="3"/>
  <c r="R9" i="1"/>
  <c r="Y6" i="1" s="1"/>
  <c r="M6" i="1"/>
  <c r="X6" i="1" s="1"/>
  <c r="G4" i="3" l="1"/>
  <c r="F4" i="3"/>
  <c r="E5" i="3"/>
  <c r="D6" i="3"/>
  <c r="H4" i="3" l="1"/>
  <c r="E6" i="3"/>
  <c r="D7" i="3"/>
  <c r="F5" i="3"/>
  <c r="H5" i="3" s="1"/>
  <c r="G5" i="3"/>
  <c r="D8" i="3" l="1"/>
  <c r="E7" i="3"/>
  <c r="G6" i="3"/>
  <c r="F6" i="3"/>
  <c r="H6" i="3" s="1"/>
  <c r="G7" i="3" l="1"/>
  <c r="F7" i="3"/>
  <c r="H7" i="3" s="1"/>
  <c r="E8" i="3"/>
  <c r="D9" i="3"/>
  <c r="D10" i="3" l="1"/>
  <c r="E9" i="3"/>
  <c r="F8" i="3"/>
  <c r="H8" i="3" s="1"/>
  <c r="G8" i="3"/>
  <c r="G9" i="3" l="1"/>
  <c r="F9" i="3"/>
  <c r="H9" i="3" s="1"/>
  <c r="D11" i="3"/>
  <c r="E10" i="3"/>
  <c r="G10" i="3" l="1"/>
  <c r="F10" i="3"/>
  <c r="H10" i="3" s="1"/>
  <c r="E11" i="3"/>
  <c r="D12" i="3"/>
  <c r="D13" i="3" l="1"/>
  <c r="E12" i="3"/>
  <c r="G11" i="3"/>
  <c r="F11" i="3"/>
  <c r="H11" i="3" s="1"/>
  <c r="G12" i="3" l="1"/>
  <c r="F12" i="3"/>
  <c r="H12" i="3" s="1"/>
  <c r="E13" i="3"/>
  <c r="D14" i="3"/>
  <c r="E14" i="3" l="1"/>
  <c r="D15" i="3"/>
  <c r="F13" i="3"/>
  <c r="H13" i="3" s="1"/>
  <c r="G13" i="3"/>
  <c r="D16" i="3" l="1"/>
  <c r="E15" i="3"/>
  <c r="G14" i="3"/>
  <c r="F14" i="3"/>
  <c r="H14" i="3" s="1"/>
  <c r="G15" i="3" l="1"/>
  <c r="F15" i="3"/>
  <c r="H15" i="3" s="1"/>
  <c r="E16" i="3"/>
  <c r="D17" i="3"/>
  <c r="D18" i="3" l="1"/>
  <c r="E17" i="3"/>
  <c r="F16" i="3"/>
  <c r="H16" i="3" s="1"/>
  <c r="G16" i="3"/>
  <c r="G17" i="3" l="1"/>
  <c r="F17" i="3"/>
  <c r="H17" i="3" s="1"/>
  <c r="E18" i="3"/>
  <c r="D19" i="3"/>
  <c r="E19" i="3" l="1"/>
  <c r="D20" i="3"/>
  <c r="G18" i="3"/>
  <c r="F18" i="3"/>
  <c r="H18" i="3" s="1"/>
  <c r="D21" i="3" l="1"/>
  <c r="E20" i="3"/>
  <c r="G19" i="3"/>
  <c r="F19" i="3"/>
  <c r="H19" i="3" s="1"/>
  <c r="G20" i="3" l="1"/>
  <c r="F20" i="3"/>
  <c r="H20" i="3" s="1"/>
  <c r="E21" i="3"/>
  <c r="D22" i="3"/>
  <c r="E22" i="3" l="1"/>
  <c r="D23" i="3"/>
  <c r="F21" i="3"/>
  <c r="H21" i="3" s="1"/>
  <c r="G21" i="3"/>
  <c r="G22" i="3" l="1"/>
  <c r="F22" i="3"/>
  <c r="H22" i="3" s="1"/>
  <c r="D24" i="3"/>
  <c r="E23" i="3"/>
  <c r="G23" i="3" l="1"/>
  <c r="F23" i="3"/>
  <c r="H23" i="3" s="1"/>
  <c r="E24" i="3"/>
  <c r="D25" i="3"/>
  <c r="D26" i="3" l="1"/>
  <c r="E25" i="3"/>
  <c r="F24" i="3"/>
  <c r="H24" i="3" s="1"/>
  <c r="G24" i="3"/>
  <c r="G25" i="3" l="1"/>
  <c r="F25" i="3"/>
  <c r="H25" i="3" s="1"/>
  <c r="D27" i="3"/>
  <c r="E26" i="3"/>
  <c r="G26" i="3" l="1"/>
  <c r="F26" i="3"/>
  <c r="H26" i="3" s="1"/>
  <c r="E27" i="3"/>
  <c r="D28" i="3"/>
  <c r="D29" i="3" l="1"/>
  <c r="E28" i="3"/>
  <c r="G27" i="3"/>
  <c r="F27" i="3"/>
  <c r="H27" i="3" s="1"/>
  <c r="G28" i="3" l="1"/>
  <c r="F28" i="3"/>
  <c r="H28" i="3" s="1"/>
  <c r="E29" i="3"/>
  <c r="D30" i="3"/>
  <c r="D31" i="3" l="1"/>
  <c r="E30" i="3"/>
  <c r="F29" i="3"/>
  <c r="H29" i="3" s="1"/>
  <c r="G29" i="3"/>
  <c r="G30" i="3" l="1"/>
  <c r="F30" i="3"/>
  <c r="H30" i="3" s="1"/>
  <c r="D32" i="3"/>
  <c r="E31" i="3"/>
  <c r="G31" i="3" l="1"/>
  <c r="F31" i="3"/>
  <c r="H31" i="3" s="1"/>
  <c r="E32" i="3"/>
  <c r="D33" i="3"/>
  <c r="D34" i="3" l="1"/>
  <c r="E33" i="3"/>
  <c r="F32" i="3"/>
  <c r="H32" i="3" s="1"/>
  <c r="G32" i="3"/>
  <c r="G33" i="3" l="1"/>
  <c r="F33" i="3"/>
  <c r="H33" i="3" s="1"/>
  <c r="D35" i="3"/>
  <c r="E34" i="3"/>
  <c r="G34" i="3" l="1"/>
  <c r="F34" i="3"/>
  <c r="H34" i="3" s="1"/>
  <c r="E35" i="3"/>
  <c r="D36" i="3"/>
  <c r="D37" i="3" l="1"/>
  <c r="E36" i="3"/>
  <c r="G35" i="3"/>
  <c r="F35" i="3"/>
  <c r="H35" i="3" s="1"/>
  <c r="G36" i="3" l="1"/>
  <c r="F36" i="3"/>
  <c r="H36" i="3" s="1"/>
  <c r="E37" i="3"/>
  <c r="D38" i="3"/>
  <c r="D39" i="3" l="1"/>
  <c r="E38" i="3"/>
  <c r="F37" i="3"/>
  <c r="H37" i="3" s="1"/>
  <c r="G37" i="3"/>
  <c r="G38" i="3" l="1"/>
  <c r="F38" i="3"/>
  <c r="H38" i="3" s="1"/>
  <c r="D40" i="3"/>
  <c r="E39" i="3"/>
  <c r="E40" i="3" l="1"/>
  <c r="D41" i="3"/>
  <c r="G39" i="3"/>
  <c r="F39" i="3"/>
  <c r="H39" i="3" s="1"/>
  <c r="D42" i="3" l="1"/>
  <c r="E41" i="3"/>
  <c r="F40" i="3"/>
  <c r="H40" i="3" s="1"/>
  <c r="G40" i="3"/>
  <c r="G41" i="3" l="1"/>
  <c r="F41" i="3"/>
  <c r="H41" i="3" s="1"/>
  <c r="E42" i="3"/>
  <c r="D43" i="3"/>
  <c r="G42" i="3" l="1"/>
  <c r="F42" i="3"/>
  <c r="H42" i="3" s="1"/>
  <c r="E43" i="3"/>
  <c r="D44" i="3"/>
  <c r="D45" i="3" l="1"/>
  <c r="E44" i="3"/>
  <c r="G43" i="3"/>
  <c r="F43" i="3"/>
  <c r="H43" i="3" s="1"/>
  <c r="G44" i="3" l="1"/>
  <c r="F44" i="3"/>
  <c r="H44" i="3" s="1"/>
  <c r="E45" i="3"/>
  <c r="D46" i="3"/>
  <c r="D47" i="3" l="1"/>
  <c r="E46" i="3"/>
  <c r="F45" i="3"/>
  <c r="H45" i="3" s="1"/>
  <c r="G45" i="3"/>
  <c r="G46" i="3" l="1"/>
  <c r="F46" i="3"/>
  <c r="H46" i="3" s="1"/>
  <c r="E47" i="3"/>
  <c r="D48" i="3"/>
  <c r="D49" i="3" l="1"/>
  <c r="E48" i="3"/>
  <c r="F47" i="3"/>
  <c r="H47" i="3" s="1"/>
  <c r="G47" i="3"/>
  <c r="F48" i="3" l="1"/>
  <c r="H48" i="3" s="1"/>
  <c r="G48" i="3"/>
  <c r="D50" i="3"/>
  <c r="E49" i="3"/>
  <c r="G49" i="3" l="1"/>
  <c r="F49" i="3"/>
  <c r="H49" i="3" s="1"/>
  <c r="D51" i="3"/>
  <c r="E50" i="3"/>
  <c r="D52" i="3" l="1"/>
  <c r="E51" i="3"/>
  <c r="G50" i="3"/>
  <c r="F50" i="3"/>
  <c r="H50" i="3" s="1"/>
  <c r="G51" i="3" l="1"/>
  <c r="F51" i="3"/>
  <c r="H51" i="3" s="1"/>
  <c r="E52" i="3"/>
  <c r="D53" i="3"/>
  <c r="E53" i="3" l="1"/>
  <c r="D54" i="3"/>
  <c r="F52" i="3"/>
  <c r="H52" i="3" s="1"/>
  <c r="G52" i="3"/>
  <c r="G53" i="3" l="1"/>
  <c r="F53" i="3"/>
  <c r="H53" i="3" s="1"/>
  <c r="D55" i="3"/>
  <c r="E54" i="3"/>
  <c r="G54" i="3" l="1"/>
  <c r="F54" i="3"/>
  <c r="H54" i="3" s="1"/>
  <c r="E55" i="3"/>
  <c r="D56" i="3"/>
  <c r="D57" i="3" l="1"/>
  <c r="E56" i="3"/>
  <c r="F55" i="3"/>
  <c r="H55" i="3" s="1"/>
  <c r="G55" i="3"/>
  <c r="F56" i="3" l="1"/>
  <c r="H56" i="3" s="1"/>
  <c r="G56" i="3"/>
  <c r="D58" i="3"/>
  <c r="E57" i="3"/>
  <c r="F57" i="3" l="1"/>
  <c r="H57" i="3" s="1"/>
  <c r="G57" i="3"/>
  <c r="D59" i="3"/>
  <c r="E58" i="3"/>
  <c r="D60" i="3" l="1"/>
  <c r="E59" i="3"/>
  <c r="G58" i="3"/>
  <c r="F58" i="3"/>
  <c r="H58" i="3" s="1"/>
  <c r="G59" i="3" l="1"/>
  <c r="F59" i="3"/>
  <c r="H59" i="3" s="1"/>
  <c r="E60" i="3"/>
  <c r="D61" i="3"/>
  <c r="E61" i="3" l="1"/>
  <c r="D62" i="3"/>
  <c r="G60" i="3"/>
  <c r="F60" i="3"/>
  <c r="H60" i="3" s="1"/>
  <c r="E62" i="3" l="1"/>
  <c r="D63" i="3"/>
  <c r="G61" i="3"/>
  <c r="F61" i="3"/>
  <c r="H61" i="3" s="1"/>
  <c r="E63" i="3" l="1"/>
  <c r="D64" i="3"/>
  <c r="F62" i="3"/>
  <c r="H62" i="3" s="1"/>
  <c r="G62" i="3"/>
  <c r="D65" i="3" l="1"/>
  <c r="E64" i="3"/>
  <c r="F63" i="3"/>
  <c r="H63" i="3" s="1"/>
  <c r="G63" i="3"/>
  <c r="F64" i="3" l="1"/>
  <c r="H64" i="3" s="1"/>
  <c r="G64" i="3"/>
  <c r="D66" i="3"/>
  <c r="E65" i="3"/>
  <c r="F65" i="3" l="1"/>
  <c r="H65" i="3" s="1"/>
  <c r="G65" i="3"/>
  <c r="D67" i="3"/>
  <c r="E66" i="3"/>
  <c r="G66" i="3" l="1"/>
  <c r="F66" i="3"/>
  <c r="H66" i="3" s="1"/>
  <c r="D68" i="3"/>
  <c r="E67" i="3"/>
  <c r="G67" i="3" l="1"/>
  <c r="F67" i="3"/>
  <c r="H67" i="3" s="1"/>
  <c r="E68" i="3"/>
  <c r="D69" i="3"/>
  <c r="E69" i="3" l="1"/>
  <c r="D70" i="3"/>
  <c r="G68" i="3"/>
  <c r="F68" i="3"/>
  <c r="H68" i="3" s="1"/>
  <c r="E70" i="3" l="1"/>
  <c r="D71" i="3"/>
  <c r="G69" i="3"/>
  <c r="F69" i="3"/>
  <c r="H69" i="3" s="1"/>
  <c r="E71" i="3" l="1"/>
  <c r="D72" i="3"/>
  <c r="F70" i="3"/>
  <c r="H70" i="3" s="1"/>
  <c r="G70" i="3"/>
  <c r="D73" i="3" l="1"/>
  <c r="E72" i="3"/>
  <c r="F71" i="3"/>
  <c r="H71" i="3" s="1"/>
  <c r="G71" i="3"/>
  <c r="F72" i="3" l="1"/>
  <c r="H72" i="3" s="1"/>
  <c r="G72" i="3"/>
  <c r="D74" i="3"/>
  <c r="E73" i="3"/>
  <c r="G73" i="3" l="1"/>
  <c r="F73" i="3"/>
  <c r="H73" i="3" s="1"/>
  <c r="D75" i="3"/>
  <c r="E74" i="3"/>
  <c r="G74" i="3" l="1"/>
  <c r="F74" i="3"/>
  <c r="H74" i="3" s="1"/>
  <c r="D76" i="3"/>
  <c r="E75" i="3"/>
  <c r="E76" i="3" l="1"/>
  <c r="D77" i="3"/>
  <c r="G75" i="3"/>
  <c r="F75" i="3"/>
  <c r="H75" i="3" s="1"/>
  <c r="G76" i="3" l="1"/>
  <c r="F76" i="3"/>
  <c r="H76" i="3" s="1"/>
  <c r="E77" i="3"/>
  <c r="D78" i="3"/>
  <c r="E78" i="3" l="1"/>
  <c r="D79" i="3"/>
  <c r="G77" i="3"/>
  <c r="F77" i="3"/>
  <c r="H77" i="3" s="1"/>
  <c r="D80" i="3" l="1"/>
  <c r="E79" i="3"/>
  <c r="G78" i="3"/>
  <c r="F78" i="3"/>
  <c r="H78" i="3" s="1"/>
  <c r="F79" i="3" l="1"/>
  <c r="H79" i="3" s="1"/>
  <c r="G79" i="3"/>
  <c r="D81" i="3"/>
  <c r="E80" i="3"/>
  <c r="D82" i="3" l="1"/>
  <c r="E81" i="3"/>
  <c r="F80" i="3"/>
  <c r="H80" i="3" s="1"/>
  <c r="G80" i="3"/>
  <c r="G81" i="3" l="1"/>
  <c r="F81" i="3"/>
  <c r="H81" i="3" s="1"/>
  <c r="D83" i="3"/>
  <c r="E82" i="3"/>
  <c r="G82" i="3" l="1"/>
  <c r="F82" i="3"/>
  <c r="H82" i="3" s="1"/>
  <c r="E83" i="3"/>
  <c r="D84" i="3"/>
  <c r="G83" i="3" l="1"/>
  <c r="F83" i="3"/>
  <c r="H83" i="3" s="1"/>
  <c r="E84" i="3"/>
  <c r="D85" i="3"/>
  <c r="E85" i="3" l="1"/>
  <c r="D86" i="3"/>
  <c r="G84" i="3"/>
  <c r="F84" i="3"/>
  <c r="H84" i="3" s="1"/>
  <c r="E86" i="3" l="1"/>
  <c r="D87" i="3"/>
  <c r="G85" i="3"/>
  <c r="F85" i="3"/>
  <c r="H85" i="3" s="1"/>
  <c r="D88" i="3" l="1"/>
  <c r="E87" i="3"/>
  <c r="F86" i="3"/>
  <c r="H86" i="3" s="1"/>
  <c r="G86" i="3"/>
  <c r="F87" i="3" l="1"/>
  <c r="H87" i="3" s="1"/>
  <c r="G87" i="3"/>
  <c r="D89" i="3"/>
  <c r="E88" i="3"/>
  <c r="F88" i="3" l="1"/>
  <c r="H88" i="3" s="1"/>
  <c r="G88" i="3"/>
  <c r="D90" i="3"/>
  <c r="E89" i="3"/>
  <c r="G89" i="3" l="1"/>
  <c r="F89" i="3"/>
  <c r="H89" i="3" s="1"/>
  <c r="D91" i="3"/>
  <c r="E90" i="3"/>
  <c r="G90" i="3" l="1"/>
  <c r="F90" i="3"/>
  <c r="H90" i="3" s="1"/>
  <c r="E91" i="3"/>
  <c r="D92" i="3"/>
  <c r="E92" i="3" l="1"/>
  <c r="D93" i="3"/>
  <c r="G91" i="3"/>
  <c r="F91" i="3"/>
  <c r="H91" i="3" s="1"/>
  <c r="E93" i="3" l="1"/>
  <c r="D94" i="3"/>
  <c r="G92" i="3"/>
  <c r="F92" i="3"/>
  <c r="H92" i="3" s="1"/>
  <c r="E94" i="3" l="1"/>
  <c r="D95" i="3"/>
  <c r="G93" i="3"/>
  <c r="F93" i="3"/>
  <c r="H93" i="3" s="1"/>
  <c r="D96" i="3" l="1"/>
  <c r="E95" i="3"/>
  <c r="F94" i="3"/>
  <c r="H94" i="3" s="1"/>
  <c r="G94" i="3"/>
  <c r="F95" i="3" l="1"/>
  <c r="H95" i="3" s="1"/>
  <c r="G95" i="3"/>
  <c r="D97" i="3"/>
  <c r="E96" i="3"/>
  <c r="F96" i="3" l="1"/>
  <c r="H96" i="3" s="1"/>
  <c r="G96" i="3"/>
  <c r="D98" i="3"/>
  <c r="E97" i="3"/>
  <c r="G97" i="3" l="1"/>
  <c r="F97" i="3"/>
  <c r="H97" i="3" s="1"/>
  <c r="D99" i="3"/>
  <c r="E98" i="3"/>
  <c r="G98" i="3" l="1"/>
  <c r="F98" i="3"/>
  <c r="H98" i="3" s="1"/>
  <c r="E99" i="3"/>
  <c r="D100" i="3"/>
  <c r="E100" i="3" l="1"/>
  <c r="D101" i="3"/>
  <c r="G99" i="3"/>
  <c r="F99" i="3"/>
  <c r="H99" i="3" s="1"/>
  <c r="D102" i="3" l="1"/>
  <c r="E101" i="3"/>
  <c r="G100" i="3"/>
  <c r="F100" i="3"/>
  <c r="H100" i="3" s="1"/>
  <c r="E102" i="3" l="1"/>
  <c r="D103" i="3"/>
  <c r="G101" i="3"/>
  <c r="F101" i="3"/>
  <c r="H101" i="3" s="1"/>
  <c r="D104" i="3" l="1"/>
  <c r="E103" i="3"/>
  <c r="F102" i="3"/>
  <c r="H102" i="3" s="1"/>
  <c r="G102" i="3"/>
  <c r="G103" i="3" l="1"/>
  <c r="F103" i="3"/>
  <c r="H103" i="3" s="1"/>
  <c r="D105" i="3"/>
  <c r="E104" i="3"/>
  <c r="F104" i="3" l="1"/>
  <c r="H104" i="3" s="1"/>
  <c r="G104" i="3"/>
  <c r="E105" i="3"/>
  <c r="D106" i="3"/>
  <c r="D107" i="3" l="1"/>
  <c r="E106" i="3"/>
  <c r="G105" i="3"/>
  <c r="F105" i="3"/>
  <c r="H105" i="3" s="1"/>
  <c r="G106" i="3" l="1"/>
  <c r="F106" i="3"/>
  <c r="H106" i="3" s="1"/>
  <c r="E107" i="3"/>
  <c r="D108" i="3"/>
  <c r="E108" i="3" l="1"/>
  <c r="D109" i="3"/>
  <c r="G107" i="3"/>
  <c r="F107" i="3"/>
  <c r="H107" i="3" s="1"/>
  <c r="D110" i="3" l="1"/>
  <c r="E109" i="3"/>
  <c r="G108" i="3"/>
  <c r="F108" i="3"/>
  <c r="H108" i="3" s="1"/>
  <c r="G109" i="3" l="1"/>
  <c r="F109" i="3"/>
  <c r="H109" i="3" s="1"/>
  <c r="E110" i="3"/>
  <c r="D111" i="3"/>
  <c r="D112" i="3" l="1"/>
  <c r="E111" i="3"/>
  <c r="F110" i="3"/>
  <c r="H110" i="3" s="1"/>
  <c r="G110" i="3"/>
  <c r="G111" i="3" l="1"/>
  <c r="F111" i="3"/>
  <c r="H111" i="3" s="1"/>
  <c r="D113" i="3"/>
  <c r="E112" i="3"/>
  <c r="F112" i="3" l="1"/>
  <c r="H112" i="3" s="1"/>
  <c r="G112" i="3"/>
  <c r="E113" i="3"/>
  <c r="D114" i="3"/>
  <c r="G113" i="3" l="1"/>
  <c r="F113" i="3"/>
  <c r="H113" i="3" s="1"/>
  <c r="D115" i="3"/>
  <c r="E114" i="3"/>
  <c r="G114" i="3" l="1"/>
  <c r="F114" i="3"/>
  <c r="H114" i="3" s="1"/>
  <c r="E115" i="3"/>
  <c r="D116" i="3"/>
  <c r="E116" i="3" l="1"/>
  <c r="D117" i="3"/>
  <c r="G115" i="3"/>
  <c r="F115" i="3"/>
  <c r="H115" i="3" s="1"/>
  <c r="D118" i="3" l="1"/>
  <c r="E117" i="3"/>
  <c r="G116" i="3"/>
  <c r="F116" i="3"/>
  <c r="H116" i="3" s="1"/>
  <c r="G117" i="3" l="1"/>
  <c r="F117" i="3"/>
  <c r="H117" i="3" s="1"/>
  <c r="E118" i="3"/>
  <c r="D119" i="3"/>
  <c r="F118" i="3" l="1"/>
  <c r="H118" i="3" s="1"/>
  <c r="G118" i="3"/>
  <c r="D120" i="3"/>
  <c r="E119" i="3"/>
  <c r="G119" i="3" l="1"/>
  <c r="F119" i="3"/>
  <c r="H119" i="3" s="1"/>
  <c r="D121" i="3"/>
  <c r="E120" i="3"/>
  <c r="F120" i="3" l="1"/>
  <c r="H120" i="3" s="1"/>
  <c r="G120" i="3"/>
  <c r="E121" i="3"/>
  <c r="D122" i="3"/>
  <c r="D123" i="3" l="1"/>
  <c r="E122" i="3"/>
  <c r="G121" i="3"/>
  <c r="F121" i="3"/>
  <c r="H121" i="3" s="1"/>
  <c r="G122" i="3" l="1"/>
  <c r="F122" i="3"/>
  <c r="H122" i="3" s="1"/>
  <c r="E123" i="3"/>
  <c r="D124" i="3"/>
  <c r="E124" i="3" l="1"/>
  <c r="D125" i="3"/>
  <c r="G123" i="3"/>
  <c r="F123" i="3"/>
  <c r="H123" i="3" s="1"/>
  <c r="D126" i="3" l="1"/>
  <c r="E125" i="3"/>
  <c r="G124" i="3"/>
  <c r="F124" i="3"/>
  <c r="H124" i="3" s="1"/>
  <c r="G125" i="3" l="1"/>
  <c r="F125" i="3"/>
  <c r="H125" i="3" s="1"/>
  <c r="E126" i="3"/>
  <c r="D127" i="3"/>
  <c r="D128" i="3" l="1"/>
  <c r="E127" i="3"/>
  <c r="F126" i="3"/>
  <c r="H126" i="3" s="1"/>
  <c r="G126" i="3"/>
  <c r="G127" i="3" l="1"/>
  <c r="F127" i="3"/>
  <c r="H127" i="3" s="1"/>
  <c r="D129" i="3"/>
  <c r="E128" i="3"/>
  <c r="F128" i="3" l="1"/>
  <c r="H128" i="3" s="1"/>
  <c r="G128" i="3"/>
  <c r="E129" i="3"/>
  <c r="D130" i="3"/>
  <c r="D131" i="3" l="1"/>
  <c r="E130" i="3"/>
  <c r="G129" i="3"/>
  <c r="F129" i="3"/>
  <c r="H129" i="3" s="1"/>
  <c r="G130" i="3" l="1"/>
  <c r="F130" i="3"/>
  <c r="H130" i="3" s="1"/>
  <c r="E131" i="3"/>
  <c r="D132" i="3"/>
  <c r="G131" i="3" l="1"/>
  <c r="F131" i="3"/>
  <c r="H131" i="3" s="1"/>
  <c r="E132" i="3"/>
  <c r="D133" i="3"/>
  <c r="D134" i="3" l="1"/>
  <c r="E133" i="3"/>
  <c r="G132" i="3"/>
  <c r="F132" i="3"/>
  <c r="H132" i="3" s="1"/>
  <c r="E134" i="3" l="1"/>
  <c r="D135" i="3"/>
  <c r="G133" i="3"/>
  <c r="F133" i="3"/>
  <c r="H133" i="3" s="1"/>
  <c r="D136" i="3" l="1"/>
  <c r="E135" i="3"/>
  <c r="F134" i="3"/>
  <c r="H134" i="3" s="1"/>
  <c r="G134" i="3"/>
  <c r="G135" i="3" l="1"/>
  <c r="F135" i="3"/>
  <c r="H135" i="3" s="1"/>
  <c r="D137" i="3"/>
  <c r="E136" i="3"/>
  <c r="E137" i="3" l="1"/>
  <c r="D138" i="3"/>
  <c r="F136" i="3"/>
  <c r="H136" i="3" s="1"/>
  <c r="G136" i="3"/>
  <c r="D139" i="3" l="1"/>
  <c r="E138" i="3"/>
  <c r="G137" i="3"/>
  <c r="F137" i="3"/>
  <c r="H137" i="3" s="1"/>
  <c r="G138" i="3" l="1"/>
  <c r="F138" i="3"/>
  <c r="H138" i="3" s="1"/>
  <c r="E139" i="3"/>
  <c r="D140" i="3"/>
  <c r="G139" i="3" l="1"/>
  <c r="F139" i="3"/>
  <c r="H139" i="3" s="1"/>
  <c r="E140" i="3"/>
  <c r="D141" i="3"/>
  <c r="D142" i="3" l="1"/>
  <c r="E141" i="3"/>
  <c r="G140" i="3"/>
  <c r="F140" i="3"/>
  <c r="H140" i="3" s="1"/>
  <c r="G141" i="3" l="1"/>
  <c r="F141" i="3"/>
  <c r="H141" i="3" s="1"/>
  <c r="E142" i="3"/>
  <c r="D143" i="3"/>
  <c r="D144" i="3" l="1"/>
  <c r="E143" i="3"/>
  <c r="F142" i="3"/>
  <c r="H142" i="3" s="1"/>
  <c r="G142" i="3"/>
  <c r="G143" i="3" l="1"/>
  <c r="F143" i="3"/>
  <c r="H143" i="3" s="1"/>
  <c r="D145" i="3"/>
  <c r="E144" i="3"/>
  <c r="F144" i="3" l="1"/>
  <c r="H144" i="3" s="1"/>
  <c r="G144" i="3"/>
  <c r="E145" i="3"/>
  <c r="D146" i="3"/>
  <c r="D147" i="3" l="1"/>
  <c r="E146" i="3"/>
  <c r="G145" i="3"/>
  <c r="F145" i="3"/>
  <c r="H145" i="3" s="1"/>
  <c r="G146" i="3" l="1"/>
  <c r="F146" i="3"/>
  <c r="H146" i="3" s="1"/>
  <c r="E147" i="3"/>
  <c r="D148" i="3"/>
  <c r="E148" i="3" l="1"/>
  <c r="D149" i="3"/>
  <c r="G147" i="3"/>
  <c r="F147" i="3"/>
  <c r="H147" i="3" s="1"/>
  <c r="D150" i="3" l="1"/>
  <c r="E149" i="3"/>
  <c r="G148" i="3"/>
  <c r="F148" i="3"/>
  <c r="H148" i="3" s="1"/>
  <c r="G149" i="3" l="1"/>
  <c r="F149" i="3"/>
  <c r="H149" i="3" s="1"/>
  <c r="E150" i="3"/>
  <c r="D151" i="3"/>
  <c r="F150" i="3" l="1"/>
  <c r="H150" i="3" s="1"/>
  <c r="G150" i="3"/>
  <c r="D152" i="3"/>
  <c r="E151" i="3"/>
  <c r="G151" i="3" l="1"/>
  <c r="F151" i="3"/>
  <c r="H151" i="3" s="1"/>
  <c r="D153" i="3"/>
  <c r="E152" i="3"/>
  <c r="F152" i="3" l="1"/>
  <c r="H152" i="3" s="1"/>
  <c r="G152" i="3"/>
  <c r="E153" i="3"/>
  <c r="D154" i="3"/>
  <c r="D155" i="3" l="1"/>
  <c r="E154" i="3"/>
  <c r="G153" i="3"/>
  <c r="F153" i="3"/>
  <c r="H153" i="3" s="1"/>
  <c r="G154" i="3" l="1"/>
  <c r="F154" i="3"/>
  <c r="H154" i="3" s="1"/>
  <c r="E155" i="3"/>
  <c r="D156" i="3"/>
  <c r="E156" i="3" l="1"/>
  <c r="D157" i="3"/>
  <c r="G155" i="3"/>
  <c r="F155" i="3"/>
  <c r="H155" i="3" s="1"/>
  <c r="D158" i="3" l="1"/>
  <c r="E157" i="3"/>
  <c r="G156" i="3"/>
  <c r="F156" i="3"/>
  <c r="H156" i="3" s="1"/>
  <c r="G157" i="3" l="1"/>
  <c r="F157" i="3"/>
  <c r="H157" i="3" s="1"/>
  <c r="E158" i="3"/>
  <c r="D159" i="3"/>
  <c r="F158" i="3" l="1"/>
  <c r="H158" i="3" s="1"/>
  <c r="G158" i="3"/>
  <c r="D160" i="3"/>
  <c r="E159" i="3"/>
  <c r="G159" i="3" l="1"/>
  <c r="F159" i="3"/>
  <c r="H159" i="3" s="1"/>
  <c r="D161" i="3"/>
  <c r="E160" i="3"/>
  <c r="F160" i="3" l="1"/>
  <c r="H160" i="3" s="1"/>
  <c r="G160" i="3"/>
  <c r="E161" i="3"/>
  <c r="D162" i="3"/>
  <c r="D163" i="3" l="1"/>
  <c r="E162" i="3"/>
  <c r="G161" i="3"/>
  <c r="F161" i="3"/>
  <c r="H161" i="3" s="1"/>
  <c r="G162" i="3" l="1"/>
  <c r="F162" i="3"/>
  <c r="H162" i="3" s="1"/>
  <c r="E163" i="3"/>
  <c r="D164" i="3"/>
  <c r="G163" i="3" l="1"/>
  <c r="F163" i="3"/>
  <c r="H163" i="3" s="1"/>
  <c r="E164" i="3"/>
  <c r="D165" i="3"/>
  <c r="D166" i="3" l="1"/>
  <c r="E165" i="3"/>
  <c r="G164" i="3"/>
  <c r="F164" i="3"/>
  <c r="H164" i="3" s="1"/>
  <c r="G165" i="3" l="1"/>
  <c r="F165" i="3"/>
  <c r="H165" i="3" s="1"/>
  <c r="E166" i="3"/>
  <c r="D167" i="3"/>
  <c r="D168" i="3" l="1"/>
  <c r="E167" i="3"/>
  <c r="F166" i="3"/>
  <c r="H166" i="3" s="1"/>
  <c r="G166" i="3"/>
  <c r="G167" i="3" l="1"/>
  <c r="F167" i="3"/>
  <c r="H167" i="3" s="1"/>
  <c r="D169" i="3"/>
  <c r="E168" i="3"/>
  <c r="F168" i="3" l="1"/>
  <c r="H168" i="3" s="1"/>
  <c r="G168" i="3"/>
  <c r="E169" i="3"/>
  <c r="D170" i="3"/>
  <c r="G169" i="3" l="1"/>
  <c r="F169" i="3"/>
  <c r="H169" i="3" s="1"/>
  <c r="D171" i="3"/>
  <c r="E170" i="3"/>
  <c r="G170" i="3" l="1"/>
  <c r="F170" i="3"/>
  <c r="H170" i="3" s="1"/>
  <c r="E171" i="3"/>
  <c r="D172" i="3"/>
  <c r="E172" i="3" l="1"/>
  <c r="D173" i="3"/>
  <c r="G171" i="3"/>
  <c r="F171" i="3"/>
  <c r="H171" i="3" s="1"/>
  <c r="D174" i="3" l="1"/>
  <c r="E173" i="3"/>
  <c r="G172" i="3"/>
  <c r="F172" i="3"/>
  <c r="H172" i="3" s="1"/>
  <c r="G173" i="3" l="1"/>
  <c r="F173" i="3"/>
  <c r="H173" i="3" s="1"/>
  <c r="E174" i="3"/>
  <c r="D175" i="3"/>
  <c r="D176" i="3" l="1"/>
  <c r="E175" i="3"/>
  <c r="F174" i="3"/>
  <c r="H174" i="3" s="1"/>
  <c r="G174" i="3"/>
  <c r="G175" i="3" l="1"/>
  <c r="F175" i="3"/>
  <c r="H175" i="3" s="1"/>
  <c r="D177" i="3"/>
  <c r="E176" i="3"/>
  <c r="E177" i="3" l="1"/>
  <c r="D178" i="3"/>
  <c r="F176" i="3"/>
  <c r="H176" i="3" s="1"/>
  <c r="G176" i="3"/>
  <c r="D179" i="3" l="1"/>
  <c r="E178" i="3"/>
  <c r="G177" i="3"/>
  <c r="F177" i="3"/>
  <c r="H177" i="3" s="1"/>
  <c r="G178" i="3" l="1"/>
  <c r="F178" i="3"/>
  <c r="H178" i="3" s="1"/>
  <c r="E179" i="3"/>
  <c r="D180" i="3"/>
  <c r="G179" i="3" l="1"/>
  <c r="F179" i="3"/>
  <c r="H179" i="3" s="1"/>
  <c r="E180" i="3"/>
  <c r="D181" i="3"/>
  <c r="G180" i="3" l="1"/>
  <c r="F180" i="3"/>
  <c r="H180" i="3" s="1"/>
  <c r="D182" i="3"/>
  <c r="E181" i="3"/>
  <c r="G181" i="3" l="1"/>
  <c r="F181" i="3"/>
  <c r="H181" i="3" s="1"/>
  <c r="E182" i="3"/>
  <c r="D183" i="3"/>
  <c r="D184" i="3" l="1"/>
  <c r="E183" i="3"/>
  <c r="F182" i="3"/>
  <c r="H182" i="3" s="1"/>
  <c r="G182" i="3"/>
  <c r="G183" i="3" l="1"/>
  <c r="F183" i="3"/>
  <c r="H183" i="3" s="1"/>
  <c r="D185" i="3"/>
  <c r="E184" i="3"/>
  <c r="E185" i="3" l="1"/>
  <c r="D186" i="3"/>
  <c r="F184" i="3"/>
  <c r="H184" i="3" s="1"/>
  <c r="G184" i="3"/>
  <c r="D187" i="3" l="1"/>
  <c r="E186" i="3"/>
  <c r="G185" i="3"/>
  <c r="F185" i="3"/>
  <c r="H185" i="3" s="1"/>
  <c r="G186" i="3" l="1"/>
  <c r="F186" i="3"/>
  <c r="H186" i="3" s="1"/>
  <c r="E187" i="3"/>
  <c r="D188" i="3"/>
  <c r="E188" i="3" l="1"/>
  <c r="D189" i="3"/>
  <c r="G187" i="3"/>
  <c r="F187" i="3"/>
  <c r="H187" i="3" s="1"/>
  <c r="D190" i="3" l="1"/>
  <c r="E189" i="3"/>
  <c r="G188" i="3"/>
  <c r="F188" i="3"/>
  <c r="H188" i="3" s="1"/>
  <c r="G189" i="3" l="1"/>
  <c r="F189" i="3"/>
  <c r="H189" i="3" s="1"/>
  <c r="E190" i="3"/>
  <c r="D191" i="3"/>
  <c r="D192" i="3" l="1"/>
  <c r="E191" i="3"/>
  <c r="F190" i="3"/>
  <c r="H190" i="3" s="1"/>
  <c r="G190" i="3"/>
  <c r="G191" i="3" l="1"/>
  <c r="F191" i="3"/>
  <c r="H191" i="3" s="1"/>
  <c r="D193" i="3"/>
  <c r="E192" i="3"/>
  <c r="E193" i="3" l="1"/>
  <c r="D194" i="3"/>
  <c r="F192" i="3"/>
  <c r="H192" i="3" s="1"/>
  <c r="G192" i="3"/>
  <c r="D195" i="3" l="1"/>
  <c r="E194" i="3"/>
  <c r="G193" i="3"/>
  <c r="F193" i="3"/>
  <c r="H193" i="3" s="1"/>
  <c r="G194" i="3" l="1"/>
  <c r="F194" i="3"/>
  <c r="H194" i="3" s="1"/>
  <c r="E195" i="3"/>
  <c r="D196" i="3"/>
  <c r="E196" i="3" l="1"/>
  <c r="D197" i="3"/>
  <c r="G195" i="3"/>
  <c r="F195" i="3"/>
  <c r="H195" i="3" s="1"/>
  <c r="D198" i="3" l="1"/>
  <c r="E197" i="3"/>
  <c r="G196" i="3"/>
  <c r="F196" i="3"/>
  <c r="H196" i="3" s="1"/>
  <c r="G197" i="3" l="1"/>
  <c r="F197" i="3"/>
  <c r="H197" i="3" s="1"/>
  <c r="E198" i="3"/>
  <c r="D199" i="3"/>
  <c r="D200" i="3" l="1"/>
  <c r="E199" i="3"/>
  <c r="F198" i="3"/>
  <c r="H198" i="3" s="1"/>
  <c r="G198" i="3"/>
  <c r="G199" i="3" l="1"/>
  <c r="F199" i="3"/>
  <c r="H199" i="3" s="1"/>
  <c r="D201" i="3"/>
  <c r="E200" i="3"/>
  <c r="F200" i="3" l="1"/>
  <c r="H200" i="3" s="1"/>
  <c r="G200" i="3"/>
  <c r="E201" i="3"/>
  <c r="D202" i="3"/>
  <c r="D203" i="3" l="1"/>
  <c r="E202" i="3"/>
  <c r="G201" i="3"/>
  <c r="F201" i="3"/>
  <c r="H201" i="3" s="1"/>
  <c r="G202" i="3" l="1"/>
  <c r="F202" i="3"/>
  <c r="H202" i="3" s="1"/>
  <c r="E203" i="3"/>
  <c r="D204" i="3"/>
  <c r="E204" i="3" l="1"/>
  <c r="D205" i="3"/>
  <c r="G203" i="3"/>
  <c r="F203" i="3"/>
  <c r="H203" i="3" s="1"/>
  <c r="D206" i="3" l="1"/>
  <c r="E205" i="3"/>
  <c r="G204" i="3"/>
  <c r="F204" i="3"/>
  <c r="H204" i="3" s="1"/>
  <c r="G205" i="3" l="1"/>
  <c r="F205" i="3"/>
  <c r="H205" i="3" s="1"/>
  <c r="E206" i="3"/>
  <c r="D207" i="3"/>
  <c r="F206" i="3" l="1"/>
  <c r="H206" i="3" s="1"/>
  <c r="G206" i="3"/>
  <c r="D208" i="3"/>
  <c r="E207" i="3"/>
  <c r="G207" i="3" l="1"/>
  <c r="F207" i="3"/>
  <c r="H207" i="3" s="1"/>
  <c r="D209" i="3"/>
  <c r="E208" i="3"/>
  <c r="F208" i="3" l="1"/>
  <c r="H208" i="3" s="1"/>
  <c r="G208" i="3"/>
  <c r="E209" i="3"/>
  <c r="D210" i="3"/>
  <c r="D211" i="3" l="1"/>
  <c r="E210" i="3"/>
  <c r="G209" i="3"/>
  <c r="F209" i="3"/>
  <c r="H209" i="3" s="1"/>
  <c r="G210" i="3" l="1"/>
  <c r="F210" i="3"/>
  <c r="H210" i="3" s="1"/>
  <c r="E211" i="3"/>
  <c r="D212" i="3"/>
  <c r="E212" i="3" l="1"/>
  <c r="D213" i="3"/>
  <c r="G211" i="3"/>
  <c r="F211" i="3"/>
  <c r="H211" i="3" s="1"/>
  <c r="D214" i="3" l="1"/>
  <c r="E213" i="3"/>
  <c r="G212" i="3"/>
  <c r="F212" i="3"/>
  <c r="H212" i="3" s="1"/>
  <c r="G213" i="3" l="1"/>
  <c r="F213" i="3"/>
  <c r="H213" i="3" s="1"/>
  <c r="E214" i="3"/>
  <c r="D215" i="3"/>
  <c r="F214" i="3" l="1"/>
  <c r="H214" i="3" s="1"/>
  <c r="G214" i="3"/>
  <c r="D216" i="3"/>
  <c r="E215" i="3"/>
  <c r="D217" i="3" l="1"/>
  <c r="E216" i="3"/>
  <c r="G215" i="3"/>
  <c r="F215" i="3"/>
  <c r="H215" i="3" s="1"/>
  <c r="F216" i="3" l="1"/>
  <c r="H216" i="3" s="1"/>
  <c r="G216" i="3"/>
  <c r="E217" i="3"/>
  <c r="D218" i="3"/>
  <c r="G217" i="3" l="1"/>
  <c r="F217" i="3"/>
  <c r="H217" i="3" s="1"/>
  <c r="D219" i="3"/>
  <c r="E218" i="3"/>
  <c r="E219" i="3" l="1"/>
  <c r="D220" i="3"/>
  <c r="G218" i="3"/>
  <c r="F218" i="3"/>
  <c r="H218" i="3" s="1"/>
  <c r="E220" i="3" l="1"/>
  <c r="D221" i="3"/>
  <c r="G219" i="3"/>
  <c r="F219" i="3"/>
  <c r="H219" i="3" s="1"/>
  <c r="D222" i="3" l="1"/>
  <c r="E221" i="3"/>
  <c r="G220" i="3"/>
  <c r="F220" i="3"/>
  <c r="H220" i="3" s="1"/>
  <c r="G221" i="3" l="1"/>
  <c r="F221" i="3"/>
  <c r="H221" i="3" s="1"/>
  <c r="E222" i="3"/>
  <c r="D223" i="3"/>
  <c r="D224" i="3" l="1"/>
  <c r="E223" i="3"/>
  <c r="F222" i="3"/>
  <c r="H222" i="3" s="1"/>
  <c r="G222" i="3"/>
  <c r="G223" i="3" l="1"/>
  <c r="F223" i="3"/>
  <c r="H223" i="3" s="1"/>
  <c r="D225" i="3"/>
  <c r="E224" i="3"/>
  <c r="E225" i="3" l="1"/>
  <c r="D226" i="3"/>
  <c r="F224" i="3"/>
  <c r="H224" i="3" s="1"/>
  <c r="G224" i="3"/>
  <c r="D227" i="3" l="1"/>
  <c r="E226" i="3"/>
  <c r="G225" i="3"/>
  <c r="F225" i="3"/>
  <c r="H225" i="3" s="1"/>
  <c r="G226" i="3" l="1"/>
  <c r="F226" i="3"/>
  <c r="H226" i="3" s="1"/>
  <c r="E227" i="3"/>
  <c r="D228" i="3"/>
  <c r="G227" i="3" l="1"/>
  <c r="F227" i="3"/>
  <c r="H227" i="3" s="1"/>
  <c r="E228" i="3"/>
  <c r="D229" i="3"/>
  <c r="D230" i="3" l="1"/>
  <c r="E229" i="3"/>
  <c r="G228" i="3"/>
  <c r="F228" i="3"/>
  <c r="H228" i="3" s="1"/>
  <c r="G229" i="3" l="1"/>
  <c r="F229" i="3"/>
  <c r="H229" i="3" s="1"/>
  <c r="E230" i="3"/>
  <c r="D231" i="3"/>
  <c r="D232" i="3" l="1"/>
  <c r="E231" i="3"/>
  <c r="F230" i="3"/>
  <c r="H230" i="3" s="1"/>
  <c r="G230" i="3"/>
  <c r="G231" i="3" l="1"/>
  <c r="F231" i="3"/>
  <c r="H231" i="3" s="1"/>
  <c r="D233" i="3"/>
  <c r="E232" i="3"/>
  <c r="E233" i="3" l="1"/>
  <c r="D234" i="3"/>
  <c r="F232" i="3"/>
  <c r="H232" i="3" s="1"/>
  <c r="G232" i="3"/>
  <c r="D235" i="3" l="1"/>
  <c r="E234" i="3"/>
  <c r="G233" i="3"/>
  <c r="F233" i="3"/>
  <c r="H233" i="3" s="1"/>
  <c r="G234" i="3" l="1"/>
  <c r="F234" i="3"/>
  <c r="H234" i="3" s="1"/>
  <c r="E235" i="3"/>
  <c r="D236" i="3"/>
  <c r="E236" i="3" l="1"/>
  <c r="D237" i="3"/>
  <c r="G235" i="3"/>
  <c r="F235" i="3"/>
  <c r="H235" i="3" s="1"/>
  <c r="D238" i="3" l="1"/>
  <c r="E237" i="3"/>
  <c r="G236" i="3"/>
  <c r="F236" i="3"/>
  <c r="H236" i="3" s="1"/>
  <c r="G237" i="3" l="1"/>
  <c r="F237" i="3"/>
  <c r="H237" i="3" s="1"/>
  <c r="E238" i="3"/>
  <c r="D239" i="3"/>
  <c r="F238" i="3" l="1"/>
  <c r="H238" i="3" s="1"/>
  <c r="G238" i="3"/>
  <c r="D240" i="3"/>
  <c r="E239" i="3"/>
  <c r="D241" i="3" l="1"/>
  <c r="E240" i="3"/>
  <c r="G239" i="3"/>
  <c r="F239" i="3"/>
  <c r="H239" i="3" s="1"/>
  <c r="F240" i="3" l="1"/>
  <c r="H240" i="3" s="1"/>
  <c r="G240" i="3"/>
  <c r="E241" i="3"/>
  <c r="D242" i="3"/>
  <c r="G241" i="3" l="1"/>
  <c r="F241" i="3"/>
  <c r="H241" i="3" s="1"/>
  <c r="D243" i="3"/>
  <c r="E242" i="3"/>
  <c r="E243" i="3" l="1"/>
  <c r="D244" i="3"/>
  <c r="G242" i="3"/>
  <c r="F242" i="3"/>
  <c r="H242" i="3" s="1"/>
  <c r="E244" i="3" l="1"/>
  <c r="D245" i="3"/>
  <c r="G243" i="3"/>
  <c r="F243" i="3"/>
  <c r="H243" i="3" s="1"/>
  <c r="D246" i="3" l="1"/>
  <c r="E245" i="3"/>
  <c r="G244" i="3"/>
  <c r="F244" i="3"/>
  <c r="H244" i="3" s="1"/>
  <c r="G245" i="3" l="1"/>
  <c r="F245" i="3"/>
  <c r="H245" i="3" s="1"/>
  <c r="E246" i="3"/>
  <c r="D247" i="3"/>
  <c r="F246" i="3" l="1"/>
  <c r="H246" i="3" s="1"/>
  <c r="G246" i="3"/>
  <c r="D248" i="3"/>
  <c r="E247" i="3"/>
  <c r="G247" i="3" l="1"/>
  <c r="F247" i="3"/>
  <c r="H247" i="3" s="1"/>
  <c r="D249" i="3"/>
  <c r="E248" i="3"/>
  <c r="F248" i="3" l="1"/>
  <c r="H248" i="3" s="1"/>
  <c r="G248" i="3"/>
  <c r="E249" i="3"/>
  <c r="D250" i="3"/>
  <c r="D251" i="3" l="1"/>
  <c r="E250" i="3"/>
  <c r="G249" i="3"/>
  <c r="F249" i="3"/>
  <c r="H249" i="3" s="1"/>
  <c r="G250" i="3" l="1"/>
  <c r="F250" i="3"/>
  <c r="H250" i="3" s="1"/>
  <c r="E251" i="3"/>
  <c r="D252" i="3"/>
  <c r="E252" i="3" l="1"/>
  <c r="D253" i="3"/>
  <c r="G251" i="3"/>
  <c r="F251" i="3"/>
  <c r="H251" i="3" s="1"/>
  <c r="D254" i="3" l="1"/>
  <c r="E253" i="3"/>
  <c r="G252" i="3"/>
  <c r="F252" i="3"/>
  <c r="H252" i="3" s="1"/>
  <c r="G253" i="3" l="1"/>
  <c r="F253" i="3"/>
  <c r="H253" i="3" s="1"/>
  <c r="E254" i="3"/>
  <c r="D255" i="3"/>
  <c r="F254" i="3" l="1"/>
  <c r="H254" i="3" s="1"/>
  <c r="G254" i="3"/>
  <c r="D256" i="3"/>
  <c r="E255" i="3"/>
  <c r="D257" i="3" l="1"/>
  <c r="E256" i="3"/>
  <c r="G255" i="3"/>
  <c r="F255" i="3"/>
  <c r="H255" i="3" s="1"/>
  <c r="E257" i="3" l="1"/>
  <c r="D258" i="3"/>
  <c r="F256" i="3"/>
  <c r="H256" i="3" s="1"/>
  <c r="G256" i="3"/>
  <c r="D259" i="3" l="1"/>
  <c r="E258" i="3"/>
  <c r="G257" i="3"/>
  <c r="F257" i="3"/>
  <c r="H257" i="3" s="1"/>
  <c r="G258" i="3" l="1"/>
  <c r="F258" i="3"/>
  <c r="H258" i="3" s="1"/>
  <c r="E259" i="3"/>
  <c r="D260" i="3"/>
  <c r="E260" i="3" l="1"/>
  <c r="D261" i="3"/>
  <c r="G259" i="3"/>
  <c r="F259" i="3"/>
  <c r="H259" i="3" s="1"/>
  <c r="D262" i="3" l="1"/>
  <c r="E261" i="3"/>
  <c r="G260" i="3"/>
  <c r="F260" i="3"/>
  <c r="H260" i="3" s="1"/>
  <c r="G261" i="3" l="1"/>
  <c r="F261" i="3"/>
  <c r="H261" i="3" s="1"/>
  <c r="E262" i="3"/>
  <c r="D263" i="3"/>
  <c r="F262" i="3" l="1"/>
  <c r="H262" i="3" s="1"/>
  <c r="G262" i="3"/>
  <c r="D264" i="3"/>
  <c r="E263" i="3"/>
  <c r="D265" i="3" l="1"/>
  <c r="E264" i="3"/>
  <c r="G263" i="3"/>
  <c r="F263" i="3"/>
  <c r="H263" i="3" s="1"/>
  <c r="F264" i="3" l="1"/>
  <c r="H264" i="3" s="1"/>
  <c r="G264" i="3"/>
  <c r="E265" i="3"/>
  <c r="D266" i="3"/>
  <c r="G265" i="3" l="1"/>
  <c r="F265" i="3"/>
  <c r="H265" i="3" s="1"/>
  <c r="D267" i="3"/>
  <c r="E266" i="3"/>
  <c r="G266" i="3" l="1"/>
  <c r="F266" i="3"/>
  <c r="H266" i="3" s="1"/>
  <c r="E267" i="3"/>
  <c r="D268" i="3"/>
  <c r="E268" i="3" l="1"/>
  <c r="D269" i="3"/>
  <c r="G267" i="3"/>
  <c r="F267" i="3"/>
  <c r="H267" i="3" s="1"/>
  <c r="D270" i="3" l="1"/>
  <c r="E269" i="3"/>
  <c r="G268" i="3"/>
  <c r="F268" i="3"/>
  <c r="H268" i="3" s="1"/>
  <c r="G269" i="3" l="1"/>
  <c r="F269" i="3"/>
  <c r="H269" i="3" s="1"/>
  <c r="E270" i="3"/>
  <c r="D271" i="3"/>
  <c r="F270" i="3" l="1"/>
  <c r="H270" i="3" s="1"/>
  <c r="G270" i="3"/>
  <c r="D272" i="3"/>
  <c r="E271" i="3"/>
  <c r="G271" i="3" l="1"/>
  <c r="F271" i="3"/>
  <c r="H271" i="3" s="1"/>
  <c r="D273" i="3"/>
  <c r="E272" i="3"/>
  <c r="F272" i="3" l="1"/>
  <c r="H272" i="3" s="1"/>
  <c r="G272" i="3"/>
  <c r="E273" i="3"/>
  <c r="D274" i="3"/>
  <c r="D275" i="3" l="1"/>
  <c r="E274" i="3"/>
  <c r="G273" i="3"/>
  <c r="F273" i="3"/>
  <c r="H273" i="3" s="1"/>
  <c r="G274" i="3" l="1"/>
  <c r="F274" i="3"/>
  <c r="H274" i="3" s="1"/>
  <c r="E275" i="3"/>
  <c r="D276" i="3"/>
  <c r="E276" i="3" l="1"/>
  <c r="D277" i="3"/>
  <c r="G275" i="3"/>
  <c r="F275" i="3"/>
  <c r="H275" i="3" s="1"/>
  <c r="D278" i="3" l="1"/>
  <c r="E277" i="3"/>
  <c r="G276" i="3"/>
  <c r="F276" i="3"/>
  <c r="H276" i="3" s="1"/>
  <c r="G277" i="3" l="1"/>
  <c r="F277" i="3"/>
  <c r="H277" i="3" s="1"/>
  <c r="E278" i="3"/>
  <c r="D279" i="3"/>
  <c r="D280" i="3" l="1"/>
  <c r="E279" i="3"/>
  <c r="F278" i="3"/>
  <c r="H278" i="3" s="1"/>
  <c r="G278" i="3"/>
  <c r="G279" i="3" l="1"/>
  <c r="F279" i="3"/>
  <c r="H279" i="3" s="1"/>
  <c r="D281" i="3"/>
  <c r="E280" i="3"/>
  <c r="F280" i="3" l="1"/>
  <c r="H280" i="3" s="1"/>
  <c r="G280" i="3"/>
  <c r="E281" i="3"/>
  <c r="D282" i="3"/>
  <c r="D283" i="3" l="1"/>
  <c r="E282" i="3"/>
  <c r="G281" i="3"/>
  <c r="F281" i="3"/>
  <c r="H281" i="3" s="1"/>
  <c r="G282" i="3" l="1"/>
  <c r="F282" i="3"/>
  <c r="H282" i="3" s="1"/>
  <c r="E283" i="3"/>
  <c r="D284" i="3"/>
  <c r="E284" i="3" l="1"/>
  <c r="D285" i="3"/>
  <c r="G283" i="3"/>
  <c r="F283" i="3"/>
  <c r="H283" i="3" s="1"/>
  <c r="D286" i="3" l="1"/>
  <c r="E285" i="3"/>
  <c r="G284" i="3"/>
  <c r="F284" i="3"/>
  <c r="H284" i="3" s="1"/>
  <c r="G285" i="3" l="1"/>
  <c r="F285" i="3"/>
  <c r="H285" i="3" s="1"/>
  <c r="E286" i="3"/>
  <c r="D287" i="3"/>
  <c r="F286" i="3" l="1"/>
  <c r="H286" i="3" s="1"/>
  <c r="G286" i="3"/>
  <c r="D288" i="3"/>
  <c r="E287" i="3"/>
  <c r="D289" i="3" l="1"/>
  <c r="E288" i="3"/>
  <c r="G287" i="3"/>
  <c r="F287" i="3"/>
  <c r="H287" i="3" s="1"/>
  <c r="F288" i="3" l="1"/>
  <c r="H288" i="3" s="1"/>
  <c r="G288" i="3"/>
  <c r="E289" i="3"/>
  <c r="D290" i="3"/>
  <c r="D291" i="3" l="1"/>
  <c r="E290" i="3"/>
  <c r="G289" i="3"/>
  <c r="F289" i="3"/>
  <c r="H289" i="3" s="1"/>
  <c r="G290" i="3" l="1"/>
  <c r="F290" i="3"/>
  <c r="H290" i="3" s="1"/>
  <c r="E291" i="3"/>
  <c r="D292" i="3"/>
  <c r="E292" i="3" l="1"/>
  <c r="D293" i="3"/>
  <c r="G291" i="3"/>
  <c r="F291" i="3"/>
  <c r="H291" i="3" s="1"/>
  <c r="D294" i="3" l="1"/>
  <c r="E293" i="3"/>
  <c r="G292" i="3"/>
  <c r="F292" i="3"/>
  <c r="H292" i="3" s="1"/>
  <c r="G293" i="3" l="1"/>
  <c r="F293" i="3"/>
  <c r="H293" i="3" s="1"/>
  <c r="E294" i="3"/>
  <c r="D295" i="3"/>
  <c r="D296" i="3" l="1"/>
  <c r="E295" i="3"/>
  <c r="F294" i="3"/>
  <c r="H294" i="3" s="1"/>
  <c r="G294" i="3"/>
  <c r="G295" i="3" l="1"/>
  <c r="F295" i="3"/>
  <c r="H295" i="3" s="1"/>
  <c r="D297" i="3"/>
  <c r="E296" i="3"/>
  <c r="F296" i="3" l="1"/>
  <c r="H296" i="3" s="1"/>
  <c r="G296" i="3"/>
  <c r="E297" i="3"/>
  <c r="D298" i="3"/>
  <c r="D299" i="3" l="1"/>
  <c r="E298" i="3"/>
  <c r="G297" i="3"/>
  <c r="F297" i="3"/>
  <c r="H297" i="3" s="1"/>
  <c r="G298" i="3" l="1"/>
  <c r="F298" i="3"/>
  <c r="H298" i="3" s="1"/>
  <c r="E299" i="3"/>
  <c r="D300" i="3"/>
  <c r="G299" i="3" l="1"/>
  <c r="F299" i="3"/>
  <c r="H299" i="3" s="1"/>
  <c r="E300" i="3"/>
  <c r="D301" i="3"/>
  <c r="D302" i="3" l="1"/>
  <c r="E301" i="3"/>
  <c r="G300" i="3"/>
  <c r="F300" i="3"/>
  <c r="H300" i="3" s="1"/>
  <c r="E302" i="3" l="1"/>
  <c r="D303" i="3"/>
  <c r="G301" i="3"/>
  <c r="F301" i="3"/>
  <c r="H301" i="3" s="1"/>
  <c r="D304" i="3" l="1"/>
  <c r="E303" i="3"/>
  <c r="F302" i="3"/>
  <c r="H302" i="3" s="1"/>
  <c r="G302" i="3"/>
  <c r="G303" i="3" l="1"/>
  <c r="F303" i="3"/>
  <c r="H303" i="3" s="1"/>
  <c r="D305" i="3"/>
  <c r="E304" i="3"/>
  <c r="E305" i="3" l="1"/>
  <c r="D306" i="3"/>
  <c r="F304" i="3"/>
  <c r="H304" i="3" s="1"/>
  <c r="G304" i="3"/>
  <c r="D307" i="3" l="1"/>
  <c r="E306" i="3"/>
  <c r="G305" i="3"/>
  <c r="F305" i="3"/>
  <c r="H305" i="3" s="1"/>
  <c r="G306" i="3" l="1"/>
  <c r="F306" i="3"/>
  <c r="H306" i="3" s="1"/>
  <c r="E307" i="3"/>
  <c r="D308" i="3"/>
  <c r="E308" i="3" l="1"/>
  <c r="D309" i="3"/>
  <c r="G307" i="3"/>
  <c r="F307" i="3"/>
  <c r="H307" i="3" s="1"/>
  <c r="D310" i="3" l="1"/>
  <c r="E309" i="3"/>
  <c r="G308" i="3"/>
  <c r="F308" i="3"/>
  <c r="H308" i="3" s="1"/>
  <c r="G309" i="3" l="1"/>
  <c r="F309" i="3"/>
  <c r="H309" i="3" s="1"/>
  <c r="E310" i="3"/>
  <c r="D311" i="3"/>
  <c r="D312" i="3" l="1"/>
  <c r="E311" i="3"/>
  <c r="F310" i="3"/>
  <c r="H310" i="3" s="1"/>
  <c r="G310" i="3"/>
  <c r="F311" i="3" l="1"/>
  <c r="H311" i="3" s="1"/>
  <c r="G311" i="3"/>
  <c r="E312" i="3"/>
  <c r="D313" i="3"/>
  <c r="F312" i="3" l="1"/>
  <c r="H312" i="3" s="1"/>
  <c r="G312" i="3"/>
  <c r="D314" i="3"/>
  <c r="E313" i="3"/>
  <c r="G313" i="3" l="1"/>
  <c r="F313" i="3"/>
  <c r="H313" i="3" s="1"/>
  <c r="D315" i="3"/>
  <c r="E314" i="3"/>
  <c r="E315" i="3" l="1"/>
  <c r="D316" i="3"/>
  <c r="F314" i="3"/>
  <c r="H314" i="3" s="1"/>
  <c r="G314" i="3"/>
  <c r="D317" i="3" l="1"/>
  <c r="E316" i="3"/>
  <c r="G315" i="3"/>
  <c r="F315" i="3"/>
  <c r="H315" i="3" s="1"/>
  <c r="G316" i="3" l="1"/>
  <c r="F316" i="3"/>
  <c r="H316" i="3" s="1"/>
  <c r="E317" i="3"/>
  <c r="D318" i="3"/>
  <c r="E318" i="3" l="1"/>
  <c r="D319" i="3"/>
  <c r="G317" i="3"/>
  <c r="F317" i="3"/>
  <c r="H317" i="3" s="1"/>
  <c r="D320" i="3" l="1"/>
  <c r="E319" i="3"/>
  <c r="G318" i="3"/>
  <c r="F318" i="3"/>
  <c r="H318" i="3" s="1"/>
  <c r="G319" i="3" l="1"/>
  <c r="F319" i="3"/>
  <c r="H319" i="3" s="1"/>
  <c r="E320" i="3"/>
  <c r="D321" i="3"/>
  <c r="D322" i="3" l="1"/>
  <c r="E321" i="3"/>
  <c r="F320" i="3"/>
  <c r="H320" i="3" s="1"/>
  <c r="G320" i="3"/>
  <c r="G321" i="3" l="1"/>
  <c r="F321" i="3"/>
  <c r="H321" i="3" s="1"/>
  <c r="D323" i="3"/>
  <c r="E322" i="3"/>
  <c r="F322" i="3" l="1"/>
  <c r="H322" i="3" s="1"/>
  <c r="G322" i="3"/>
  <c r="E323" i="3"/>
  <c r="D324" i="3"/>
  <c r="D325" i="3" l="1"/>
  <c r="E324" i="3"/>
  <c r="G323" i="3"/>
  <c r="F323" i="3"/>
  <c r="H323" i="3" s="1"/>
  <c r="G324" i="3" l="1"/>
  <c r="F324" i="3"/>
  <c r="H324" i="3" s="1"/>
  <c r="E325" i="3"/>
  <c r="D326" i="3"/>
  <c r="E326" i="3" l="1"/>
  <c r="D327" i="3"/>
  <c r="G325" i="3"/>
  <c r="F325" i="3"/>
  <c r="H325" i="3" s="1"/>
  <c r="D328" i="3" l="1"/>
  <c r="E327" i="3"/>
  <c r="G326" i="3"/>
  <c r="F326" i="3"/>
  <c r="H326" i="3" s="1"/>
  <c r="G327" i="3" l="1"/>
  <c r="F327" i="3"/>
  <c r="H327" i="3" s="1"/>
  <c r="E328" i="3"/>
  <c r="D329" i="3"/>
  <c r="D330" i="3" l="1"/>
  <c r="E329" i="3"/>
  <c r="F328" i="3"/>
  <c r="H328" i="3" s="1"/>
  <c r="G328" i="3"/>
  <c r="G329" i="3" l="1"/>
  <c r="F329" i="3"/>
  <c r="H329" i="3" s="1"/>
  <c r="D331" i="3"/>
  <c r="E330" i="3"/>
  <c r="F330" i="3" l="1"/>
  <c r="H330" i="3" s="1"/>
  <c r="G330" i="3"/>
  <c r="E331" i="3"/>
  <c r="D332" i="3"/>
  <c r="G331" i="3" l="1"/>
  <c r="F331" i="3"/>
  <c r="H331" i="3" s="1"/>
  <c r="D333" i="3"/>
  <c r="E332" i="3"/>
  <c r="G332" i="3" l="1"/>
  <c r="F332" i="3"/>
  <c r="H332" i="3" s="1"/>
  <c r="E333" i="3"/>
  <c r="D334" i="3"/>
  <c r="E334" i="3" l="1"/>
  <c r="D335" i="3"/>
  <c r="G333" i="3"/>
  <c r="F333" i="3"/>
  <c r="H333" i="3" s="1"/>
  <c r="D336" i="3" l="1"/>
  <c r="E335" i="3"/>
  <c r="G334" i="3"/>
  <c r="F334" i="3"/>
  <c r="H334" i="3" s="1"/>
  <c r="G335" i="3" l="1"/>
  <c r="F335" i="3"/>
  <c r="H335" i="3" s="1"/>
  <c r="E336" i="3"/>
  <c r="D337" i="3"/>
  <c r="F336" i="3" l="1"/>
  <c r="H336" i="3" s="1"/>
  <c r="G336" i="3"/>
  <c r="D338" i="3"/>
  <c r="E337" i="3"/>
  <c r="D339" i="3" l="1"/>
  <c r="E338" i="3"/>
  <c r="G337" i="3"/>
  <c r="F337" i="3"/>
  <c r="H337" i="3" s="1"/>
  <c r="F338" i="3" l="1"/>
  <c r="H338" i="3" s="1"/>
  <c r="G338" i="3"/>
  <c r="E339" i="3"/>
  <c r="D340" i="3"/>
  <c r="G339" i="3" l="1"/>
  <c r="F339" i="3"/>
  <c r="H339" i="3" s="1"/>
  <c r="D341" i="3"/>
  <c r="E340" i="3"/>
  <c r="G340" i="3" l="1"/>
  <c r="F340" i="3"/>
  <c r="H340" i="3" s="1"/>
  <c r="E341" i="3"/>
  <c r="D342" i="3"/>
  <c r="G341" i="3" l="1"/>
  <c r="F341" i="3"/>
  <c r="H341" i="3" s="1"/>
  <c r="E342" i="3"/>
  <c r="D343" i="3"/>
  <c r="D344" i="3" l="1"/>
  <c r="E343" i="3"/>
  <c r="G342" i="3"/>
  <c r="F342" i="3"/>
  <c r="H342" i="3" s="1"/>
  <c r="G343" i="3" l="1"/>
  <c r="F343" i="3"/>
  <c r="H343" i="3" s="1"/>
  <c r="E344" i="3"/>
  <c r="D345" i="3"/>
  <c r="F344" i="3" l="1"/>
  <c r="H344" i="3" s="1"/>
  <c r="G344" i="3"/>
  <c r="D346" i="3"/>
  <c r="E345" i="3"/>
  <c r="G345" i="3" l="1"/>
  <c r="F345" i="3"/>
  <c r="H345" i="3" s="1"/>
  <c r="D347" i="3"/>
  <c r="E346" i="3"/>
  <c r="E347" i="3" l="1"/>
  <c r="D348" i="3"/>
  <c r="F346" i="3"/>
  <c r="H346" i="3" s="1"/>
  <c r="G346" i="3"/>
  <c r="D349" i="3" l="1"/>
  <c r="E348" i="3"/>
  <c r="G347" i="3"/>
  <c r="F347" i="3"/>
  <c r="H347" i="3" s="1"/>
  <c r="G348" i="3" l="1"/>
  <c r="F348" i="3"/>
  <c r="H348" i="3" s="1"/>
  <c r="E349" i="3"/>
  <c r="D350" i="3"/>
  <c r="E350" i="3" l="1"/>
  <c r="D351" i="3"/>
  <c r="G349" i="3"/>
  <c r="F349" i="3"/>
  <c r="H349" i="3" s="1"/>
  <c r="D352" i="3" l="1"/>
  <c r="E351" i="3"/>
  <c r="G350" i="3"/>
  <c r="F350" i="3"/>
  <c r="H350" i="3" s="1"/>
  <c r="G351" i="3" l="1"/>
  <c r="F351" i="3"/>
  <c r="H351" i="3" s="1"/>
  <c r="E352" i="3"/>
  <c r="D353" i="3"/>
  <c r="F352" i="3" l="1"/>
  <c r="H352" i="3" s="1"/>
  <c r="G352" i="3"/>
  <c r="D354" i="3"/>
  <c r="E353" i="3"/>
  <c r="D355" i="3" l="1"/>
  <c r="E354" i="3"/>
  <c r="G353" i="3"/>
  <c r="F353" i="3"/>
  <c r="H353" i="3" s="1"/>
  <c r="F354" i="3" l="1"/>
  <c r="H354" i="3" s="1"/>
  <c r="G354" i="3"/>
  <c r="E355" i="3"/>
  <c r="D356" i="3"/>
  <c r="D357" i="3" l="1"/>
  <c r="E356" i="3"/>
  <c r="G355" i="3"/>
  <c r="F355" i="3"/>
  <c r="H355" i="3" s="1"/>
  <c r="G356" i="3" l="1"/>
  <c r="F356" i="3"/>
  <c r="H356" i="3" s="1"/>
  <c r="E357" i="3"/>
  <c r="D358" i="3"/>
  <c r="E358" i="3" l="1"/>
  <c r="D359" i="3"/>
  <c r="G357" i="3"/>
  <c r="F357" i="3"/>
  <c r="H357" i="3" s="1"/>
  <c r="D360" i="3" l="1"/>
  <c r="E359" i="3"/>
  <c r="G358" i="3"/>
  <c r="F358" i="3"/>
  <c r="H358" i="3" s="1"/>
  <c r="G359" i="3" l="1"/>
  <c r="F359" i="3"/>
  <c r="H359" i="3" s="1"/>
  <c r="E360" i="3"/>
  <c r="D361" i="3"/>
  <c r="D362" i="3" l="1"/>
  <c r="E361" i="3"/>
  <c r="F360" i="3"/>
  <c r="H360" i="3" s="1"/>
  <c r="G360" i="3"/>
  <c r="G361" i="3" l="1"/>
  <c r="F361" i="3"/>
  <c r="H361" i="3" s="1"/>
  <c r="D363" i="3"/>
  <c r="E362" i="3"/>
  <c r="F362" i="3" l="1"/>
  <c r="H362" i="3" s="1"/>
  <c r="G362" i="3"/>
  <c r="E363" i="3"/>
  <c r="D364" i="3"/>
  <c r="D365" i="3" l="1"/>
  <c r="E364" i="3"/>
  <c r="G363" i="3"/>
  <c r="F363" i="3"/>
  <c r="H363" i="3" s="1"/>
  <c r="G364" i="3" l="1"/>
  <c r="F364" i="3"/>
  <c r="H364" i="3" s="1"/>
  <c r="E365" i="3"/>
  <c r="D366" i="3"/>
  <c r="G365" i="3" l="1"/>
  <c r="F365" i="3"/>
  <c r="H365" i="3" s="1"/>
  <c r="E366" i="3"/>
  <c r="D367" i="3"/>
  <c r="G366" i="3" l="1"/>
  <c r="F366" i="3"/>
  <c r="H366" i="3" s="1"/>
  <c r="D368" i="3"/>
  <c r="E367" i="3"/>
  <c r="E368" i="3" l="1"/>
  <c r="D369" i="3"/>
  <c r="G367" i="3"/>
  <c r="F367" i="3"/>
  <c r="H367" i="3" s="1"/>
  <c r="D370" i="3" l="1"/>
  <c r="E369" i="3"/>
  <c r="F368" i="3"/>
  <c r="H368" i="3" s="1"/>
  <c r="G368" i="3"/>
  <c r="G369" i="3" l="1"/>
  <c r="F369" i="3"/>
  <c r="H369" i="3" s="1"/>
  <c r="D371" i="3"/>
  <c r="E370" i="3"/>
  <c r="F370" i="3" l="1"/>
  <c r="H370" i="3" s="1"/>
  <c r="G370" i="3"/>
  <c r="E371" i="3"/>
  <c r="D372" i="3"/>
  <c r="G371" i="3" l="1"/>
  <c r="F371" i="3"/>
  <c r="H371" i="3" s="1"/>
  <c r="D373" i="3"/>
  <c r="E372" i="3"/>
  <c r="E373" i="3" l="1"/>
  <c r="D374" i="3"/>
  <c r="G372" i="3"/>
  <c r="F372" i="3"/>
  <c r="H372" i="3" s="1"/>
  <c r="E374" i="3" l="1"/>
  <c r="D375" i="3"/>
  <c r="G373" i="3"/>
  <c r="F373" i="3"/>
  <c r="H373" i="3" s="1"/>
  <c r="D376" i="3" l="1"/>
  <c r="E375" i="3"/>
  <c r="G374" i="3"/>
  <c r="F374" i="3"/>
  <c r="H374" i="3" s="1"/>
  <c r="G375" i="3" l="1"/>
  <c r="F375" i="3"/>
  <c r="H375" i="3" s="1"/>
  <c r="E376" i="3"/>
  <c r="D377" i="3"/>
  <c r="D378" i="3" l="1"/>
  <c r="E377" i="3"/>
  <c r="F376" i="3"/>
  <c r="H376" i="3" s="1"/>
  <c r="G376" i="3"/>
  <c r="G377" i="3" l="1"/>
  <c r="F377" i="3"/>
  <c r="H377" i="3" s="1"/>
  <c r="D379" i="3"/>
  <c r="E378" i="3"/>
  <c r="E379" i="3" l="1"/>
  <c r="D380" i="3"/>
  <c r="F378" i="3"/>
  <c r="H378" i="3" s="1"/>
  <c r="G378" i="3"/>
  <c r="D381" i="3" l="1"/>
  <c r="E380" i="3"/>
  <c r="G379" i="3"/>
  <c r="F379" i="3"/>
  <c r="H379" i="3" s="1"/>
  <c r="G380" i="3" l="1"/>
  <c r="F380" i="3"/>
  <c r="H380" i="3" s="1"/>
  <c r="E381" i="3"/>
  <c r="D382" i="3"/>
  <c r="G381" i="3" l="1"/>
  <c r="F381" i="3"/>
  <c r="H381" i="3" s="1"/>
  <c r="E382" i="3"/>
  <c r="D383" i="3"/>
  <c r="D384" i="3" l="1"/>
  <c r="E383" i="3"/>
  <c r="G382" i="3"/>
  <c r="F382" i="3"/>
  <c r="H382" i="3" s="1"/>
  <c r="G383" i="3" l="1"/>
  <c r="F383" i="3"/>
  <c r="H383" i="3" s="1"/>
  <c r="E384" i="3"/>
  <c r="D385" i="3"/>
  <c r="D386" i="3" l="1"/>
  <c r="E385" i="3"/>
  <c r="F384" i="3"/>
  <c r="H384" i="3" s="1"/>
  <c r="G384" i="3"/>
  <c r="G385" i="3" l="1"/>
  <c r="F385" i="3"/>
  <c r="H385" i="3" s="1"/>
  <c r="D387" i="3"/>
  <c r="E386" i="3"/>
  <c r="E387" i="3" l="1"/>
  <c r="D388" i="3"/>
  <c r="F386" i="3"/>
  <c r="H386" i="3" s="1"/>
  <c r="G386" i="3"/>
  <c r="D389" i="3" l="1"/>
  <c r="E388" i="3"/>
  <c r="G387" i="3"/>
  <c r="F387" i="3"/>
  <c r="H387" i="3" s="1"/>
  <c r="G388" i="3" l="1"/>
  <c r="F388" i="3"/>
  <c r="H388" i="3" s="1"/>
  <c r="E389" i="3"/>
  <c r="D390" i="3"/>
  <c r="E390" i="3" l="1"/>
  <c r="D391" i="3"/>
  <c r="G389" i="3"/>
  <c r="F389" i="3"/>
  <c r="H389" i="3" s="1"/>
  <c r="D392" i="3" l="1"/>
  <c r="E391" i="3"/>
  <c r="G390" i="3"/>
  <c r="F390" i="3"/>
  <c r="H390" i="3" s="1"/>
  <c r="G391" i="3" l="1"/>
  <c r="F391" i="3"/>
  <c r="H391" i="3" s="1"/>
  <c r="E392" i="3"/>
  <c r="D393" i="3"/>
  <c r="D394" i="3" l="1"/>
  <c r="E393" i="3"/>
  <c r="F392" i="3"/>
  <c r="H392" i="3" s="1"/>
  <c r="G392" i="3"/>
  <c r="G393" i="3" l="1"/>
  <c r="F393" i="3"/>
  <c r="H393" i="3" s="1"/>
  <c r="D395" i="3"/>
  <c r="E394" i="3"/>
  <c r="F394" i="3" l="1"/>
  <c r="H394" i="3" s="1"/>
  <c r="G394" i="3"/>
  <c r="E395" i="3"/>
  <c r="D396" i="3"/>
  <c r="D397" i="3" l="1"/>
  <c r="E396" i="3"/>
  <c r="G395" i="3"/>
  <c r="F395" i="3"/>
  <c r="H395" i="3" s="1"/>
  <c r="G396" i="3" l="1"/>
  <c r="F396" i="3"/>
  <c r="H396" i="3" s="1"/>
  <c r="E397" i="3"/>
  <c r="D398" i="3"/>
  <c r="G397" i="3" l="1"/>
  <c r="F397" i="3"/>
  <c r="H397" i="3" s="1"/>
  <c r="E398" i="3"/>
  <c r="D399" i="3"/>
  <c r="D400" i="3" l="1"/>
  <c r="E399" i="3"/>
  <c r="G398" i="3"/>
  <c r="F398" i="3"/>
  <c r="H398" i="3" s="1"/>
  <c r="G399" i="3" l="1"/>
  <c r="F399" i="3"/>
  <c r="H399" i="3" s="1"/>
  <c r="E400" i="3"/>
  <c r="D401" i="3"/>
  <c r="D402" i="3" l="1"/>
  <c r="E401" i="3"/>
  <c r="F400" i="3"/>
  <c r="H400" i="3" s="1"/>
  <c r="G400" i="3"/>
  <c r="G401" i="3" l="1"/>
  <c r="F401" i="3"/>
  <c r="H401" i="3" s="1"/>
  <c r="D403" i="3"/>
  <c r="E402" i="3"/>
  <c r="E403" i="3" l="1"/>
  <c r="D404" i="3"/>
  <c r="F402" i="3"/>
  <c r="H402" i="3" s="1"/>
  <c r="G402" i="3"/>
  <c r="D405" i="3" l="1"/>
  <c r="E404" i="3"/>
  <c r="G403" i="3"/>
  <c r="F403" i="3"/>
  <c r="H403" i="3" s="1"/>
  <c r="G404" i="3" l="1"/>
  <c r="F404" i="3"/>
  <c r="H404" i="3" s="1"/>
  <c r="E405" i="3"/>
  <c r="D406" i="3"/>
  <c r="E406" i="3" l="1"/>
  <c r="D407" i="3"/>
  <c r="G405" i="3"/>
  <c r="F405" i="3"/>
  <c r="H405" i="3" s="1"/>
  <c r="D408" i="3" l="1"/>
  <c r="E407" i="3"/>
  <c r="G406" i="3"/>
  <c r="F406" i="3"/>
  <c r="H406" i="3" s="1"/>
  <c r="G407" i="3" l="1"/>
  <c r="F407" i="3"/>
  <c r="H407" i="3" s="1"/>
  <c r="E408" i="3"/>
  <c r="D409" i="3"/>
  <c r="F408" i="3" l="1"/>
  <c r="H408" i="3" s="1"/>
  <c r="G408" i="3"/>
  <c r="D410" i="3"/>
  <c r="E409" i="3"/>
  <c r="G409" i="3" l="1"/>
  <c r="F409" i="3"/>
  <c r="H409" i="3" s="1"/>
  <c r="D411" i="3"/>
  <c r="E410" i="3"/>
  <c r="F410" i="3" l="1"/>
  <c r="H410" i="3" s="1"/>
  <c r="G410" i="3"/>
  <c r="E411" i="3"/>
  <c r="D412" i="3"/>
  <c r="G411" i="3" l="1"/>
  <c r="F411" i="3"/>
  <c r="H411" i="3" s="1"/>
  <c r="D413" i="3"/>
  <c r="E412" i="3"/>
  <c r="E413" i="3" l="1"/>
  <c r="D414" i="3"/>
  <c r="G412" i="3"/>
  <c r="F412" i="3"/>
  <c r="H412" i="3" s="1"/>
  <c r="E414" i="3" l="1"/>
  <c r="D415" i="3"/>
  <c r="G413" i="3"/>
  <c r="F413" i="3"/>
  <c r="H413" i="3" s="1"/>
  <c r="D416" i="3" l="1"/>
  <c r="E415" i="3"/>
  <c r="G414" i="3"/>
  <c r="F414" i="3"/>
  <c r="H414" i="3" s="1"/>
  <c r="G415" i="3" l="1"/>
  <c r="F415" i="3"/>
  <c r="H415" i="3" s="1"/>
  <c r="E416" i="3"/>
  <c r="D417" i="3"/>
  <c r="D418" i="3" l="1"/>
  <c r="E417" i="3"/>
  <c r="F416" i="3"/>
  <c r="H416" i="3" s="1"/>
  <c r="G416" i="3"/>
  <c r="G417" i="3" l="1"/>
  <c r="F417" i="3"/>
  <c r="H417" i="3" s="1"/>
  <c r="D419" i="3"/>
  <c r="E418" i="3"/>
  <c r="F418" i="3" l="1"/>
  <c r="H418" i="3" s="1"/>
  <c r="G418" i="3"/>
  <c r="E419" i="3"/>
  <c r="D420" i="3"/>
  <c r="G419" i="3" l="1"/>
  <c r="F419" i="3"/>
  <c r="H419" i="3" s="1"/>
  <c r="D421" i="3"/>
  <c r="E420" i="3"/>
  <c r="G420" i="3" l="1"/>
  <c r="F420" i="3"/>
  <c r="H420" i="3" s="1"/>
  <c r="E421" i="3"/>
  <c r="D422" i="3"/>
  <c r="E422" i="3" l="1"/>
  <c r="D423" i="3"/>
  <c r="G421" i="3"/>
  <c r="F421" i="3"/>
  <c r="H421" i="3" s="1"/>
  <c r="D424" i="3" l="1"/>
  <c r="E423" i="3"/>
  <c r="G422" i="3"/>
  <c r="F422" i="3"/>
  <c r="H422" i="3" s="1"/>
  <c r="G423" i="3" l="1"/>
  <c r="F423" i="3"/>
  <c r="H423" i="3" s="1"/>
  <c r="E424" i="3"/>
  <c r="D425" i="3"/>
  <c r="D426" i="3" l="1"/>
  <c r="E425" i="3"/>
  <c r="F424" i="3"/>
  <c r="H424" i="3" s="1"/>
  <c r="G424" i="3"/>
  <c r="G425" i="3" l="1"/>
  <c r="F425" i="3"/>
  <c r="H425" i="3" s="1"/>
  <c r="D427" i="3"/>
  <c r="E426" i="3"/>
  <c r="F426" i="3" l="1"/>
  <c r="H426" i="3" s="1"/>
  <c r="G426" i="3"/>
  <c r="E427" i="3"/>
  <c r="D428" i="3"/>
  <c r="D429" i="3" l="1"/>
  <c r="E428" i="3"/>
  <c r="G427" i="3"/>
  <c r="F427" i="3"/>
  <c r="H427" i="3" s="1"/>
  <c r="G428" i="3" l="1"/>
  <c r="F428" i="3"/>
  <c r="H428" i="3" s="1"/>
  <c r="E429" i="3"/>
  <c r="D430" i="3"/>
  <c r="E430" i="3" l="1"/>
  <c r="D431" i="3"/>
  <c r="G429" i="3"/>
  <c r="F429" i="3"/>
  <c r="H429" i="3" s="1"/>
  <c r="D432" i="3" l="1"/>
  <c r="E431" i="3"/>
  <c r="G430" i="3"/>
  <c r="F430" i="3"/>
  <c r="H430" i="3" s="1"/>
  <c r="G431" i="3" l="1"/>
  <c r="F431" i="3"/>
  <c r="H431" i="3" s="1"/>
  <c r="E432" i="3"/>
  <c r="D433" i="3"/>
  <c r="D434" i="3" l="1"/>
  <c r="E433" i="3"/>
  <c r="F432" i="3"/>
  <c r="H432" i="3" s="1"/>
  <c r="G432" i="3"/>
  <c r="G433" i="3" l="1"/>
  <c r="F433" i="3"/>
  <c r="H433" i="3" s="1"/>
  <c r="D435" i="3"/>
  <c r="E434" i="3"/>
  <c r="E435" i="3" l="1"/>
  <c r="D436" i="3"/>
  <c r="F434" i="3"/>
  <c r="H434" i="3" s="1"/>
  <c r="G434" i="3"/>
  <c r="D437" i="3" l="1"/>
  <c r="E436" i="3"/>
  <c r="G435" i="3"/>
  <c r="F435" i="3"/>
  <c r="H435" i="3" s="1"/>
  <c r="G436" i="3" l="1"/>
  <c r="F436" i="3"/>
  <c r="H436" i="3" s="1"/>
  <c r="E437" i="3"/>
  <c r="D438" i="3"/>
  <c r="E438" i="3" l="1"/>
  <c r="D439" i="3"/>
  <c r="G437" i="3"/>
  <c r="F437" i="3"/>
  <c r="H437" i="3" s="1"/>
  <c r="D440" i="3" l="1"/>
  <c r="E439" i="3"/>
  <c r="G438" i="3"/>
  <c r="F438" i="3"/>
  <c r="H438" i="3" s="1"/>
  <c r="G439" i="3" l="1"/>
  <c r="F439" i="3"/>
  <c r="H439" i="3" s="1"/>
  <c r="E440" i="3"/>
  <c r="D441" i="3"/>
  <c r="F440" i="3" l="1"/>
  <c r="H440" i="3" s="1"/>
  <c r="G440" i="3"/>
  <c r="D442" i="3"/>
  <c r="E441" i="3"/>
  <c r="G441" i="3" l="1"/>
  <c r="F441" i="3"/>
  <c r="H441" i="3" s="1"/>
  <c r="D443" i="3"/>
  <c r="E442" i="3"/>
  <c r="E443" i="3" l="1"/>
  <c r="D444" i="3"/>
  <c r="F442" i="3"/>
  <c r="H442" i="3" s="1"/>
  <c r="G442" i="3"/>
  <c r="D445" i="3" l="1"/>
  <c r="E444" i="3"/>
  <c r="G443" i="3"/>
  <c r="F443" i="3"/>
  <c r="H443" i="3" s="1"/>
  <c r="G444" i="3" l="1"/>
  <c r="F444" i="3"/>
  <c r="H444" i="3" s="1"/>
  <c r="E445" i="3"/>
  <c r="D446" i="3"/>
  <c r="E446" i="3" l="1"/>
  <c r="D447" i="3"/>
  <c r="G445" i="3"/>
  <c r="F445" i="3"/>
  <c r="H445" i="3" s="1"/>
  <c r="D448" i="3" l="1"/>
  <c r="E447" i="3"/>
  <c r="G446" i="3"/>
  <c r="F446" i="3"/>
  <c r="H446" i="3" s="1"/>
  <c r="G447" i="3" l="1"/>
  <c r="F447" i="3"/>
  <c r="H447" i="3" s="1"/>
  <c r="E448" i="3"/>
  <c r="D449" i="3"/>
  <c r="F448" i="3" l="1"/>
  <c r="H448" i="3" s="1"/>
  <c r="G448" i="3"/>
  <c r="D450" i="3"/>
  <c r="E449" i="3"/>
  <c r="G449" i="3" l="1"/>
  <c r="F449" i="3"/>
  <c r="H449" i="3" s="1"/>
  <c r="D451" i="3"/>
  <c r="E450" i="3"/>
  <c r="F450" i="3" l="1"/>
  <c r="H450" i="3" s="1"/>
  <c r="G450" i="3"/>
  <c r="E451" i="3"/>
  <c r="D452" i="3"/>
  <c r="G451" i="3" l="1"/>
  <c r="F451" i="3"/>
  <c r="H451" i="3" s="1"/>
  <c r="D453" i="3"/>
  <c r="E452" i="3"/>
  <c r="G452" i="3" l="1"/>
  <c r="F452" i="3"/>
  <c r="H452" i="3" s="1"/>
  <c r="E453" i="3"/>
  <c r="D454" i="3"/>
  <c r="G453" i="3" l="1"/>
  <c r="F453" i="3"/>
  <c r="H453" i="3" s="1"/>
  <c r="E454" i="3"/>
  <c r="D455" i="3"/>
  <c r="D456" i="3" l="1"/>
  <c r="E455" i="3"/>
  <c r="G454" i="3"/>
  <c r="F454" i="3"/>
  <c r="H454" i="3" s="1"/>
  <c r="G455" i="3" l="1"/>
  <c r="F455" i="3"/>
  <c r="H455" i="3" s="1"/>
  <c r="E456" i="3"/>
  <c r="D457" i="3"/>
  <c r="F456" i="3" l="1"/>
  <c r="H456" i="3" s="1"/>
  <c r="G456" i="3"/>
  <c r="D458" i="3"/>
  <c r="E457" i="3"/>
  <c r="G457" i="3" l="1"/>
  <c r="F457" i="3"/>
  <c r="H457" i="3" s="1"/>
  <c r="D459" i="3"/>
  <c r="E458" i="3"/>
  <c r="F458" i="3" l="1"/>
  <c r="H458" i="3" s="1"/>
  <c r="G458" i="3"/>
  <c r="E459" i="3"/>
  <c r="D460" i="3"/>
  <c r="G459" i="3" l="1"/>
  <c r="F459" i="3"/>
  <c r="H459" i="3" s="1"/>
  <c r="D461" i="3"/>
  <c r="E460" i="3"/>
  <c r="E461" i="3" l="1"/>
  <c r="D462" i="3"/>
  <c r="G460" i="3"/>
  <c r="F460" i="3"/>
  <c r="H460" i="3" s="1"/>
  <c r="E462" i="3" l="1"/>
  <c r="D463" i="3"/>
  <c r="G461" i="3"/>
  <c r="F461" i="3"/>
  <c r="H461" i="3" s="1"/>
  <c r="D464" i="3" l="1"/>
  <c r="E463" i="3"/>
  <c r="G462" i="3"/>
  <c r="F462" i="3"/>
  <c r="H462" i="3" s="1"/>
  <c r="G463" i="3" l="1"/>
  <c r="F463" i="3"/>
  <c r="H463" i="3" s="1"/>
  <c r="E464" i="3"/>
  <c r="D465" i="3"/>
  <c r="F464" i="3" l="1"/>
  <c r="H464" i="3" s="1"/>
  <c r="G464" i="3"/>
  <c r="D466" i="3"/>
  <c r="E465" i="3"/>
  <c r="D467" i="3" l="1"/>
  <c r="E466" i="3"/>
  <c r="G465" i="3"/>
  <c r="F465" i="3"/>
  <c r="H465" i="3" s="1"/>
  <c r="F466" i="3" l="1"/>
  <c r="H466" i="3" s="1"/>
  <c r="G466" i="3"/>
  <c r="E467" i="3"/>
  <c r="D468" i="3"/>
  <c r="D469" i="3" l="1"/>
  <c r="E468" i="3"/>
  <c r="G467" i="3"/>
  <c r="F467" i="3"/>
  <c r="H467" i="3" s="1"/>
  <c r="G468" i="3" l="1"/>
  <c r="F468" i="3"/>
  <c r="H468" i="3" s="1"/>
  <c r="E469" i="3"/>
  <c r="D470" i="3"/>
  <c r="E470" i="3" l="1"/>
  <c r="D471" i="3"/>
  <c r="G469" i="3"/>
  <c r="F469" i="3"/>
  <c r="H469" i="3" s="1"/>
  <c r="D472" i="3" l="1"/>
  <c r="E471" i="3"/>
  <c r="G470" i="3"/>
  <c r="F470" i="3"/>
  <c r="H470" i="3" s="1"/>
  <c r="G471" i="3" l="1"/>
  <c r="F471" i="3"/>
  <c r="H471" i="3" s="1"/>
  <c r="E472" i="3"/>
  <c r="D473" i="3"/>
  <c r="D474" i="3" l="1"/>
  <c r="E473" i="3"/>
  <c r="F472" i="3"/>
  <c r="H472" i="3" s="1"/>
  <c r="G472" i="3"/>
  <c r="G473" i="3" l="1"/>
  <c r="F473" i="3"/>
  <c r="H473" i="3" s="1"/>
  <c r="D475" i="3"/>
  <c r="E474" i="3"/>
  <c r="F474" i="3" l="1"/>
  <c r="H474" i="3" s="1"/>
  <c r="G474" i="3"/>
  <c r="E475" i="3"/>
  <c r="D476" i="3"/>
  <c r="D477" i="3" l="1"/>
  <c r="E476" i="3"/>
  <c r="G475" i="3"/>
  <c r="F475" i="3"/>
  <c r="H475" i="3" s="1"/>
  <c r="G476" i="3" l="1"/>
  <c r="F476" i="3"/>
  <c r="H476" i="3" s="1"/>
  <c r="E477" i="3"/>
  <c r="D478" i="3"/>
  <c r="E478" i="3" l="1"/>
  <c r="D479" i="3"/>
  <c r="G477" i="3"/>
  <c r="F477" i="3"/>
  <c r="H477" i="3" s="1"/>
  <c r="D480" i="3" l="1"/>
  <c r="E479" i="3"/>
  <c r="G478" i="3"/>
  <c r="F478" i="3"/>
  <c r="H478" i="3" s="1"/>
  <c r="G479" i="3" l="1"/>
  <c r="F479" i="3"/>
  <c r="H479" i="3" s="1"/>
  <c r="E480" i="3"/>
  <c r="D481" i="3"/>
  <c r="D482" i="3" l="1"/>
  <c r="E481" i="3"/>
  <c r="F480" i="3"/>
  <c r="H480" i="3" s="1"/>
  <c r="G480" i="3"/>
  <c r="G481" i="3" l="1"/>
  <c r="F481" i="3"/>
  <c r="H481" i="3" s="1"/>
  <c r="D483" i="3"/>
  <c r="E482" i="3"/>
  <c r="F482" i="3" l="1"/>
  <c r="H482" i="3" s="1"/>
  <c r="G482" i="3"/>
  <c r="E483" i="3"/>
  <c r="D484" i="3"/>
  <c r="G483" i="3" l="1"/>
  <c r="F483" i="3"/>
  <c r="H483" i="3" s="1"/>
  <c r="D485" i="3"/>
  <c r="E484" i="3"/>
  <c r="G484" i="3" l="1"/>
  <c r="F484" i="3"/>
  <c r="H484" i="3" s="1"/>
  <c r="E485" i="3"/>
  <c r="D486" i="3"/>
  <c r="E486" i="3" l="1"/>
  <c r="D487" i="3"/>
  <c r="G485" i="3"/>
  <c r="F485" i="3"/>
  <c r="H485" i="3" s="1"/>
  <c r="D488" i="3" l="1"/>
  <c r="E487" i="3"/>
  <c r="G486" i="3"/>
  <c r="F486" i="3"/>
  <c r="H486" i="3" s="1"/>
  <c r="G487" i="3" l="1"/>
  <c r="F487" i="3"/>
  <c r="H487" i="3" s="1"/>
  <c r="E488" i="3"/>
  <c r="D489" i="3"/>
  <c r="D490" i="3" l="1"/>
  <c r="E489" i="3"/>
  <c r="F488" i="3"/>
  <c r="H488" i="3" s="1"/>
  <c r="G488" i="3"/>
  <c r="G489" i="3" l="1"/>
  <c r="F489" i="3"/>
  <c r="H489" i="3" s="1"/>
  <c r="D491" i="3"/>
  <c r="E490" i="3"/>
  <c r="E491" i="3" l="1"/>
  <c r="D492" i="3"/>
  <c r="F490" i="3"/>
  <c r="H490" i="3" s="1"/>
  <c r="G490" i="3"/>
  <c r="D493" i="3" l="1"/>
  <c r="E492" i="3"/>
  <c r="G491" i="3"/>
  <c r="F491" i="3"/>
  <c r="H491" i="3" s="1"/>
  <c r="G492" i="3" l="1"/>
  <c r="F492" i="3"/>
  <c r="H492" i="3" s="1"/>
  <c r="E493" i="3"/>
  <c r="D494" i="3"/>
  <c r="G493" i="3" l="1"/>
  <c r="F493" i="3"/>
  <c r="H493" i="3" s="1"/>
  <c r="E494" i="3"/>
  <c r="D495" i="3"/>
  <c r="G494" i="3" l="1"/>
  <c r="F494" i="3"/>
  <c r="H494" i="3" s="1"/>
  <c r="D496" i="3"/>
  <c r="E495" i="3"/>
  <c r="G495" i="3" l="1"/>
  <c r="F495" i="3"/>
  <c r="H495" i="3" s="1"/>
  <c r="E496" i="3"/>
  <c r="D497" i="3"/>
  <c r="D498" i="3" l="1"/>
  <c r="E497" i="3"/>
  <c r="F496" i="3"/>
  <c r="H496" i="3" s="1"/>
  <c r="G496" i="3"/>
  <c r="G497" i="3" l="1"/>
  <c r="F497" i="3"/>
  <c r="H497" i="3" s="1"/>
  <c r="D499" i="3"/>
  <c r="E498" i="3"/>
  <c r="E499" i="3" l="1"/>
  <c r="D500" i="3"/>
  <c r="F498" i="3"/>
  <c r="H498" i="3" s="1"/>
  <c r="G498" i="3"/>
  <c r="D501" i="3" l="1"/>
  <c r="E500" i="3"/>
  <c r="G499" i="3"/>
  <c r="F499" i="3"/>
  <c r="H499" i="3" s="1"/>
  <c r="G500" i="3" l="1"/>
  <c r="F500" i="3"/>
  <c r="H500" i="3" s="1"/>
  <c r="E501" i="3"/>
  <c r="D502" i="3"/>
  <c r="G501" i="3" l="1"/>
  <c r="F501" i="3"/>
  <c r="H501" i="3" s="1"/>
  <c r="E502" i="3"/>
  <c r="D503" i="3"/>
  <c r="D504" i="3" l="1"/>
  <c r="E503" i="3"/>
  <c r="G502" i="3"/>
  <c r="F502" i="3"/>
  <c r="H502" i="3" s="1"/>
  <c r="G503" i="3" l="1"/>
  <c r="F503" i="3"/>
  <c r="H503" i="3" s="1"/>
  <c r="E504" i="3"/>
  <c r="D505" i="3"/>
  <c r="D506" i="3" l="1"/>
  <c r="E505" i="3"/>
  <c r="F504" i="3"/>
  <c r="H504" i="3" s="1"/>
  <c r="G504" i="3"/>
  <c r="G505" i="3" l="1"/>
  <c r="F505" i="3"/>
  <c r="H505" i="3" s="1"/>
  <c r="D507" i="3"/>
  <c r="E506" i="3"/>
  <c r="F506" i="3" l="1"/>
  <c r="H506" i="3" s="1"/>
  <c r="G506" i="3"/>
  <c r="E507" i="3"/>
  <c r="D508" i="3"/>
  <c r="D509" i="3" l="1"/>
  <c r="E508" i="3"/>
  <c r="G507" i="3"/>
  <c r="F507" i="3"/>
  <c r="H507" i="3" s="1"/>
  <c r="G508" i="3" l="1"/>
  <c r="F508" i="3"/>
  <c r="H508" i="3" s="1"/>
  <c r="E509" i="3"/>
  <c r="D510" i="3"/>
  <c r="E510" i="3" l="1"/>
  <c r="D511" i="3"/>
  <c r="G509" i="3"/>
  <c r="F509" i="3"/>
  <c r="H509" i="3" s="1"/>
  <c r="D512" i="3" l="1"/>
  <c r="E511" i="3"/>
  <c r="G510" i="3"/>
  <c r="F510" i="3"/>
  <c r="H510" i="3" s="1"/>
  <c r="G511" i="3" l="1"/>
  <c r="F511" i="3"/>
  <c r="H511" i="3" s="1"/>
  <c r="E512" i="3"/>
  <c r="D513" i="3"/>
  <c r="D514" i="3" l="1"/>
  <c r="E513" i="3"/>
  <c r="F512" i="3"/>
  <c r="H512" i="3" s="1"/>
  <c r="G512" i="3"/>
  <c r="G513" i="3" l="1"/>
  <c r="F513" i="3"/>
  <c r="H513" i="3" s="1"/>
  <c r="D515" i="3"/>
  <c r="E514" i="3"/>
  <c r="F514" i="3" l="1"/>
  <c r="H514" i="3" s="1"/>
  <c r="G514" i="3"/>
  <c r="E515" i="3"/>
  <c r="D516" i="3"/>
  <c r="G515" i="3" l="1"/>
  <c r="F515" i="3"/>
  <c r="H515" i="3" s="1"/>
  <c r="D517" i="3"/>
  <c r="E516" i="3"/>
  <c r="E517" i="3" l="1"/>
  <c r="D518" i="3"/>
  <c r="G516" i="3"/>
  <c r="F516" i="3"/>
  <c r="H516" i="3" s="1"/>
  <c r="E518" i="3" l="1"/>
  <c r="D519" i="3"/>
  <c r="G517" i="3"/>
  <c r="F517" i="3"/>
  <c r="H517" i="3" s="1"/>
  <c r="D520" i="3" l="1"/>
  <c r="E519" i="3"/>
  <c r="G518" i="3"/>
  <c r="F518" i="3"/>
  <c r="H518" i="3" s="1"/>
  <c r="G519" i="3" l="1"/>
  <c r="F519" i="3"/>
  <c r="H519" i="3" s="1"/>
  <c r="E520" i="3"/>
  <c r="D521" i="3"/>
  <c r="D522" i="3" l="1"/>
  <c r="E521" i="3"/>
  <c r="F520" i="3"/>
  <c r="H520" i="3" s="1"/>
  <c r="G520" i="3"/>
  <c r="G521" i="3" l="1"/>
  <c r="F521" i="3"/>
  <c r="H521" i="3" s="1"/>
  <c r="D523" i="3"/>
  <c r="E522" i="3"/>
  <c r="E523" i="3" l="1"/>
  <c r="D524" i="3"/>
  <c r="F522" i="3"/>
  <c r="H522" i="3" s="1"/>
  <c r="G522" i="3"/>
  <c r="D525" i="3" l="1"/>
  <c r="E524" i="3"/>
  <c r="G523" i="3"/>
  <c r="F523" i="3"/>
  <c r="H523" i="3" s="1"/>
  <c r="G524" i="3" l="1"/>
  <c r="F524" i="3"/>
  <c r="H524" i="3" s="1"/>
  <c r="E525" i="3"/>
  <c r="D526" i="3"/>
  <c r="G525" i="3" l="1"/>
  <c r="F525" i="3"/>
  <c r="H525" i="3" s="1"/>
  <c r="E526" i="3"/>
  <c r="D527" i="3"/>
  <c r="G526" i="3" l="1"/>
  <c r="F526" i="3"/>
  <c r="H526" i="3" s="1"/>
  <c r="D528" i="3"/>
  <c r="E527" i="3"/>
  <c r="G527" i="3" l="1"/>
  <c r="F527" i="3"/>
  <c r="H527" i="3" s="1"/>
  <c r="E528" i="3"/>
  <c r="D529" i="3"/>
  <c r="D530" i="3" l="1"/>
  <c r="E529" i="3"/>
  <c r="F528" i="3"/>
  <c r="H528" i="3" s="1"/>
  <c r="G528" i="3"/>
  <c r="G529" i="3" l="1"/>
  <c r="F529" i="3"/>
  <c r="H529" i="3" s="1"/>
  <c r="D531" i="3"/>
  <c r="E530" i="3"/>
  <c r="F530" i="3" l="1"/>
  <c r="H530" i="3" s="1"/>
  <c r="G530" i="3"/>
  <c r="E531" i="3"/>
  <c r="D532" i="3"/>
  <c r="D533" i="3" l="1"/>
  <c r="E532" i="3"/>
  <c r="G531" i="3"/>
  <c r="F531" i="3"/>
  <c r="H531" i="3" s="1"/>
  <c r="G532" i="3" l="1"/>
  <c r="F532" i="3"/>
  <c r="H532" i="3" s="1"/>
  <c r="E533" i="3"/>
  <c r="D534" i="3"/>
  <c r="E534" i="3" l="1"/>
  <c r="D535" i="3"/>
  <c r="G533" i="3"/>
  <c r="F533" i="3"/>
  <c r="H533" i="3" s="1"/>
  <c r="D536" i="3" l="1"/>
  <c r="E535" i="3"/>
  <c r="G534" i="3"/>
  <c r="F534" i="3"/>
  <c r="H534" i="3" s="1"/>
  <c r="G535" i="3" l="1"/>
  <c r="F535" i="3"/>
  <c r="H535" i="3" s="1"/>
  <c r="E536" i="3"/>
  <c r="D537" i="3"/>
  <c r="D538" i="3" l="1"/>
  <c r="E537" i="3"/>
  <c r="F536" i="3"/>
  <c r="H536" i="3" s="1"/>
  <c r="G536" i="3"/>
  <c r="G537" i="3" l="1"/>
  <c r="F537" i="3"/>
  <c r="H537" i="3" s="1"/>
  <c r="D539" i="3"/>
  <c r="E538" i="3"/>
  <c r="F538" i="3" l="1"/>
  <c r="H538" i="3" s="1"/>
  <c r="G538" i="3"/>
  <c r="E539" i="3"/>
  <c r="D540" i="3"/>
  <c r="D541" i="3" l="1"/>
  <c r="E540" i="3"/>
  <c r="G539" i="3"/>
  <c r="F539" i="3"/>
  <c r="H539" i="3" s="1"/>
  <c r="G540" i="3" l="1"/>
  <c r="F540" i="3"/>
  <c r="H540" i="3" s="1"/>
  <c r="E541" i="3"/>
  <c r="D542" i="3"/>
  <c r="E542" i="3" l="1"/>
  <c r="D543" i="3"/>
  <c r="G541" i="3"/>
  <c r="F541" i="3"/>
  <c r="H541" i="3" s="1"/>
  <c r="D544" i="3" l="1"/>
  <c r="E543" i="3"/>
  <c r="G542" i="3"/>
  <c r="F542" i="3"/>
  <c r="H542" i="3" s="1"/>
  <c r="G543" i="3" l="1"/>
  <c r="F543" i="3"/>
  <c r="H543" i="3" s="1"/>
  <c r="E544" i="3"/>
  <c r="D545" i="3"/>
  <c r="D546" i="3" l="1"/>
  <c r="E545" i="3"/>
  <c r="F544" i="3"/>
  <c r="H544" i="3" s="1"/>
  <c r="G544" i="3"/>
  <c r="G545" i="3" l="1"/>
  <c r="F545" i="3"/>
  <c r="H545" i="3" s="1"/>
  <c r="D547" i="3"/>
  <c r="E546" i="3"/>
  <c r="E547" i="3" l="1"/>
  <c r="D548" i="3"/>
  <c r="F546" i="3"/>
  <c r="H546" i="3" s="1"/>
  <c r="G546" i="3"/>
  <c r="D549" i="3" l="1"/>
  <c r="E548" i="3"/>
  <c r="G547" i="3"/>
  <c r="F547" i="3"/>
  <c r="H547" i="3" s="1"/>
  <c r="D550" i="3" l="1"/>
  <c r="E549" i="3"/>
  <c r="G548" i="3"/>
  <c r="F548" i="3"/>
  <c r="H548" i="3" s="1"/>
  <c r="G549" i="3" l="1"/>
  <c r="F549" i="3"/>
  <c r="H549" i="3" s="1"/>
  <c r="D551" i="3"/>
  <c r="E550" i="3"/>
  <c r="D552" i="3" l="1"/>
  <c r="E551" i="3"/>
  <c r="G550" i="3"/>
  <c r="F550" i="3"/>
  <c r="H550" i="3" s="1"/>
  <c r="D553" i="3" l="1"/>
  <c r="E552" i="3"/>
  <c r="G551" i="3"/>
  <c r="F551" i="3"/>
  <c r="H551" i="3" s="1"/>
  <c r="G552" i="3" l="1"/>
  <c r="F552" i="3"/>
  <c r="H552" i="3" s="1"/>
  <c r="E553" i="3"/>
  <c r="D554" i="3"/>
  <c r="E554" i="3" l="1"/>
  <c r="D555" i="3"/>
  <c r="G553" i="3"/>
  <c r="F553" i="3"/>
  <c r="H553" i="3" s="1"/>
  <c r="E555" i="3" l="1"/>
  <c r="D556" i="3"/>
  <c r="G554" i="3"/>
  <c r="F554" i="3"/>
  <c r="H554" i="3" s="1"/>
  <c r="D557" i="3" l="1"/>
  <c r="E556" i="3"/>
  <c r="G555" i="3"/>
  <c r="F555" i="3"/>
  <c r="H555" i="3" s="1"/>
  <c r="F556" i="3" l="1"/>
  <c r="H556" i="3" s="1"/>
  <c r="G556" i="3"/>
  <c r="D558" i="3"/>
  <c r="E557" i="3"/>
  <c r="F557" i="3" l="1"/>
  <c r="H557" i="3" s="1"/>
  <c r="G557" i="3"/>
  <c r="D559" i="3"/>
  <c r="E558" i="3"/>
  <c r="F558" i="3" l="1"/>
  <c r="H558" i="3" s="1"/>
  <c r="G558" i="3"/>
  <c r="E559" i="3"/>
  <c r="D560" i="3"/>
  <c r="D561" i="3" l="1"/>
  <c r="E560" i="3"/>
  <c r="G559" i="3"/>
  <c r="F559" i="3"/>
  <c r="H559" i="3" s="1"/>
  <c r="G560" i="3" l="1"/>
  <c r="F560" i="3"/>
  <c r="H560" i="3" s="1"/>
  <c r="E561" i="3"/>
  <c r="D562" i="3"/>
  <c r="E562" i="3" l="1"/>
  <c r="D563" i="3"/>
  <c r="G561" i="3"/>
  <c r="F561" i="3"/>
  <c r="H561" i="3" s="1"/>
  <c r="D564" i="3" l="1"/>
  <c r="E563" i="3"/>
  <c r="G562" i="3"/>
  <c r="F562" i="3"/>
  <c r="H562" i="3" s="1"/>
  <c r="G563" i="3" l="1"/>
  <c r="F563" i="3"/>
  <c r="H563" i="3" s="1"/>
  <c r="E564" i="3"/>
  <c r="D565" i="3"/>
  <c r="D566" i="3" l="1"/>
  <c r="E565" i="3"/>
  <c r="F564" i="3"/>
  <c r="H564" i="3" s="1"/>
  <c r="G564" i="3"/>
  <c r="G565" i="3" l="1"/>
  <c r="F565" i="3"/>
  <c r="H565" i="3" s="1"/>
  <c r="D567" i="3"/>
  <c r="E566" i="3"/>
  <c r="E567" i="3" l="1"/>
  <c r="D568" i="3"/>
  <c r="F566" i="3"/>
  <c r="H566" i="3" s="1"/>
  <c r="G566" i="3"/>
  <c r="G567" i="3" l="1"/>
  <c r="F567" i="3"/>
  <c r="H567" i="3" s="1"/>
  <c r="D569" i="3"/>
  <c r="E568" i="3"/>
  <c r="G568" i="3" l="1"/>
  <c r="F568" i="3"/>
  <c r="H568" i="3" s="1"/>
  <c r="E569" i="3"/>
  <c r="D570" i="3"/>
  <c r="E570" i="3" l="1"/>
  <c r="D571" i="3"/>
  <c r="G569" i="3"/>
  <c r="F569" i="3"/>
  <c r="H569" i="3" s="1"/>
  <c r="D572" i="3" l="1"/>
  <c r="E571" i="3"/>
  <c r="G570" i="3"/>
  <c r="F570" i="3"/>
  <c r="H570" i="3" s="1"/>
  <c r="G571" i="3" l="1"/>
  <c r="F571" i="3"/>
  <c r="H571" i="3" s="1"/>
  <c r="E572" i="3"/>
  <c r="D573" i="3"/>
  <c r="F572" i="3" l="1"/>
  <c r="H572" i="3" s="1"/>
  <c r="G572" i="3"/>
  <c r="D574" i="3"/>
  <c r="E573" i="3"/>
  <c r="G573" i="3" l="1"/>
  <c r="F573" i="3"/>
  <c r="H573" i="3" s="1"/>
  <c r="D575" i="3"/>
  <c r="E574" i="3"/>
  <c r="E575" i="3" l="1"/>
  <c r="D576" i="3"/>
  <c r="F574" i="3"/>
  <c r="H574" i="3" s="1"/>
  <c r="G574" i="3"/>
  <c r="D577" i="3" l="1"/>
  <c r="E576" i="3"/>
  <c r="G575" i="3"/>
  <c r="F575" i="3"/>
  <c r="H575" i="3" s="1"/>
  <c r="G576" i="3" l="1"/>
  <c r="F576" i="3"/>
  <c r="H576" i="3" s="1"/>
  <c r="E577" i="3"/>
  <c r="D578" i="3"/>
  <c r="G577" i="3" l="1"/>
  <c r="F577" i="3"/>
  <c r="H577" i="3" s="1"/>
  <c r="E578" i="3"/>
  <c r="D579" i="3"/>
  <c r="D580" i="3" l="1"/>
  <c r="E579" i="3"/>
  <c r="G578" i="3"/>
  <c r="F578" i="3"/>
  <c r="H578" i="3" s="1"/>
  <c r="G579" i="3" l="1"/>
  <c r="F579" i="3"/>
  <c r="H579" i="3" s="1"/>
  <c r="E580" i="3"/>
  <c r="D581" i="3"/>
  <c r="D582" i="3" l="1"/>
  <c r="E581" i="3"/>
  <c r="F580" i="3"/>
  <c r="H580" i="3" s="1"/>
  <c r="G580" i="3"/>
  <c r="G581" i="3" l="1"/>
  <c r="F581" i="3"/>
  <c r="H581" i="3" s="1"/>
  <c r="D583" i="3"/>
  <c r="E582" i="3"/>
  <c r="F582" i="3" l="1"/>
  <c r="H582" i="3" s="1"/>
  <c r="G582" i="3"/>
  <c r="E583" i="3"/>
  <c r="D584" i="3"/>
  <c r="D585" i="3" l="1"/>
  <c r="E584" i="3"/>
  <c r="G583" i="3"/>
  <c r="F583" i="3"/>
  <c r="H583" i="3" s="1"/>
  <c r="G584" i="3" l="1"/>
  <c r="F584" i="3"/>
  <c r="H584" i="3" s="1"/>
  <c r="E585" i="3"/>
  <c r="D586" i="3"/>
  <c r="G585" i="3" l="1"/>
  <c r="F585" i="3"/>
  <c r="H585" i="3" s="1"/>
  <c r="E586" i="3"/>
  <c r="D587" i="3"/>
  <c r="G586" i="3" l="1"/>
  <c r="F586" i="3"/>
  <c r="H586" i="3" s="1"/>
  <c r="D588" i="3"/>
  <c r="E587" i="3"/>
  <c r="G587" i="3" l="1"/>
  <c r="F587" i="3"/>
  <c r="H587" i="3" s="1"/>
  <c r="E588" i="3"/>
  <c r="D589" i="3"/>
  <c r="D590" i="3" l="1"/>
  <c r="E589" i="3"/>
  <c r="F588" i="3"/>
  <c r="H588" i="3" s="1"/>
  <c r="G588" i="3"/>
  <c r="G589" i="3" l="1"/>
  <c r="F589" i="3"/>
  <c r="H589" i="3" s="1"/>
  <c r="D591" i="3"/>
  <c r="E590" i="3"/>
  <c r="F590" i="3" l="1"/>
  <c r="H590" i="3" s="1"/>
  <c r="G590" i="3"/>
  <c r="E591" i="3"/>
  <c r="D592" i="3"/>
  <c r="D593" i="3" l="1"/>
  <c r="E592" i="3"/>
  <c r="G591" i="3"/>
  <c r="F591" i="3"/>
  <c r="H591" i="3" s="1"/>
  <c r="G592" i="3" l="1"/>
  <c r="F592" i="3"/>
  <c r="H592" i="3" s="1"/>
  <c r="E593" i="3"/>
  <c r="D594" i="3"/>
  <c r="E594" i="3" l="1"/>
  <c r="D595" i="3"/>
  <c r="G593" i="3"/>
  <c r="F593" i="3"/>
  <c r="H593" i="3" s="1"/>
  <c r="D596" i="3" l="1"/>
  <c r="E595" i="3"/>
  <c r="G594" i="3"/>
  <c r="F594" i="3"/>
  <c r="H594" i="3" s="1"/>
  <c r="G595" i="3" l="1"/>
  <c r="F595" i="3"/>
  <c r="H595" i="3" s="1"/>
  <c r="E596" i="3"/>
  <c r="D597" i="3"/>
  <c r="F596" i="3" l="1"/>
  <c r="H596" i="3" s="1"/>
  <c r="G596" i="3"/>
  <c r="D598" i="3"/>
  <c r="E597" i="3"/>
  <c r="G597" i="3" l="1"/>
  <c r="F597" i="3"/>
  <c r="H597" i="3" s="1"/>
  <c r="D599" i="3"/>
  <c r="E598" i="3"/>
  <c r="F598" i="3" l="1"/>
  <c r="H598" i="3" s="1"/>
  <c r="G598" i="3"/>
  <c r="E599" i="3"/>
  <c r="D600" i="3"/>
  <c r="D601" i="3" l="1"/>
  <c r="E600" i="3"/>
  <c r="G599" i="3"/>
  <c r="F599" i="3"/>
  <c r="H599" i="3" s="1"/>
  <c r="G600" i="3" l="1"/>
  <c r="F600" i="3"/>
  <c r="H600" i="3" s="1"/>
  <c r="E601" i="3"/>
  <c r="D602" i="3"/>
  <c r="G601" i="3" l="1"/>
  <c r="F601" i="3"/>
  <c r="H601" i="3" s="1"/>
  <c r="E602" i="3"/>
  <c r="D603" i="3"/>
  <c r="D604" i="3" l="1"/>
  <c r="E603" i="3"/>
  <c r="G602" i="3"/>
  <c r="F602" i="3"/>
  <c r="H602" i="3" s="1"/>
  <c r="G603" i="3" l="1"/>
  <c r="F603" i="3"/>
  <c r="H603" i="3" s="1"/>
  <c r="E604" i="3"/>
  <c r="D605" i="3"/>
  <c r="D606" i="3" l="1"/>
  <c r="E605" i="3"/>
  <c r="F604" i="3"/>
  <c r="H604" i="3" s="1"/>
  <c r="G604" i="3"/>
  <c r="G605" i="3" l="1"/>
  <c r="F605" i="3"/>
  <c r="H605" i="3" s="1"/>
  <c r="D607" i="3"/>
  <c r="E606" i="3"/>
  <c r="F606" i="3" l="1"/>
  <c r="H606" i="3" s="1"/>
  <c r="G606" i="3"/>
  <c r="E607" i="3"/>
  <c r="D608" i="3"/>
  <c r="D609" i="3" l="1"/>
  <c r="E608" i="3"/>
  <c r="G607" i="3"/>
  <c r="F607" i="3"/>
  <c r="H607" i="3" s="1"/>
  <c r="G608" i="3" l="1"/>
  <c r="F608" i="3"/>
  <c r="H608" i="3" s="1"/>
  <c r="E609" i="3"/>
  <c r="D610" i="3"/>
  <c r="E610" i="3" l="1"/>
  <c r="D611" i="3"/>
  <c r="G609" i="3"/>
  <c r="F609" i="3"/>
  <c r="H609" i="3" s="1"/>
  <c r="D612" i="3" l="1"/>
  <c r="E611" i="3"/>
  <c r="G610" i="3"/>
  <c r="F610" i="3"/>
  <c r="H610" i="3" s="1"/>
  <c r="G611" i="3" l="1"/>
  <c r="F611" i="3"/>
  <c r="H611" i="3" s="1"/>
  <c r="E612" i="3"/>
  <c r="D613" i="3"/>
  <c r="D614" i="3" l="1"/>
  <c r="E613" i="3"/>
  <c r="F612" i="3"/>
  <c r="H612" i="3" s="1"/>
  <c r="G612" i="3"/>
  <c r="G613" i="3" l="1"/>
  <c r="F613" i="3"/>
  <c r="H613" i="3" s="1"/>
  <c r="D615" i="3"/>
  <c r="E614" i="3"/>
  <c r="F614" i="3" l="1"/>
  <c r="H614" i="3" s="1"/>
  <c r="G614" i="3"/>
  <c r="E615" i="3"/>
  <c r="D616" i="3"/>
  <c r="D617" i="3" l="1"/>
  <c r="E616" i="3"/>
  <c r="G615" i="3"/>
  <c r="F615" i="3"/>
  <c r="H615" i="3" s="1"/>
  <c r="G616" i="3" l="1"/>
  <c r="F616" i="3"/>
  <c r="H616" i="3" s="1"/>
  <c r="E617" i="3"/>
  <c r="D618" i="3"/>
  <c r="E618" i="3" l="1"/>
  <c r="D619" i="3"/>
  <c r="G617" i="3"/>
  <c r="F617" i="3"/>
  <c r="H617" i="3" s="1"/>
  <c r="D620" i="3" l="1"/>
  <c r="E619" i="3"/>
  <c r="G618" i="3"/>
  <c r="F618" i="3"/>
  <c r="H618" i="3" s="1"/>
  <c r="G619" i="3" l="1"/>
  <c r="F619" i="3"/>
  <c r="H619" i="3" s="1"/>
  <c r="E620" i="3"/>
  <c r="D621" i="3"/>
  <c r="D622" i="3" l="1"/>
  <c r="E621" i="3"/>
  <c r="F620" i="3"/>
  <c r="H620" i="3" s="1"/>
  <c r="G620" i="3"/>
  <c r="G621" i="3" l="1"/>
  <c r="F621" i="3"/>
  <c r="H621" i="3" s="1"/>
  <c r="D623" i="3"/>
  <c r="E622" i="3"/>
  <c r="F622" i="3" l="1"/>
  <c r="H622" i="3" s="1"/>
  <c r="G622" i="3"/>
  <c r="E623" i="3"/>
  <c r="D624" i="3"/>
  <c r="D625" i="3" l="1"/>
  <c r="E624" i="3"/>
  <c r="G623" i="3"/>
  <c r="F623" i="3"/>
  <c r="H623" i="3" s="1"/>
  <c r="G624" i="3" l="1"/>
  <c r="F624" i="3"/>
  <c r="H624" i="3" s="1"/>
  <c r="E625" i="3"/>
  <c r="D626" i="3"/>
  <c r="E626" i="3" l="1"/>
  <c r="D627" i="3"/>
  <c r="G625" i="3"/>
  <c r="F625" i="3"/>
  <c r="H625" i="3" s="1"/>
  <c r="D628" i="3" l="1"/>
  <c r="E627" i="3"/>
  <c r="G626" i="3"/>
  <c r="F626" i="3"/>
  <c r="H626" i="3" s="1"/>
  <c r="G627" i="3" l="1"/>
  <c r="F627" i="3"/>
  <c r="H627" i="3" s="1"/>
  <c r="E628" i="3"/>
  <c r="D629" i="3"/>
  <c r="D630" i="3" l="1"/>
  <c r="E629" i="3"/>
  <c r="F628" i="3"/>
  <c r="H628" i="3" s="1"/>
  <c r="G628" i="3"/>
  <c r="D631" i="3" l="1"/>
  <c r="E630" i="3"/>
  <c r="G629" i="3"/>
  <c r="F629" i="3"/>
  <c r="H629" i="3" s="1"/>
  <c r="F630" i="3" l="1"/>
  <c r="H630" i="3" s="1"/>
  <c r="G630" i="3"/>
  <c r="E631" i="3"/>
  <c r="D632" i="3"/>
  <c r="D633" i="3" l="1"/>
  <c r="E632" i="3"/>
  <c r="G631" i="3"/>
  <c r="F631" i="3"/>
  <c r="H631" i="3" s="1"/>
  <c r="G632" i="3" l="1"/>
  <c r="F632" i="3"/>
  <c r="H632" i="3" s="1"/>
  <c r="E633" i="3"/>
  <c r="D634" i="3"/>
  <c r="E634" i="3" l="1"/>
  <c r="D635" i="3"/>
  <c r="G633" i="3"/>
  <c r="F633" i="3"/>
  <c r="H633" i="3" s="1"/>
  <c r="D636" i="3" l="1"/>
  <c r="E635" i="3"/>
  <c r="G634" i="3"/>
  <c r="F634" i="3"/>
  <c r="H634" i="3" s="1"/>
  <c r="G635" i="3" l="1"/>
  <c r="F635" i="3"/>
  <c r="H635" i="3" s="1"/>
  <c r="E636" i="3"/>
  <c r="D637" i="3"/>
  <c r="D638" i="3" l="1"/>
  <c r="E637" i="3"/>
  <c r="F636" i="3"/>
  <c r="H636" i="3" s="1"/>
  <c r="G636" i="3"/>
  <c r="G637" i="3" l="1"/>
  <c r="F637" i="3"/>
  <c r="H637" i="3" s="1"/>
  <c r="D639" i="3"/>
  <c r="E638" i="3"/>
  <c r="F638" i="3" l="1"/>
  <c r="H638" i="3" s="1"/>
  <c r="G638" i="3"/>
  <c r="E639" i="3"/>
  <c r="D640" i="3"/>
  <c r="D641" i="3" l="1"/>
  <c r="E640" i="3"/>
  <c r="G639" i="3"/>
  <c r="F639" i="3"/>
  <c r="H639" i="3" s="1"/>
  <c r="G640" i="3" l="1"/>
  <c r="F640" i="3"/>
  <c r="H640" i="3" s="1"/>
  <c r="E641" i="3"/>
  <c r="D642" i="3"/>
  <c r="E642" i="3" l="1"/>
  <c r="D643" i="3"/>
  <c r="G641" i="3"/>
  <c r="F641" i="3"/>
  <c r="H641" i="3" s="1"/>
  <c r="D644" i="3" l="1"/>
  <c r="E643" i="3"/>
  <c r="G642" i="3"/>
  <c r="F642" i="3"/>
  <c r="H642" i="3" s="1"/>
  <c r="G643" i="3" l="1"/>
  <c r="F643" i="3"/>
  <c r="H643" i="3" s="1"/>
  <c r="E644" i="3"/>
  <c r="D645" i="3"/>
  <c r="D646" i="3" l="1"/>
  <c r="E645" i="3"/>
  <c r="F644" i="3"/>
  <c r="H644" i="3" s="1"/>
  <c r="G644" i="3"/>
  <c r="G645" i="3" l="1"/>
  <c r="F645" i="3"/>
  <c r="H645" i="3" s="1"/>
  <c r="D647" i="3"/>
  <c r="E646" i="3"/>
  <c r="F646" i="3" l="1"/>
  <c r="H646" i="3" s="1"/>
  <c r="G646" i="3"/>
  <c r="E647" i="3"/>
  <c r="D648" i="3"/>
  <c r="D649" i="3" l="1"/>
  <c r="E648" i="3"/>
  <c r="G647" i="3"/>
  <c r="F647" i="3"/>
  <c r="H647" i="3" s="1"/>
  <c r="G648" i="3" l="1"/>
  <c r="F648" i="3"/>
  <c r="H648" i="3" s="1"/>
  <c r="E649" i="3"/>
  <c r="D650" i="3"/>
  <c r="E650" i="3" l="1"/>
  <c r="D651" i="3"/>
  <c r="G649" i="3"/>
  <c r="F649" i="3"/>
  <c r="H649" i="3" s="1"/>
  <c r="D652" i="3" l="1"/>
  <c r="E651" i="3"/>
  <c r="G650" i="3"/>
  <c r="F650" i="3"/>
  <c r="H650" i="3" s="1"/>
  <c r="G651" i="3" l="1"/>
  <c r="F651" i="3"/>
  <c r="H651" i="3" s="1"/>
  <c r="E652" i="3"/>
  <c r="D653" i="3"/>
  <c r="D654" i="3" l="1"/>
  <c r="E653" i="3"/>
  <c r="F652" i="3"/>
  <c r="H652" i="3" s="1"/>
  <c r="G652" i="3"/>
  <c r="G653" i="3" l="1"/>
  <c r="F653" i="3"/>
  <c r="H653" i="3" s="1"/>
  <c r="E654" i="3"/>
  <c r="D655" i="3"/>
  <c r="D656" i="3" l="1"/>
  <c r="E655" i="3"/>
  <c r="F654" i="3"/>
  <c r="H654" i="3" s="1"/>
  <c r="G654" i="3"/>
  <c r="G655" i="3" l="1"/>
  <c r="F655" i="3"/>
  <c r="H655" i="3" s="1"/>
  <c r="E656" i="3"/>
  <c r="D657" i="3"/>
  <c r="G656" i="3" l="1"/>
  <c r="F656" i="3"/>
  <c r="H656" i="3" s="1"/>
  <c r="D658" i="3"/>
  <c r="E657" i="3"/>
  <c r="G657" i="3" l="1"/>
  <c r="F657" i="3"/>
  <c r="H657" i="3" s="1"/>
  <c r="D659" i="3"/>
  <c r="E658" i="3"/>
  <c r="F658" i="3" l="1"/>
  <c r="H658" i="3" s="1"/>
  <c r="G658" i="3"/>
  <c r="E659" i="3"/>
  <c r="D660" i="3"/>
  <c r="D661" i="3" l="1"/>
  <c r="E660" i="3"/>
  <c r="G659" i="3"/>
  <c r="F659" i="3"/>
  <c r="H659" i="3" s="1"/>
  <c r="G660" i="3" l="1"/>
  <c r="F660" i="3"/>
  <c r="H660" i="3" s="1"/>
  <c r="E661" i="3"/>
  <c r="D662" i="3"/>
  <c r="G661" i="3" l="1"/>
  <c r="F661" i="3"/>
  <c r="H661" i="3" s="1"/>
  <c r="D663" i="3"/>
  <c r="E662" i="3"/>
  <c r="F662" i="3" l="1"/>
  <c r="H662" i="3" s="1"/>
  <c r="G662" i="3"/>
  <c r="D664" i="3"/>
  <c r="E663" i="3"/>
  <c r="F663" i="3" l="1"/>
  <c r="H663" i="3" s="1"/>
  <c r="G663" i="3"/>
  <c r="D665" i="3"/>
  <c r="E664" i="3"/>
  <c r="E665" i="3" l="1"/>
  <c r="D666" i="3"/>
  <c r="G664" i="3"/>
  <c r="F664" i="3"/>
  <c r="H664" i="3" s="1"/>
  <c r="D667" i="3" l="1"/>
  <c r="E666" i="3"/>
  <c r="G665" i="3"/>
  <c r="F665" i="3"/>
  <c r="H665" i="3" s="1"/>
  <c r="G666" i="3" l="1"/>
  <c r="F666" i="3"/>
  <c r="H666" i="3" s="1"/>
  <c r="E667" i="3"/>
  <c r="D668" i="3"/>
  <c r="D669" i="3" l="1"/>
  <c r="E668" i="3"/>
  <c r="G667" i="3"/>
  <c r="F667" i="3"/>
  <c r="H667" i="3" s="1"/>
  <c r="G668" i="3" l="1"/>
  <c r="F668" i="3"/>
  <c r="H668" i="3" s="1"/>
  <c r="D670" i="3"/>
  <c r="E669" i="3"/>
  <c r="F669" i="3" l="1"/>
  <c r="H669" i="3" s="1"/>
  <c r="G669" i="3"/>
  <c r="E670" i="3"/>
  <c r="D671" i="3"/>
  <c r="D672" i="3" l="1"/>
  <c r="E671" i="3"/>
  <c r="F670" i="3"/>
  <c r="H670" i="3" s="1"/>
  <c r="G670" i="3"/>
  <c r="G671" i="3" l="1"/>
  <c r="F671" i="3"/>
  <c r="H671" i="3" s="1"/>
  <c r="E672" i="3"/>
  <c r="D673" i="3"/>
  <c r="D674" i="3" l="1"/>
  <c r="E673" i="3"/>
  <c r="G672" i="3"/>
  <c r="F672" i="3"/>
  <c r="H672" i="3" s="1"/>
  <c r="G673" i="3" l="1"/>
  <c r="F673" i="3"/>
  <c r="H673" i="3" s="1"/>
  <c r="E674" i="3"/>
  <c r="D675" i="3"/>
  <c r="E675" i="3" l="1"/>
  <c r="D676" i="3"/>
  <c r="F674" i="3"/>
  <c r="H674" i="3" s="1"/>
  <c r="G674" i="3"/>
  <c r="E676" i="3" l="1"/>
  <c r="D677" i="3"/>
  <c r="G675" i="3"/>
  <c r="F675" i="3"/>
  <c r="H675" i="3" s="1"/>
  <c r="D678" i="3" l="1"/>
  <c r="E677" i="3"/>
  <c r="G676" i="3"/>
  <c r="F676" i="3"/>
  <c r="H676" i="3" s="1"/>
  <c r="G677" i="3" l="1"/>
  <c r="F677" i="3"/>
  <c r="H677" i="3" s="1"/>
  <c r="D679" i="3"/>
  <c r="E678" i="3"/>
  <c r="F678" i="3" l="1"/>
  <c r="H678" i="3" s="1"/>
  <c r="G678" i="3"/>
  <c r="D680" i="3"/>
  <c r="E679" i="3"/>
  <c r="G679" i="3" l="1"/>
  <c r="F679" i="3"/>
  <c r="H679" i="3" s="1"/>
  <c r="D681" i="3"/>
  <c r="E680" i="3"/>
  <c r="E681" i="3" l="1"/>
  <c r="D682" i="3"/>
  <c r="F680" i="3"/>
  <c r="H680" i="3" s="1"/>
  <c r="G680" i="3"/>
  <c r="D683" i="3" l="1"/>
  <c r="E682" i="3"/>
  <c r="G681" i="3"/>
  <c r="F681" i="3"/>
  <c r="H681" i="3" s="1"/>
  <c r="E683" i="3" l="1"/>
  <c r="D684" i="3"/>
  <c r="G682" i="3"/>
  <c r="F682" i="3"/>
  <c r="H682" i="3" s="1"/>
  <c r="D685" i="3" l="1"/>
  <c r="E684" i="3"/>
  <c r="G683" i="3"/>
  <c r="F683" i="3"/>
  <c r="H683" i="3" s="1"/>
  <c r="G684" i="3" l="1"/>
  <c r="F684" i="3"/>
  <c r="H684" i="3" s="1"/>
  <c r="E685" i="3"/>
  <c r="D686" i="3"/>
  <c r="D687" i="3" l="1"/>
  <c r="E686" i="3"/>
  <c r="F685" i="3"/>
  <c r="H685" i="3" s="1"/>
  <c r="G685" i="3"/>
  <c r="F686" i="3" l="1"/>
  <c r="H686" i="3" s="1"/>
  <c r="G686" i="3"/>
  <c r="D688" i="3"/>
  <c r="E687" i="3"/>
  <c r="D689" i="3" l="1"/>
  <c r="E688" i="3"/>
  <c r="G687" i="3"/>
  <c r="F687" i="3"/>
  <c r="H687" i="3" s="1"/>
  <c r="F688" i="3" l="1"/>
  <c r="H688" i="3" s="1"/>
  <c r="G688" i="3"/>
  <c r="E689" i="3"/>
  <c r="D690" i="3"/>
  <c r="G689" i="3" l="1"/>
  <c r="F689" i="3"/>
  <c r="H689" i="3" s="1"/>
  <c r="D691" i="3"/>
  <c r="E690" i="3"/>
  <c r="G690" i="3" l="1"/>
  <c r="F690" i="3"/>
  <c r="H690" i="3" s="1"/>
  <c r="E691" i="3"/>
  <c r="D692" i="3"/>
  <c r="G691" i="3" l="1"/>
  <c r="F691" i="3"/>
  <c r="H691" i="3" s="1"/>
  <c r="E692" i="3"/>
  <c r="D693" i="3"/>
  <c r="D694" i="3" l="1"/>
  <c r="E693" i="3"/>
  <c r="G692" i="3"/>
  <c r="F692" i="3"/>
  <c r="H692" i="3" s="1"/>
  <c r="G693" i="3" l="1"/>
  <c r="F693" i="3"/>
  <c r="H693" i="3" s="1"/>
  <c r="E694" i="3"/>
  <c r="D695" i="3"/>
  <c r="D696" i="3" l="1"/>
  <c r="E695" i="3"/>
  <c r="F694" i="3"/>
  <c r="H694" i="3" s="1"/>
  <c r="G694" i="3"/>
  <c r="G695" i="3" l="1"/>
  <c r="F695" i="3"/>
  <c r="H695" i="3" s="1"/>
  <c r="D697" i="3"/>
  <c r="E696" i="3"/>
  <c r="G696" i="3" l="1"/>
  <c r="F696" i="3"/>
  <c r="H696" i="3" s="1"/>
  <c r="E697" i="3"/>
  <c r="D698" i="3"/>
  <c r="D699" i="3" l="1"/>
  <c r="E698" i="3"/>
  <c r="G697" i="3"/>
  <c r="F697" i="3"/>
  <c r="H697" i="3" s="1"/>
  <c r="G698" i="3" l="1"/>
  <c r="F698" i="3"/>
  <c r="H698" i="3" s="1"/>
  <c r="E699" i="3"/>
  <c r="D700" i="3"/>
  <c r="E700" i="3" l="1"/>
  <c r="D701" i="3"/>
  <c r="G699" i="3"/>
  <c r="F699" i="3"/>
  <c r="H699" i="3" s="1"/>
  <c r="D702" i="3" l="1"/>
  <c r="E701" i="3"/>
  <c r="G700" i="3"/>
  <c r="F700" i="3"/>
  <c r="H700" i="3" s="1"/>
  <c r="G701" i="3" l="1"/>
  <c r="F701" i="3"/>
  <c r="H701" i="3" s="1"/>
  <c r="E702" i="3"/>
  <c r="D703" i="3"/>
  <c r="D704" i="3" l="1"/>
  <c r="E703" i="3"/>
  <c r="F702" i="3"/>
  <c r="H702" i="3" s="1"/>
  <c r="G702" i="3"/>
  <c r="G703" i="3" l="1"/>
  <c r="F703" i="3"/>
  <c r="H703" i="3" s="1"/>
  <c r="D705" i="3"/>
  <c r="E704" i="3"/>
  <c r="E705" i="3" l="1"/>
  <c r="D706" i="3"/>
  <c r="F704" i="3"/>
  <c r="H704" i="3" s="1"/>
  <c r="G704" i="3"/>
  <c r="D707" i="3" l="1"/>
  <c r="E706" i="3"/>
  <c r="G705" i="3"/>
  <c r="F705" i="3"/>
  <c r="H705" i="3" s="1"/>
  <c r="G706" i="3" l="1"/>
  <c r="F706" i="3"/>
  <c r="H706" i="3" s="1"/>
  <c r="E707" i="3"/>
  <c r="D708" i="3"/>
  <c r="E708" i="3" l="1"/>
  <c r="D709" i="3"/>
  <c r="G707" i="3"/>
  <c r="F707" i="3"/>
  <c r="H707" i="3" s="1"/>
  <c r="D710" i="3" l="1"/>
  <c r="E709" i="3"/>
  <c r="G708" i="3"/>
  <c r="F708" i="3"/>
  <c r="H708" i="3" s="1"/>
  <c r="G709" i="3" l="1"/>
  <c r="F709" i="3"/>
  <c r="H709" i="3" s="1"/>
  <c r="E710" i="3"/>
  <c r="D711" i="3"/>
  <c r="D712" i="3" l="1"/>
  <c r="E711" i="3"/>
  <c r="F710" i="3"/>
  <c r="H710" i="3" s="1"/>
  <c r="G710" i="3"/>
  <c r="G711" i="3" l="1"/>
  <c r="F711" i="3"/>
  <c r="H711" i="3" s="1"/>
  <c r="D713" i="3"/>
  <c r="E712" i="3"/>
  <c r="G712" i="3" l="1"/>
  <c r="F712" i="3"/>
  <c r="H712" i="3" s="1"/>
  <c r="E713" i="3"/>
  <c r="D714" i="3"/>
  <c r="G713" i="3" l="1"/>
  <c r="F713" i="3"/>
  <c r="H713" i="3" s="1"/>
  <c r="D715" i="3"/>
  <c r="E714" i="3"/>
  <c r="G714" i="3" l="1"/>
  <c r="F714" i="3"/>
  <c r="H714" i="3" s="1"/>
  <c r="E715" i="3"/>
  <c r="D716" i="3"/>
  <c r="E716" i="3" l="1"/>
  <c r="D717" i="3"/>
  <c r="G715" i="3"/>
  <c r="F715" i="3"/>
  <c r="H715" i="3" s="1"/>
  <c r="D718" i="3" l="1"/>
  <c r="E717" i="3"/>
  <c r="G716" i="3"/>
  <c r="F716" i="3"/>
  <c r="H716" i="3" s="1"/>
  <c r="G717" i="3" l="1"/>
  <c r="F717" i="3"/>
  <c r="H717" i="3" s="1"/>
  <c r="E718" i="3"/>
  <c r="D719" i="3"/>
  <c r="D720" i="3" l="1"/>
  <c r="E719" i="3"/>
  <c r="F718" i="3"/>
  <c r="H718" i="3" s="1"/>
  <c r="G718" i="3"/>
  <c r="G719" i="3" l="1"/>
  <c r="F719" i="3"/>
  <c r="H719" i="3" s="1"/>
  <c r="D721" i="3"/>
  <c r="E720" i="3"/>
  <c r="D722" i="3" l="1"/>
  <c r="E721" i="3"/>
  <c r="F720" i="3"/>
  <c r="H720" i="3" s="1"/>
  <c r="G720" i="3"/>
  <c r="G721" i="3" l="1"/>
  <c r="F721" i="3"/>
  <c r="H721" i="3" s="1"/>
  <c r="D723" i="3"/>
  <c r="E722" i="3"/>
  <c r="G722" i="3" l="1"/>
  <c r="F722" i="3"/>
  <c r="H722" i="3" s="1"/>
  <c r="E723" i="3"/>
  <c r="D724" i="3"/>
  <c r="D725" i="3" l="1"/>
  <c r="E724" i="3"/>
  <c r="G723" i="3"/>
  <c r="F723" i="3"/>
  <c r="H723" i="3" s="1"/>
  <c r="G724" i="3" l="1"/>
  <c r="F724" i="3"/>
  <c r="H724" i="3" s="1"/>
  <c r="E725" i="3"/>
  <c r="D726" i="3"/>
  <c r="G725" i="3" l="1"/>
  <c r="F725" i="3"/>
  <c r="H725" i="3" s="1"/>
  <c r="E726" i="3"/>
  <c r="D727" i="3"/>
  <c r="G726" i="3" l="1"/>
  <c r="F726" i="3"/>
  <c r="H726" i="3" s="1"/>
  <c r="D728" i="3"/>
  <c r="E727" i="3"/>
  <c r="G727" i="3" l="1"/>
  <c r="F727" i="3"/>
  <c r="H727" i="3" s="1"/>
  <c r="E728" i="3"/>
  <c r="D729" i="3"/>
  <c r="D730" i="3" l="1"/>
  <c r="E729" i="3"/>
  <c r="F728" i="3"/>
  <c r="H728" i="3" s="1"/>
  <c r="G728" i="3"/>
  <c r="G729" i="3" l="1"/>
  <c r="F729" i="3"/>
  <c r="H729" i="3" s="1"/>
  <c r="D731" i="3"/>
  <c r="E730" i="3"/>
  <c r="G730" i="3" l="1"/>
  <c r="F730" i="3"/>
  <c r="H730" i="3" s="1"/>
  <c r="E731" i="3"/>
  <c r="D732" i="3"/>
  <c r="D733" i="3" l="1"/>
  <c r="E732" i="3"/>
  <c r="G731" i="3"/>
  <c r="F731" i="3"/>
  <c r="H731" i="3" s="1"/>
  <c r="G732" i="3" l="1"/>
  <c r="F732" i="3"/>
  <c r="H732" i="3" s="1"/>
  <c r="E733" i="3"/>
  <c r="D734" i="3"/>
  <c r="E734" i="3" l="1"/>
  <c r="D735" i="3"/>
  <c r="G733" i="3"/>
  <c r="F733" i="3"/>
  <c r="H733" i="3" s="1"/>
  <c r="D736" i="3" l="1"/>
  <c r="E735" i="3"/>
  <c r="G734" i="3"/>
  <c r="F734" i="3"/>
  <c r="H734" i="3" s="1"/>
  <c r="G735" i="3" l="1"/>
  <c r="F735" i="3"/>
  <c r="H735" i="3" s="1"/>
  <c r="E736" i="3"/>
  <c r="D737" i="3"/>
  <c r="F736" i="3" l="1"/>
  <c r="H736" i="3" s="1"/>
  <c r="G736" i="3"/>
  <c r="D738" i="3"/>
  <c r="E737" i="3"/>
  <c r="D739" i="3" l="1"/>
  <c r="E738" i="3"/>
  <c r="G737" i="3"/>
  <c r="F737" i="3"/>
  <c r="H737" i="3" s="1"/>
  <c r="G738" i="3" l="1"/>
  <c r="F738" i="3"/>
  <c r="H738" i="3" s="1"/>
  <c r="E739" i="3"/>
  <c r="D740" i="3"/>
  <c r="D741" i="3" l="1"/>
  <c r="E740" i="3"/>
  <c r="G739" i="3"/>
  <c r="F739" i="3"/>
  <c r="H739" i="3" s="1"/>
  <c r="G740" i="3" l="1"/>
  <c r="F740" i="3"/>
  <c r="H740" i="3" s="1"/>
  <c r="E741" i="3"/>
  <c r="D742" i="3"/>
  <c r="E742" i="3" l="1"/>
  <c r="D743" i="3"/>
  <c r="G741" i="3"/>
  <c r="F741" i="3"/>
  <c r="H741" i="3" s="1"/>
  <c r="D744" i="3" l="1"/>
  <c r="E743" i="3"/>
  <c r="G742" i="3"/>
  <c r="F742" i="3"/>
  <c r="H742" i="3" s="1"/>
  <c r="G743" i="3" l="1"/>
  <c r="F743" i="3"/>
  <c r="H743" i="3" s="1"/>
  <c r="E744" i="3"/>
  <c r="D745" i="3"/>
  <c r="D746" i="3" l="1"/>
  <c r="E745" i="3"/>
  <c r="F744" i="3"/>
  <c r="H744" i="3" s="1"/>
  <c r="G744" i="3"/>
  <c r="G745" i="3" l="1"/>
  <c r="F745" i="3"/>
  <c r="H745" i="3" s="1"/>
  <c r="D747" i="3"/>
  <c r="E746" i="3"/>
  <c r="G746" i="3" l="1"/>
  <c r="F746" i="3"/>
  <c r="H746" i="3" s="1"/>
  <c r="E747" i="3"/>
  <c r="D748" i="3"/>
  <c r="D749" i="3" l="1"/>
  <c r="E748" i="3"/>
  <c r="G747" i="3"/>
  <c r="F747" i="3"/>
  <c r="H747" i="3" s="1"/>
  <c r="G748" i="3" l="1"/>
  <c r="F748" i="3"/>
  <c r="H748" i="3" s="1"/>
  <c r="E749" i="3"/>
  <c r="D750" i="3"/>
  <c r="G749" i="3" l="1"/>
  <c r="F749" i="3"/>
  <c r="H749" i="3" s="1"/>
  <c r="E750" i="3"/>
  <c r="D751" i="3"/>
  <c r="D752" i="3" l="1"/>
  <c r="E751" i="3"/>
  <c r="G750" i="3"/>
  <c r="F750" i="3"/>
  <c r="H750" i="3" s="1"/>
  <c r="G751" i="3" l="1"/>
  <c r="F751" i="3"/>
  <c r="H751" i="3" s="1"/>
  <c r="E752" i="3"/>
  <c r="D753" i="3"/>
  <c r="D754" i="3" l="1"/>
  <c r="E753" i="3"/>
  <c r="F752" i="3"/>
  <c r="H752" i="3" s="1"/>
  <c r="G752" i="3"/>
  <c r="G753" i="3" l="1"/>
  <c r="F753" i="3"/>
  <c r="H753" i="3" s="1"/>
  <c r="D755" i="3"/>
  <c r="E754" i="3"/>
  <c r="E755" i="3" l="1"/>
  <c r="D756" i="3"/>
  <c r="G754" i="3"/>
  <c r="F754" i="3"/>
  <c r="H754" i="3" s="1"/>
  <c r="D757" i="3" l="1"/>
  <c r="E756" i="3"/>
  <c r="G755" i="3"/>
  <c r="F755" i="3"/>
  <c r="H755" i="3" s="1"/>
  <c r="G756" i="3" l="1"/>
  <c r="F756" i="3"/>
  <c r="H756" i="3" s="1"/>
  <c r="E757" i="3"/>
  <c r="D758" i="3"/>
  <c r="E758" i="3" l="1"/>
  <c r="D759" i="3"/>
  <c r="G757" i="3"/>
  <c r="F757" i="3"/>
  <c r="H757" i="3" s="1"/>
  <c r="D760" i="3" l="1"/>
  <c r="E759" i="3"/>
  <c r="G758" i="3"/>
  <c r="F758" i="3"/>
  <c r="H758" i="3" s="1"/>
  <c r="E760" i="3" l="1"/>
  <c r="D761" i="3"/>
  <c r="G759" i="3"/>
  <c r="F759" i="3"/>
  <c r="H759" i="3" s="1"/>
  <c r="D762" i="3" l="1"/>
  <c r="E761" i="3"/>
  <c r="F760" i="3"/>
  <c r="H760" i="3" s="1"/>
  <c r="G760" i="3"/>
  <c r="G761" i="3" l="1"/>
  <c r="F761" i="3"/>
  <c r="H761" i="3" s="1"/>
  <c r="D763" i="3"/>
  <c r="E762" i="3"/>
  <c r="E763" i="3" l="1"/>
  <c r="D764" i="3"/>
  <c r="G762" i="3"/>
  <c r="F762" i="3"/>
  <c r="H762" i="3" s="1"/>
  <c r="D765" i="3" l="1"/>
  <c r="E764" i="3"/>
  <c r="G763" i="3"/>
  <c r="F763" i="3"/>
  <c r="H763" i="3" s="1"/>
  <c r="G764" i="3" l="1"/>
  <c r="F764" i="3"/>
  <c r="H764" i="3" s="1"/>
  <c r="E765" i="3"/>
  <c r="D766" i="3"/>
  <c r="G765" i="3" l="1"/>
  <c r="F765" i="3"/>
  <c r="H765" i="3" s="1"/>
  <c r="E766" i="3"/>
  <c r="D767" i="3"/>
  <c r="D768" i="3" l="1"/>
  <c r="E767" i="3"/>
  <c r="G766" i="3"/>
  <c r="F766" i="3"/>
  <c r="H766" i="3" s="1"/>
  <c r="G767" i="3" l="1"/>
  <c r="F767" i="3"/>
  <c r="H767" i="3" s="1"/>
  <c r="E768" i="3"/>
  <c r="D769" i="3"/>
  <c r="D770" i="3" l="1"/>
  <c r="E769" i="3"/>
  <c r="F768" i="3"/>
  <c r="H768" i="3" s="1"/>
  <c r="G768" i="3"/>
  <c r="G769" i="3" l="1"/>
  <c r="F769" i="3"/>
  <c r="H769" i="3" s="1"/>
  <c r="D771" i="3"/>
  <c r="E770" i="3"/>
  <c r="E771" i="3" l="1"/>
  <c r="D772" i="3"/>
  <c r="G770" i="3"/>
  <c r="F770" i="3"/>
  <c r="H770" i="3" s="1"/>
  <c r="D773" i="3" l="1"/>
  <c r="E772" i="3"/>
  <c r="G771" i="3"/>
  <c r="F771" i="3"/>
  <c r="H771" i="3" s="1"/>
  <c r="G772" i="3" l="1"/>
  <c r="F772" i="3"/>
  <c r="H772" i="3" s="1"/>
  <c r="E773" i="3"/>
  <c r="D774" i="3"/>
  <c r="G773" i="3" l="1"/>
  <c r="F773" i="3"/>
  <c r="H773" i="3" s="1"/>
  <c r="E774" i="3"/>
  <c r="D775" i="3"/>
  <c r="G774" i="3" l="1"/>
  <c r="F774" i="3"/>
  <c r="H774" i="3" s="1"/>
  <c r="D776" i="3"/>
  <c r="E775" i="3"/>
  <c r="E776" i="3" l="1"/>
  <c r="D777" i="3"/>
  <c r="G775" i="3"/>
  <c r="F775" i="3"/>
  <c r="H775" i="3" s="1"/>
  <c r="D778" i="3" l="1"/>
  <c r="E777" i="3"/>
  <c r="F776" i="3"/>
  <c r="H776" i="3" s="1"/>
  <c r="G776" i="3"/>
  <c r="G777" i="3" l="1"/>
  <c r="F777" i="3"/>
  <c r="H777" i="3" s="1"/>
  <c r="D779" i="3"/>
  <c r="E778" i="3"/>
  <c r="G778" i="3" l="1"/>
  <c r="F778" i="3"/>
  <c r="H778" i="3" s="1"/>
  <c r="E779" i="3"/>
  <c r="D780" i="3"/>
  <c r="G779" i="3" l="1"/>
  <c r="F779" i="3"/>
  <c r="H779" i="3" s="1"/>
  <c r="D781" i="3"/>
  <c r="E780" i="3"/>
  <c r="G780" i="3" l="1"/>
  <c r="F780" i="3"/>
  <c r="H780" i="3" s="1"/>
  <c r="E781" i="3"/>
  <c r="D782" i="3"/>
  <c r="E782" i="3" l="1"/>
  <c r="D783" i="3"/>
  <c r="G781" i="3"/>
  <c r="F781" i="3"/>
  <c r="H781" i="3" s="1"/>
  <c r="D784" i="3" l="1"/>
  <c r="E783" i="3"/>
  <c r="G782" i="3"/>
  <c r="F782" i="3"/>
  <c r="H782" i="3" s="1"/>
  <c r="G783" i="3" l="1"/>
  <c r="F783" i="3"/>
  <c r="H783" i="3" s="1"/>
  <c r="E784" i="3"/>
  <c r="D785" i="3"/>
  <c r="F784" i="3" l="1"/>
  <c r="H784" i="3" s="1"/>
  <c r="G784" i="3"/>
  <c r="D786" i="3"/>
  <c r="E785" i="3"/>
  <c r="G785" i="3" l="1"/>
  <c r="F785" i="3"/>
  <c r="H785" i="3" s="1"/>
  <c r="D787" i="3"/>
  <c r="E786" i="3"/>
  <c r="G786" i="3" l="1"/>
  <c r="F786" i="3"/>
  <c r="H786" i="3" s="1"/>
  <c r="E787" i="3"/>
  <c r="D788" i="3"/>
  <c r="G787" i="3" l="1"/>
  <c r="F787" i="3"/>
  <c r="H787" i="3" s="1"/>
  <c r="D789" i="3"/>
  <c r="E788" i="3"/>
  <c r="G788" i="3" l="1"/>
  <c r="F788" i="3"/>
  <c r="H788" i="3" s="1"/>
  <c r="E789" i="3"/>
  <c r="D790" i="3"/>
  <c r="E790" i="3" l="1"/>
  <c r="D791" i="3"/>
  <c r="G789" i="3"/>
  <c r="F789" i="3"/>
  <c r="H789" i="3" s="1"/>
  <c r="D792" i="3" l="1"/>
  <c r="E791" i="3"/>
  <c r="G790" i="3"/>
  <c r="F790" i="3"/>
  <c r="H790" i="3" s="1"/>
  <c r="G791" i="3" l="1"/>
  <c r="F791" i="3"/>
  <c r="H791" i="3" s="1"/>
  <c r="E792" i="3"/>
  <c r="D793" i="3"/>
  <c r="F792" i="3" l="1"/>
  <c r="H792" i="3" s="1"/>
  <c r="G792" i="3"/>
  <c r="D794" i="3"/>
  <c r="E793" i="3"/>
  <c r="D795" i="3" l="1"/>
  <c r="E794" i="3"/>
  <c r="G793" i="3"/>
  <c r="F793" i="3"/>
  <c r="H793" i="3" s="1"/>
  <c r="G794" i="3" l="1"/>
  <c r="F794" i="3"/>
  <c r="H794" i="3" s="1"/>
  <c r="E795" i="3"/>
  <c r="D796" i="3"/>
  <c r="D797" i="3" l="1"/>
  <c r="E796" i="3"/>
  <c r="G795" i="3"/>
  <c r="F795" i="3"/>
  <c r="H795" i="3" s="1"/>
  <c r="G796" i="3" l="1"/>
  <c r="F796" i="3"/>
  <c r="H796" i="3" s="1"/>
  <c r="E797" i="3"/>
  <c r="D798" i="3"/>
  <c r="E798" i="3" l="1"/>
  <c r="D799" i="3"/>
  <c r="G797" i="3"/>
  <c r="F797" i="3"/>
  <c r="H797" i="3" s="1"/>
  <c r="D800" i="3" l="1"/>
  <c r="E799" i="3"/>
  <c r="G798" i="3"/>
  <c r="F798" i="3"/>
  <c r="H798" i="3" s="1"/>
  <c r="G799" i="3" l="1"/>
  <c r="F799" i="3"/>
  <c r="H799" i="3" s="1"/>
  <c r="E800" i="3"/>
  <c r="D801" i="3"/>
  <c r="F800" i="3" l="1"/>
  <c r="H800" i="3" s="1"/>
  <c r="G800" i="3"/>
  <c r="D802" i="3"/>
  <c r="E801" i="3"/>
  <c r="D803" i="3" l="1"/>
  <c r="E802" i="3"/>
  <c r="G801" i="3"/>
  <c r="F801" i="3"/>
  <c r="H801" i="3" s="1"/>
  <c r="G802" i="3" l="1"/>
  <c r="F802" i="3"/>
  <c r="H802" i="3" s="1"/>
  <c r="E803" i="3"/>
  <c r="D804" i="3"/>
  <c r="D805" i="3" l="1"/>
  <c r="E804" i="3"/>
  <c r="G803" i="3"/>
  <c r="F803" i="3"/>
  <c r="H803" i="3" s="1"/>
  <c r="G804" i="3" l="1"/>
  <c r="F804" i="3"/>
  <c r="H804" i="3" s="1"/>
  <c r="E805" i="3"/>
  <c r="D806" i="3"/>
  <c r="E806" i="3" l="1"/>
  <c r="D807" i="3"/>
  <c r="G805" i="3"/>
  <c r="F805" i="3"/>
  <c r="H805" i="3" s="1"/>
  <c r="D808" i="3" l="1"/>
  <c r="E807" i="3"/>
  <c r="G806" i="3"/>
  <c r="F806" i="3"/>
  <c r="H806" i="3" s="1"/>
  <c r="G807" i="3" l="1"/>
  <c r="F807" i="3"/>
  <c r="H807" i="3" s="1"/>
  <c r="E808" i="3"/>
  <c r="D809" i="3"/>
  <c r="D810" i="3" l="1"/>
  <c r="E809" i="3"/>
  <c r="F808" i="3"/>
  <c r="H808" i="3" s="1"/>
  <c r="G808" i="3"/>
  <c r="G809" i="3" l="1"/>
  <c r="F809" i="3"/>
  <c r="H809" i="3" s="1"/>
  <c r="D811" i="3"/>
  <c r="E810" i="3"/>
  <c r="G810" i="3" l="1"/>
  <c r="F810" i="3"/>
  <c r="H810" i="3" s="1"/>
  <c r="E811" i="3"/>
  <c r="D812" i="3"/>
  <c r="G811" i="3" l="1"/>
  <c r="F811" i="3"/>
  <c r="H811" i="3" s="1"/>
  <c r="D813" i="3"/>
  <c r="E812" i="3"/>
  <c r="E813" i="3" l="1"/>
  <c r="D814" i="3"/>
  <c r="G812" i="3"/>
  <c r="F812" i="3"/>
  <c r="H812" i="3" s="1"/>
  <c r="E814" i="3" l="1"/>
  <c r="D815" i="3"/>
  <c r="G813" i="3"/>
  <c r="F813" i="3"/>
  <c r="H813" i="3" s="1"/>
  <c r="D816" i="3" l="1"/>
  <c r="E815" i="3"/>
  <c r="G814" i="3"/>
  <c r="F814" i="3"/>
  <c r="H814" i="3" s="1"/>
  <c r="G815" i="3" l="1"/>
  <c r="F815" i="3"/>
  <c r="H815" i="3" s="1"/>
  <c r="E816" i="3"/>
  <c r="D817" i="3"/>
  <c r="D818" i="3" l="1"/>
  <c r="E817" i="3"/>
  <c r="F816" i="3"/>
  <c r="H816" i="3" s="1"/>
  <c r="G816" i="3"/>
  <c r="G817" i="3" l="1"/>
  <c r="F817" i="3"/>
  <c r="H817" i="3" s="1"/>
  <c r="D819" i="3"/>
  <c r="E818" i="3"/>
  <c r="E819" i="3" l="1"/>
  <c r="D820" i="3"/>
  <c r="G818" i="3"/>
  <c r="F818" i="3"/>
  <c r="H818" i="3" s="1"/>
  <c r="D821" i="3" l="1"/>
  <c r="E820" i="3"/>
  <c r="G819" i="3"/>
  <c r="F819" i="3"/>
  <c r="H819" i="3" s="1"/>
  <c r="G820" i="3" l="1"/>
  <c r="F820" i="3"/>
  <c r="H820" i="3" s="1"/>
  <c r="E821" i="3"/>
  <c r="D822" i="3"/>
  <c r="E822" i="3" l="1"/>
  <c r="D823" i="3"/>
  <c r="G821" i="3"/>
  <c r="F821" i="3"/>
  <c r="H821" i="3" s="1"/>
  <c r="D824" i="3" l="1"/>
  <c r="E823" i="3"/>
  <c r="G822" i="3"/>
  <c r="F822" i="3"/>
  <c r="H822" i="3" s="1"/>
  <c r="G823" i="3" l="1"/>
  <c r="F823" i="3"/>
  <c r="H823" i="3" s="1"/>
  <c r="E824" i="3"/>
  <c r="D825" i="3"/>
  <c r="F824" i="3" l="1"/>
  <c r="H824" i="3" s="1"/>
  <c r="G824" i="3"/>
  <c r="D826" i="3"/>
  <c r="E825" i="3"/>
  <c r="G825" i="3" l="1"/>
  <c r="F825" i="3"/>
  <c r="H825" i="3" s="1"/>
  <c r="D827" i="3"/>
  <c r="E826" i="3"/>
  <c r="E827" i="3" l="1"/>
  <c r="D828" i="3"/>
  <c r="G826" i="3"/>
  <c r="F826" i="3"/>
  <c r="H826" i="3" s="1"/>
  <c r="D829" i="3" l="1"/>
  <c r="E828" i="3"/>
  <c r="G827" i="3"/>
  <c r="F827" i="3"/>
  <c r="H827" i="3" s="1"/>
  <c r="G828" i="3" l="1"/>
  <c r="F828" i="3"/>
  <c r="H828" i="3" s="1"/>
  <c r="E829" i="3"/>
  <c r="D830" i="3"/>
  <c r="E830" i="3" l="1"/>
  <c r="D831" i="3"/>
  <c r="G829" i="3"/>
  <c r="F829" i="3"/>
  <c r="H829" i="3" s="1"/>
  <c r="D832" i="3" l="1"/>
  <c r="E831" i="3"/>
  <c r="G830" i="3"/>
  <c r="F830" i="3"/>
  <c r="H830" i="3" s="1"/>
  <c r="G831" i="3" l="1"/>
  <c r="F831" i="3"/>
  <c r="H831" i="3" s="1"/>
  <c r="E832" i="3"/>
  <c r="D833" i="3"/>
  <c r="F832" i="3" l="1"/>
  <c r="H832" i="3" s="1"/>
  <c r="G832" i="3"/>
  <c r="D834" i="3"/>
  <c r="E833" i="3"/>
  <c r="D835" i="3" l="1"/>
  <c r="E834" i="3"/>
  <c r="G833" i="3"/>
  <c r="F833" i="3"/>
  <c r="H833" i="3" s="1"/>
  <c r="G834" i="3" l="1"/>
  <c r="F834" i="3"/>
  <c r="H834" i="3" s="1"/>
  <c r="E835" i="3"/>
  <c r="D836" i="3"/>
  <c r="D837" i="3" l="1"/>
  <c r="E836" i="3"/>
  <c r="G835" i="3"/>
  <c r="F835" i="3"/>
  <c r="H835" i="3" s="1"/>
  <c r="G836" i="3" l="1"/>
  <c r="F836" i="3"/>
  <c r="H836" i="3" s="1"/>
  <c r="E837" i="3"/>
  <c r="D838" i="3"/>
  <c r="E838" i="3" l="1"/>
  <c r="D839" i="3"/>
  <c r="G837" i="3"/>
  <c r="F837" i="3"/>
  <c r="H837" i="3" s="1"/>
  <c r="D840" i="3" l="1"/>
  <c r="E839" i="3"/>
  <c r="G838" i="3"/>
  <c r="F838" i="3"/>
  <c r="H838" i="3" s="1"/>
  <c r="G839" i="3" l="1"/>
  <c r="F839" i="3"/>
  <c r="H839" i="3" s="1"/>
  <c r="E840" i="3"/>
  <c r="D841" i="3"/>
  <c r="D842" i="3" l="1"/>
  <c r="E841" i="3"/>
  <c r="F840" i="3"/>
  <c r="H840" i="3" s="1"/>
  <c r="G840" i="3"/>
  <c r="G841" i="3" l="1"/>
  <c r="F841" i="3"/>
  <c r="H841" i="3" s="1"/>
  <c r="D843" i="3"/>
  <c r="E842" i="3"/>
  <c r="G842" i="3" l="1"/>
  <c r="F842" i="3"/>
  <c r="H842" i="3" s="1"/>
  <c r="E843" i="3"/>
  <c r="D844" i="3"/>
  <c r="G843" i="3" l="1"/>
  <c r="F843" i="3"/>
  <c r="H843" i="3" s="1"/>
  <c r="D845" i="3"/>
  <c r="E844" i="3"/>
  <c r="G844" i="3" l="1"/>
  <c r="F844" i="3"/>
  <c r="H844" i="3" s="1"/>
  <c r="E845" i="3"/>
  <c r="D846" i="3"/>
  <c r="E846" i="3" l="1"/>
  <c r="D847" i="3"/>
  <c r="G845" i="3"/>
  <c r="F845" i="3"/>
  <c r="H845" i="3" s="1"/>
  <c r="D848" i="3" l="1"/>
  <c r="E847" i="3"/>
  <c r="G846" i="3"/>
  <c r="F846" i="3"/>
  <c r="H846" i="3" s="1"/>
  <c r="G847" i="3" l="1"/>
  <c r="F847" i="3"/>
  <c r="H847" i="3" s="1"/>
  <c r="E848" i="3"/>
  <c r="D849" i="3"/>
  <c r="D850" i="3" l="1"/>
  <c r="E849" i="3"/>
  <c r="F848" i="3"/>
  <c r="H848" i="3" s="1"/>
  <c r="G848" i="3"/>
  <c r="G849" i="3" l="1"/>
  <c r="F849" i="3"/>
  <c r="H849" i="3" s="1"/>
  <c r="D851" i="3"/>
  <c r="E850" i="3"/>
  <c r="G850" i="3" l="1"/>
  <c r="F850" i="3"/>
  <c r="H850" i="3" s="1"/>
  <c r="E851" i="3"/>
  <c r="D852" i="3"/>
  <c r="G851" i="3" l="1"/>
  <c r="F851" i="3"/>
  <c r="H851" i="3" s="1"/>
  <c r="D853" i="3"/>
  <c r="E852" i="3"/>
  <c r="G852" i="3" l="1"/>
  <c r="F852" i="3"/>
  <c r="H852" i="3" s="1"/>
  <c r="E853" i="3"/>
  <c r="D854" i="3"/>
  <c r="G853" i="3" l="1"/>
  <c r="F853" i="3"/>
  <c r="H853" i="3" s="1"/>
  <c r="E854" i="3"/>
  <c r="D855" i="3"/>
  <c r="D856" i="3" l="1"/>
  <c r="E855" i="3"/>
  <c r="G854" i="3"/>
  <c r="F854" i="3"/>
  <c r="H854" i="3" s="1"/>
  <c r="G855" i="3" l="1"/>
  <c r="F855" i="3"/>
  <c r="H855" i="3" s="1"/>
  <c r="E856" i="3"/>
  <c r="D857" i="3"/>
  <c r="D858" i="3" l="1"/>
  <c r="E857" i="3"/>
  <c r="F856" i="3"/>
  <c r="H856" i="3" s="1"/>
  <c r="G856" i="3"/>
  <c r="G857" i="3" l="1"/>
  <c r="F857" i="3"/>
  <c r="H857" i="3" s="1"/>
  <c r="D859" i="3"/>
  <c r="E858" i="3"/>
  <c r="G858" i="3" l="1"/>
  <c r="F858" i="3"/>
  <c r="H858" i="3" s="1"/>
  <c r="E859" i="3"/>
  <c r="D860" i="3"/>
  <c r="G859" i="3" l="1"/>
  <c r="F859" i="3"/>
  <c r="H859" i="3" s="1"/>
  <c r="D861" i="3"/>
  <c r="E860" i="3"/>
  <c r="E861" i="3" l="1"/>
  <c r="D862" i="3"/>
  <c r="G860" i="3"/>
  <c r="F860" i="3"/>
  <c r="H860" i="3" s="1"/>
  <c r="D863" i="3" l="1"/>
  <c r="E862" i="3"/>
  <c r="F861" i="3"/>
  <c r="H861" i="3" s="1"/>
  <c r="G861" i="3"/>
  <c r="F862" i="3" l="1"/>
  <c r="H862" i="3" s="1"/>
  <c r="G862" i="3"/>
  <c r="D864" i="3"/>
  <c r="E863" i="3"/>
  <c r="G863" i="3" l="1"/>
  <c r="F863" i="3"/>
  <c r="H863" i="3" s="1"/>
  <c r="D865" i="3"/>
  <c r="E864" i="3"/>
  <c r="G864" i="3" l="1"/>
  <c r="F864" i="3"/>
  <c r="H864" i="3" s="1"/>
  <c r="D866" i="3"/>
  <c r="E865" i="3"/>
  <c r="G865" i="3" l="1"/>
  <c r="F865" i="3"/>
  <c r="H865" i="3" s="1"/>
  <c r="E866" i="3"/>
  <c r="D867" i="3"/>
  <c r="E867" i="3" l="1"/>
  <c r="D868" i="3"/>
  <c r="G866" i="3"/>
  <c r="F866" i="3"/>
  <c r="H866" i="3" s="1"/>
  <c r="E868" i="3" l="1"/>
  <c r="D869" i="3"/>
  <c r="G867" i="3"/>
  <c r="F867" i="3"/>
  <c r="H867" i="3" s="1"/>
  <c r="D870" i="3" l="1"/>
  <c r="E869" i="3"/>
  <c r="G868" i="3"/>
  <c r="F868" i="3"/>
  <c r="H868" i="3" s="1"/>
  <c r="G869" i="3" l="1"/>
  <c r="F869" i="3"/>
  <c r="H869" i="3" s="1"/>
  <c r="E870" i="3"/>
  <c r="D871" i="3"/>
  <c r="F870" i="3" l="1"/>
  <c r="H870" i="3" s="1"/>
  <c r="G870" i="3"/>
  <c r="D872" i="3"/>
  <c r="E871" i="3"/>
  <c r="G871" i="3" l="1"/>
  <c r="F871" i="3"/>
  <c r="H871" i="3" s="1"/>
  <c r="E872" i="3"/>
  <c r="D873" i="3"/>
  <c r="D874" i="3" l="1"/>
  <c r="E873" i="3"/>
  <c r="F872" i="3"/>
  <c r="H872" i="3" s="1"/>
  <c r="G872" i="3"/>
  <c r="G873" i="3" l="1"/>
  <c r="F873" i="3"/>
  <c r="H873" i="3" s="1"/>
  <c r="E874" i="3"/>
  <c r="D875" i="3"/>
  <c r="E875" i="3" l="1"/>
  <c r="D876" i="3"/>
  <c r="G874" i="3"/>
  <c r="F874" i="3"/>
  <c r="H874" i="3" s="1"/>
  <c r="D877" i="3" l="1"/>
  <c r="E876" i="3"/>
  <c r="G875" i="3"/>
  <c r="F875" i="3"/>
  <c r="H875" i="3" s="1"/>
  <c r="G876" i="3" l="1"/>
  <c r="F876" i="3"/>
  <c r="H876" i="3" s="1"/>
  <c r="D878" i="3"/>
  <c r="E877" i="3"/>
  <c r="E878" i="3" l="1"/>
  <c r="D879" i="3"/>
  <c r="G877" i="3"/>
  <c r="F877" i="3"/>
  <c r="H877" i="3" s="1"/>
  <c r="D880" i="3" l="1"/>
  <c r="E879" i="3"/>
  <c r="F878" i="3"/>
  <c r="H878" i="3" s="1"/>
  <c r="G878" i="3"/>
  <c r="G879" i="3" l="1"/>
  <c r="F879" i="3"/>
  <c r="H879" i="3" s="1"/>
  <c r="E880" i="3"/>
  <c r="D881" i="3"/>
  <c r="D882" i="3" l="1"/>
  <c r="E881" i="3"/>
  <c r="F880" i="3"/>
  <c r="H880" i="3" s="1"/>
  <c r="G880" i="3"/>
  <c r="G881" i="3" l="1"/>
  <c r="F881" i="3"/>
  <c r="H881" i="3" s="1"/>
  <c r="D883" i="3"/>
  <c r="E882" i="3"/>
  <c r="F882" i="3" l="1"/>
  <c r="H882" i="3" s="1"/>
  <c r="G882" i="3"/>
  <c r="E883" i="3"/>
  <c r="D884" i="3"/>
  <c r="E884" i="3" l="1"/>
  <c r="D885" i="3"/>
  <c r="G883" i="3"/>
  <c r="F883" i="3"/>
  <c r="H883" i="3" s="1"/>
  <c r="D886" i="3" l="1"/>
  <c r="E885" i="3"/>
  <c r="G884" i="3"/>
  <c r="F884" i="3"/>
  <c r="H884" i="3" s="1"/>
  <c r="G885" i="3" l="1"/>
  <c r="F885" i="3"/>
  <c r="H885" i="3" s="1"/>
  <c r="E886" i="3"/>
  <c r="D887" i="3"/>
  <c r="D888" i="3" l="1"/>
  <c r="E887" i="3"/>
  <c r="F886" i="3"/>
  <c r="H886" i="3" s="1"/>
  <c r="G886" i="3"/>
  <c r="G887" i="3" l="1"/>
  <c r="F887" i="3"/>
  <c r="H887" i="3" s="1"/>
  <c r="E888" i="3"/>
  <c r="D889" i="3"/>
  <c r="D890" i="3" l="1"/>
  <c r="E889" i="3"/>
  <c r="G888" i="3"/>
  <c r="F888" i="3"/>
  <c r="H888" i="3" s="1"/>
  <c r="G889" i="3" l="1"/>
  <c r="F889" i="3"/>
  <c r="H889" i="3" s="1"/>
  <c r="D891" i="3"/>
  <c r="E890" i="3"/>
  <c r="G890" i="3" l="1"/>
  <c r="F890" i="3"/>
  <c r="H890" i="3" s="1"/>
  <c r="E891" i="3"/>
  <c r="D892" i="3"/>
  <c r="D893" i="3" l="1"/>
  <c r="E892" i="3"/>
  <c r="G891" i="3"/>
  <c r="F891" i="3"/>
  <c r="H891" i="3" s="1"/>
  <c r="G892" i="3" l="1"/>
  <c r="F892" i="3"/>
  <c r="H892" i="3" s="1"/>
  <c r="E893" i="3"/>
  <c r="D894" i="3"/>
  <c r="E894" i="3" l="1"/>
  <c r="D895" i="3"/>
  <c r="G893" i="3"/>
  <c r="F893" i="3"/>
  <c r="H893" i="3" s="1"/>
  <c r="F894" i="3" l="1"/>
  <c r="H894" i="3" s="1"/>
  <c r="G894" i="3"/>
  <c r="D896" i="3"/>
  <c r="E895" i="3"/>
  <c r="F895" i="3" l="1"/>
  <c r="H895" i="3" s="1"/>
  <c r="G895" i="3"/>
  <c r="D897" i="3"/>
  <c r="E896" i="3"/>
  <c r="G896" i="3" l="1"/>
  <c r="F896" i="3"/>
  <c r="H896" i="3" s="1"/>
  <c r="D898" i="3"/>
  <c r="E897" i="3"/>
  <c r="G897" i="3" l="1"/>
  <c r="F897" i="3"/>
  <c r="H897" i="3" s="1"/>
  <c r="D899" i="3"/>
  <c r="E898" i="3"/>
  <c r="G898" i="3" l="1"/>
  <c r="F898" i="3"/>
  <c r="H898" i="3" s="1"/>
  <c r="E899" i="3"/>
  <c r="D900" i="3"/>
  <c r="E900" i="3" l="1"/>
  <c r="D901" i="3"/>
  <c r="G899" i="3"/>
  <c r="F899" i="3"/>
  <c r="H899" i="3" s="1"/>
  <c r="D902" i="3" l="1"/>
  <c r="E901" i="3"/>
  <c r="G900" i="3"/>
  <c r="F900" i="3"/>
  <c r="H900" i="3" s="1"/>
  <c r="G901" i="3" l="1"/>
  <c r="F901" i="3"/>
  <c r="H901" i="3" s="1"/>
  <c r="E902" i="3"/>
  <c r="D903" i="3"/>
  <c r="D904" i="3" l="1"/>
  <c r="E903" i="3"/>
  <c r="F902" i="3"/>
  <c r="H902" i="3" s="1"/>
  <c r="G902" i="3"/>
  <c r="F903" i="3" l="1"/>
  <c r="H903" i="3" s="1"/>
  <c r="G903" i="3"/>
  <c r="D905" i="3"/>
  <c r="E904" i="3"/>
  <c r="G904" i="3" l="1"/>
  <c r="F904" i="3"/>
  <c r="H904" i="3" s="1"/>
  <c r="D906" i="3"/>
  <c r="E905" i="3"/>
  <c r="G905" i="3" l="1"/>
  <c r="F905" i="3"/>
  <c r="H905" i="3" s="1"/>
  <c r="D907" i="3"/>
  <c r="E906" i="3"/>
  <c r="G906" i="3" l="1"/>
  <c r="F906" i="3"/>
  <c r="H906" i="3" s="1"/>
  <c r="E907" i="3"/>
  <c r="D908" i="3"/>
  <c r="E908" i="3" l="1"/>
  <c r="D909" i="3"/>
  <c r="G907" i="3"/>
  <c r="F907" i="3"/>
  <c r="H907" i="3" s="1"/>
  <c r="D910" i="3" l="1"/>
  <c r="E909" i="3"/>
  <c r="G908" i="3"/>
  <c r="F908" i="3"/>
  <c r="H908" i="3" s="1"/>
  <c r="G909" i="3" l="1"/>
  <c r="F909" i="3"/>
  <c r="H909" i="3" s="1"/>
  <c r="E910" i="3"/>
  <c r="D911" i="3"/>
  <c r="F910" i="3" l="1"/>
  <c r="H910" i="3" s="1"/>
  <c r="G910" i="3"/>
  <c r="D912" i="3"/>
  <c r="E911" i="3"/>
  <c r="F911" i="3" l="1"/>
  <c r="H911" i="3" s="1"/>
  <c r="G911" i="3"/>
  <c r="D913" i="3"/>
  <c r="E912" i="3"/>
  <c r="G912" i="3" l="1"/>
  <c r="F912" i="3"/>
  <c r="H912" i="3" s="1"/>
  <c r="E913" i="3"/>
  <c r="D914" i="3"/>
  <c r="G913" i="3" l="1"/>
  <c r="F913" i="3"/>
  <c r="H913" i="3" s="1"/>
  <c r="D915" i="3"/>
  <c r="E914" i="3"/>
  <c r="G914" i="3" l="1"/>
  <c r="F914" i="3"/>
  <c r="H914" i="3" s="1"/>
  <c r="E915" i="3"/>
  <c r="D916" i="3"/>
  <c r="G915" i="3" l="1"/>
  <c r="F915" i="3"/>
  <c r="H915" i="3" s="1"/>
  <c r="E916" i="3"/>
  <c r="D917" i="3"/>
  <c r="D918" i="3" l="1"/>
  <c r="E917" i="3"/>
  <c r="G916" i="3"/>
  <c r="F916" i="3"/>
  <c r="H916" i="3" s="1"/>
  <c r="G917" i="3" l="1"/>
  <c r="F917" i="3"/>
  <c r="H917" i="3" s="1"/>
  <c r="E918" i="3"/>
  <c r="D919" i="3"/>
  <c r="D920" i="3" l="1"/>
  <c r="E919" i="3"/>
  <c r="F918" i="3"/>
  <c r="H918" i="3" s="1"/>
  <c r="G918" i="3"/>
  <c r="F919" i="3" l="1"/>
  <c r="H919" i="3" s="1"/>
  <c r="G919" i="3"/>
  <c r="D921" i="3"/>
  <c r="E920" i="3"/>
  <c r="G920" i="3" l="1"/>
  <c r="F920" i="3"/>
  <c r="H920" i="3" s="1"/>
  <c r="E921" i="3"/>
  <c r="D922" i="3"/>
  <c r="D923" i="3" l="1"/>
  <c r="E922" i="3"/>
  <c r="G921" i="3"/>
  <c r="F921" i="3"/>
  <c r="H921" i="3" s="1"/>
  <c r="G922" i="3" l="1"/>
  <c r="F922" i="3"/>
  <c r="H922" i="3" s="1"/>
  <c r="E923" i="3"/>
  <c r="D924" i="3"/>
  <c r="G923" i="3" l="1"/>
  <c r="F923" i="3"/>
  <c r="H923" i="3" s="1"/>
  <c r="E924" i="3"/>
  <c r="D925" i="3"/>
  <c r="G924" i="3" l="1"/>
  <c r="F924" i="3"/>
  <c r="H924" i="3" s="1"/>
  <c r="D926" i="3"/>
  <c r="E925" i="3"/>
  <c r="E926" i="3" l="1"/>
  <c r="D927" i="3"/>
  <c r="G925" i="3"/>
  <c r="F925" i="3"/>
  <c r="H925" i="3" s="1"/>
  <c r="D928" i="3" l="1"/>
  <c r="E927" i="3"/>
  <c r="G926" i="3"/>
  <c r="F926" i="3"/>
  <c r="H926" i="3" s="1"/>
  <c r="F927" i="3" l="1"/>
  <c r="H927" i="3" s="1"/>
  <c r="G927" i="3"/>
  <c r="E928" i="3"/>
  <c r="D929" i="3"/>
  <c r="D930" i="3" l="1"/>
  <c r="E929" i="3"/>
  <c r="F928" i="3"/>
  <c r="H928" i="3" s="1"/>
  <c r="G928" i="3"/>
  <c r="G929" i="3" l="1"/>
  <c r="F929" i="3"/>
  <c r="H929" i="3" s="1"/>
  <c r="D931" i="3"/>
  <c r="E930" i="3"/>
  <c r="E931" i="3" l="1"/>
  <c r="D932" i="3"/>
  <c r="G930" i="3"/>
  <c r="F930" i="3"/>
  <c r="H930" i="3" s="1"/>
  <c r="D933" i="3" l="1"/>
  <c r="E932" i="3"/>
  <c r="G931" i="3"/>
  <c r="F931" i="3"/>
  <c r="H931" i="3" s="1"/>
  <c r="G932" i="3" l="1"/>
  <c r="F932" i="3"/>
  <c r="H932" i="3" s="1"/>
  <c r="E933" i="3"/>
  <c r="D934" i="3"/>
  <c r="E934" i="3" l="1"/>
  <c r="D935" i="3"/>
  <c r="G933" i="3"/>
  <c r="F933" i="3"/>
  <c r="H933" i="3" s="1"/>
  <c r="D936" i="3" l="1"/>
  <c r="E935" i="3"/>
  <c r="G934" i="3"/>
  <c r="F934" i="3"/>
  <c r="H934" i="3" s="1"/>
  <c r="E936" i="3" l="1"/>
  <c r="D937" i="3"/>
  <c r="G935" i="3"/>
  <c r="F935" i="3"/>
  <c r="H935" i="3" s="1"/>
  <c r="D938" i="3" l="1"/>
  <c r="E937" i="3"/>
  <c r="F936" i="3"/>
  <c r="H936" i="3" s="1"/>
  <c r="G936" i="3"/>
  <c r="G937" i="3" l="1"/>
  <c r="F937" i="3"/>
  <c r="H937" i="3" s="1"/>
  <c r="D939" i="3"/>
  <c r="E938" i="3"/>
  <c r="G938" i="3" l="1"/>
  <c r="F938" i="3"/>
  <c r="H938" i="3" s="1"/>
  <c r="E939" i="3"/>
  <c r="D940" i="3"/>
  <c r="G939" i="3" l="1"/>
  <c r="F939" i="3"/>
  <c r="H939" i="3" s="1"/>
  <c r="D941" i="3"/>
  <c r="E940" i="3"/>
  <c r="G940" i="3" l="1"/>
  <c r="F940" i="3"/>
  <c r="H940" i="3" s="1"/>
  <c r="E941" i="3"/>
  <c r="D942" i="3"/>
  <c r="E942" i="3" l="1"/>
  <c r="D943" i="3"/>
  <c r="G941" i="3"/>
  <c r="F941" i="3"/>
  <c r="H941" i="3" s="1"/>
  <c r="D944" i="3" l="1"/>
  <c r="E943" i="3"/>
  <c r="G942" i="3"/>
  <c r="F942" i="3"/>
  <c r="H942" i="3" s="1"/>
  <c r="G943" i="3" l="1"/>
  <c r="F943" i="3"/>
  <c r="H943" i="3" s="1"/>
  <c r="E944" i="3"/>
  <c r="D945" i="3"/>
  <c r="F944" i="3" l="1"/>
  <c r="H944" i="3" s="1"/>
  <c r="G944" i="3"/>
  <c r="D946" i="3"/>
  <c r="E945" i="3"/>
  <c r="G945" i="3" l="1"/>
  <c r="F945" i="3"/>
  <c r="H945" i="3" s="1"/>
  <c r="D947" i="3"/>
  <c r="E946" i="3"/>
  <c r="G946" i="3" l="1"/>
  <c r="F946" i="3"/>
  <c r="H946" i="3" s="1"/>
  <c r="E947" i="3"/>
  <c r="D948" i="3"/>
  <c r="D949" i="3" l="1"/>
  <c r="E948" i="3"/>
  <c r="G947" i="3"/>
  <c r="F947" i="3"/>
  <c r="H947" i="3" s="1"/>
  <c r="G948" i="3" l="1"/>
  <c r="F948" i="3"/>
  <c r="H948" i="3" s="1"/>
  <c r="E949" i="3"/>
  <c r="D950" i="3"/>
  <c r="E950" i="3" l="1"/>
  <c r="D951" i="3"/>
  <c r="G949" i="3"/>
  <c r="F949" i="3"/>
  <c r="H949" i="3" s="1"/>
  <c r="D952" i="3" l="1"/>
  <c r="E951" i="3"/>
  <c r="G950" i="3"/>
  <c r="F950" i="3"/>
  <c r="H950" i="3" s="1"/>
  <c r="G951" i="3" l="1"/>
  <c r="F951" i="3"/>
  <c r="H951" i="3" s="1"/>
  <c r="E952" i="3"/>
  <c r="D953" i="3"/>
  <c r="D954" i="3" l="1"/>
  <c r="E953" i="3"/>
  <c r="F952" i="3"/>
  <c r="H952" i="3" s="1"/>
  <c r="G952" i="3"/>
  <c r="G953" i="3" l="1"/>
  <c r="F953" i="3"/>
  <c r="H953" i="3" s="1"/>
  <c r="D955" i="3"/>
  <c r="E954" i="3"/>
  <c r="G954" i="3" l="1"/>
  <c r="F954" i="3"/>
  <c r="H954" i="3" s="1"/>
  <c r="E955" i="3"/>
  <c r="D956" i="3"/>
  <c r="D957" i="3" l="1"/>
  <c r="E956" i="3"/>
  <c r="G955" i="3"/>
  <c r="F955" i="3"/>
  <c r="H955" i="3" s="1"/>
  <c r="G956" i="3" l="1"/>
  <c r="F956" i="3"/>
  <c r="H956" i="3" s="1"/>
  <c r="E957" i="3"/>
  <c r="D958" i="3"/>
  <c r="E958" i="3" l="1"/>
  <c r="D959" i="3"/>
  <c r="G957" i="3"/>
  <c r="F957" i="3"/>
  <c r="H957" i="3" s="1"/>
  <c r="D960" i="3" l="1"/>
  <c r="E959" i="3"/>
  <c r="G958" i="3"/>
  <c r="F958" i="3"/>
  <c r="H958" i="3" s="1"/>
  <c r="G959" i="3" l="1"/>
  <c r="F959" i="3"/>
  <c r="H959" i="3" s="1"/>
  <c r="E960" i="3"/>
  <c r="D961" i="3"/>
  <c r="D962" i="3" l="1"/>
  <c r="E961" i="3"/>
  <c r="F960" i="3"/>
  <c r="H960" i="3" s="1"/>
  <c r="G960" i="3"/>
  <c r="G961" i="3" l="1"/>
  <c r="F961" i="3"/>
  <c r="H961" i="3" s="1"/>
  <c r="D963" i="3"/>
  <c r="E962" i="3"/>
  <c r="E963" i="3" l="1"/>
  <c r="D964" i="3"/>
  <c r="G962" i="3"/>
  <c r="F962" i="3"/>
  <c r="H962" i="3" s="1"/>
  <c r="D965" i="3" l="1"/>
  <c r="E964" i="3"/>
  <c r="G963" i="3"/>
  <c r="F963" i="3"/>
  <c r="H963" i="3" s="1"/>
  <c r="G964" i="3" l="1"/>
  <c r="F964" i="3"/>
  <c r="H964" i="3" s="1"/>
  <c r="E965" i="3"/>
  <c r="D966" i="3"/>
  <c r="G965" i="3" l="1"/>
  <c r="F965" i="3"/>
  <c r="H965" i="3" s="1"/>
  <c r="E966" i="3"/>
  <c r="D967" i="3"/>
  <c r="G966" i="3" l="1"/>
  <c r="F966" i="3"/>
  <c r="H966" i="3" s="1"/>
  <c r="D968" i="3"/>
  <c r="E967" i="3"/>
  <c r="G967" i="3" l="1"/>
  <c r="F967" i="3"/>
  <c r="H967" i="3" s="1"/>
  <c r="E968" i="3"/>
  <c r="D969" i="3"/>
  <c r="D970" i="3" l="1"/>
  <c r="E969" i="3"/>
  <c r="F968" i="3"/>
  <c r="H968" i="3" s="1"/>
  <c r="G968" i="3"/>
  <c r="G969" i="3" l="1"/>
  <c r="F969" i="3"/>
  <c r="H969" i="3" s="1"/>
  <c r="D971" i="3"/>
  <c r="E970" i="3"/>
  <c r="E971" i="3" l="1"/>
  <c r="D972" i="3"/>
  <c r="G970" i="3"/>
  <c r="F970" i="3"/>
  <c r="H970" i="3" s="1"/>
  <c r="G971" i="3" l="1"/>
  <c r="F971" i="3"/>
  <c r="H971" i="3" s="1"/>
  <c r="D973" i="3"/>
  <c r="E972" i="3"/>
  <c r="E973" i="3" l="1"/>
  <c r="D974" i="3"/>
  <c r="G972" i="3"/>
  <c r="F972" i="3"/>
  <c r="H972" i="3" s="1"/>
  <c r="E974" i="3" l="1"/>
  <c r="D975" i="3"/>
  <c r="G973" i="3"/>
  <c r="F973" i="3"/>
  <c r="H973" i="3" s="1"/>
  <c r="D976" i="3" l="1"/>
  <c r="E975" i="3"/>
  <c r="G974" i="3"/>
  <c r="F974" i="3"/>
  <c r="H974" i="3" s="1"/>
  <c r="G975" i="3" l="1"/>
  <c r="F975" i="3"/>
  <c r="H975" i="3" s="1"/>
  <c r="E976" i="3"/>
  <c r="D977" i="3"/>
  <c r="D978" i="3" l="1"/>
  <c r="E977" i="3"/>
  <c r="F976" i="3"/>
  <c r="H976" i="3" s="1"/>
  <c r="G976" i="3"/>
  <c r="G977" i="3" l="1"/>
  <c r="F977" i="3"/>
  <c r="H977" i="3" s="1"/>
  <c r="D979" i="3"/>
  <c r="E978" i="3"/>
  <c r="G978" i="3" l="1"/>
  <c r="F978" i="3"/>
  <c r="H978" i="3" s="1"/>
  <c r="E979" i="3"/>
  <c r="D980" i="3"/>
  <c r="D981" i="3" l="1"/>
  <c r="E980" i="3"/>
  <c r="G979" i="3"/>
  <c r="F979" i="3"/>
  <c r="H979" i="3" s="1"/>
  <c r="G980" i="3" l="1"/>
  <c r="F980" i="3"/>
  <c r="H980" i="3" s="1"/>
  <c r="E981" i="3"/>
  <c r="D982" i="3"/>
  <c r="E982" i="3" l="1"/>
  <c r="D983" i="3"/>
  <c r="G981" i="3"/>
  <c r="F981" i="3"/>
  <c r="H981" i="3" s="1"/>
  <c r="D984" i="3" l="1"/>
  <c r="E983" i="3"/>
  <c r="G982" i="3"/>
  <c r="F982" i="3"/>
  <c r="H982" i="3" s="1"/>
  <c r="G983" i="3" l="1"/>
  <c r="F983" i="3"/>
  <c r="H983" i="3" s="1"/>
  <c r="E984" i="3"/>
  <c r="D985" i="3"/>
  <c r="D986" i="3" l="1"/>
  <c r="E985" i="3"/>
  <c r="F984" i="3"/>
  <c r="H984" i="3" s="1"/>
  <c r="G984" i="3"/>
  <c r="G985" i="3" l="1"/>
  <c r="F985" i="3"/>
  <c r="H985" i="3" s="1"/>
  <c r="D987" i="3"/>
  <c r="E986" i="3"/>
  <c r="G986" i="3" l="1"/>
  <c r="F986" i="3"/>
  <c r="H986" i="3" s="1"/>
  <c r="E987" i="3"/>
  <c r="D988" i="3"/>
  <c r="D989" i="3" l="1"/>
  <c r="E988" i="3"/>
  <c r="G987" i="3"/>
  <c r="F987" i="3"/>
  <c r="H987" i="3" s="1"/>
  <c r="G988" i="3" l="1"/>
  <c r="F988" i="3"/>
  <c r="H988" i="3" s="1"/>
  <c r="E989" i="3"/>
  <c r="D990" i="3"/>
  <c r="G989" i="3" l="1"/>
  <c r="F989" i="3"/>
  <c r="H989" i="3" s="1"/>
  <c r="E990" i="3"/>
  <c r="D991" i="3"/>
  <c r="D992" i="3" l="1"/>
  <c r="E991" i="3"/>
  <c r="G990" i="3"/>
  <c r="F990" i="3"/>
  <c r="H990" i="3" s="1"/>
  <c r="G991" i="3" l="1"/>
  <c r="F991" i="3"/>
  <c r="H991" i="3" s="1"/>
  <c r="E992" i="3"/>
  <c r="D993" i="3"/>
  <c r="D994" i="3" l="1"/>
  <c r="E993" i="3"/>
  <c r="F992" i="3"/>
  <c r="H992" i="3" s="1"/>
  <c r="G992" i="3"/>
  <c r="G993" i="3" l="1"/>
  <c r="F993" i="3"/>
  <c r="H993" i="3" s="1"/>
  <c r="D995" i="3"/>
  <c r="E994" i="3"/>
  <c r="G994" i="3" l="1"/>
  <c r="F994" i="3"/>
  <c r="H994" i="3" s="1"/>
  <c r="E995" i="3"/>
  <c r="D996" i="3"/>
  <c r="D997" i="3" l="1"/>
  <c r="E996" i="3"/>
  <c r="G995" i="3"/>
  <c r="F995" i="3"/>
  <c r="H995" i="3" s="1"/>
  <c r="G996" i="3" l="1"/>
  <c r="F996" i="3"/>
  <c r="H996" i="3" s="1"/>
  <c r="E997" i="3"/>
  <c r="D998" i="3"/>
  <c r="E998" i="3" l="1"/>
  <c r="D999" i="3"/>
  <c r="G997" i="3"/>
  <c r="F997" i="3"/>
  <c r="H997" i="3" s="1"/>
  <c r="D1000" i="3" l="1"/>
  <c r="E999" i="3"/>
  <c r="G998" i="3"/>
  <c r="F998" i="3"/>
  <c r="H998" i="3" s="1"/>
  <c r="G999" i="3" l="1"/>
  <c r="F999" i="3"/>
  <c r="H999" i="3" s="1"/>
  <c r="E1000" i="3"/>
  <c r="D1001" i="3"/>
  <c r="D1002" i="3" l="1"/>
  <c r="E1001" i="3"/>
  <c r="F1000" i="3"/>
  <c r="H1000" i="3" s="1"/>
  <c r="G1000" i="3"/>
  <c r="G1001" i="3" l="1"/>
  <c r="F1001" i="3"/>
  <c r="H1001" i="3" s="1"/>
  <c r="D1003" i="3"/>
  <c r="E1002" i="3"/>
  <c r="G1002" i="3" l="1"/>
  <c r="F1002" i="3"/>
  <c r="H1002" i="3" s="1"/>
  <c r="E1003" i="3"/>
  <c r="D1004" i="3"/>
  <c r="D1005" i="3" l="1"/>
  <c r="E1004" i="3"/>
  <c r="G1003" i="3"/>
  <c r="F1003" i="3"/>
  <c r="H1003" i="3" s="1"/>
  <c r="G1004" i="3" l="1"/>
  <c r="F1004" i="3"/>
  <c r="H1004" i="3" s="1"/>
  <c r="E1005" i="3"/>
  <c r="D1006" i="3"/>
  <c r="G1005" i="3" l="1"/>
  <c r="F1005" i="3"/>
  <c r="H1005" i="3" s="1"/>
  <c r="E1006" i="3"/>
  <c r="D1007" i="3"/>
  <c r="G1006" i="3" l="1"/>
  <c r="F1006" i="3"/>
  <c r="H1006" i="3" s="1"/>
  <c r="D1008" i="3"/>
  <c r="E1007" i="3"/>
  <c r="E1008" i="3" l="1"/>
  <c r="D1009" i="3"/>
  <c r="G1007" i="3"/>
  <c r="F1007" i="3"/>
  <c r="H1007" i="3" s="1"/>
  <c r="D1010" i="3" l="1"/>
  <c r="E1009" i="3"/>
  <c r="F1008" i="3"/>
  <c r="H1008" i="3" s="1"/>
  <c r="G1008" i="3"/>
  <c r="G1009" i="3" l="1"/>
  <c r="F1009" i="3"/>
  <c r="H1009" i="3" s="1"/>
  <c r="D1011" i="3"/>
  <c r="E1010" i="3"/>
  <c r="G1010" i="3" l="1"/>
  <c r="F1010" i="3"/>
  <c r="H1010" i="3" s="1"/>
  <c r="E1011" i="3"/>
  <c r="D1012" i="3"/>
  <c r="G1011" i="3" l="1"/>
  <c r="F1011" i="3"/>
  <c r="H1011" i="3" s="1"/>
  <c r="D1013" i="3"/>
  <c r="E1012" i="3"/>
  <c r="G1012" i="3" l="1"/>
  <c r="F1012" i="3"/>
  <c r="H1012" i="3" s="1"/>
  <c r="E1013" i="3"/>
  <c r="D1014" i="3"/>
  <c r="E1014" i="3" l="1"/>
  <c r="D1015" i="3"/>
  <c r="G1013" i="3"/>
  <c r="F1013" i="3"/>
  <c r="H1013" i="3" s="1"/>
  <c r="D1016" i="3" l="1"/>
  <c r="E1015" i="3"/>
  <c r="G1014" i="3"/>
  <c r="F1014" i="3"/>
  <c r="H1014" i="3" s="1"/>
  <c r="G1015" i="3" l="1"/>
  <c r="F1015" i="3"/>
  <c r="H1015" i="3" s="1"/>
  <c r="E1016" i="3"/>
  <c r="D1017" i="3"/>
  <c r="D1018" i="3" l="1"/>
  <c r="E1017" i="3"/>
  <c r="F1016" i="3"/>
  <c r="H1016" i="3" s="1"/>
  <c r="G1016" i="3"/>
  <c r="G1017" i="3" l="1"/>
  <c r="F1017" i="3"/>
  <c r="H1017" i="3" s="1"/>
  <c r="D1019" i="3"/>
  <c r="E1018" i="3"/>
  <c r="G1018" i="3" l="1"/>
  <c r="F1018" i="3"/>
  <c r="H1018" i="3" s="1"/>
  <c r="E1019" i="3"/>
  <c r="D1020" i="3"/>
  <c r="G1019" i="3" l="1"/>
  <c r="F1019" i="3"/>
  <c r="H1019" i="3" s="1"/>
  <c r="D1021" i="3"/>
  <c r="E1020" i="3"/>
  <c r="G1020" i="3" l="1"/>
  <c r="F1020" i="3"/>
  <c r="H1020" i="3" s="1"/>
  <c r="E1021" i="3"/>
  <c r="D1022" i="3"/>
  <c r="E1022" i="3" l="1"/>
  <c r="D1023" i="3"/>
  <c r="G1021" i="3"/>
  <c r="F1021" i="3"/>
  <c r="H1021" i="3" s="1"/>
  <c r="D1024" i="3" l="1"/>
  <c r="E1023" i="3"/>
  <c r="G1022" i="3"/>
  <c r="F1022" i="3"/>
  <c r="H1022" i="3" s="1"/>
  <c r="G1023" i="3" l="1"/>
  <c r="F1023" i="3"/>
  <c r="H1023" i="3" s="1"/>
  <c r="E1024" i="3"/>
  <c r="D1025" i="3"/>
  <c r="F1024" i="3" l="1"/>
  <c r="H1024" i="3" s="1"/>
  <c r="G1024" i="3"/>
  <c r="D1026" i="3"/>
  <c r="E1025" i="3"/>
  <c r="G1025" i="3" l="1"/>
  <c r="F1025" i="3"/>
  <c r="H1025" i="3" s="1"/>
  <c r="D1027" i="3"/>
  <c r="E1026" i="3"/>
  <c r="E1027" i="3" l="1"/>
  <c r="D1028" i="3"/>
  <c r="G1026" i="3"/>
  <c r="F1026" i="3"/>
  <c r="H1026" i="3" s="1"/>
  <c r="D1029" i="3" l="1"/>
  <c r="E1028" i="3"/>
  <c r="G1027" i="3"/>
  <c r="F1027" i="3"/>
  <c r="H1027" i="3" s="1"/>
  <c r="G1028" i="3" l="1"/>
  <c r="F1028" i="3"/>
  <c r="H1028" i="3" s="1"/>
  <c r="E1029" i="3"/>
  <c r="D1030" i="3"/>
  <c r="G1029" i="3" l="1"/>
  <c r="F1029" i="3"/>
  <c r="H1029" i="3" s="1"/>
  <c r="E1030" i="3"/>
  <c r="D1031" i="3"/>
  <c r="D1032" i="3" l="1"/>
  <c r="E1031" i="3"/>
  <c r="G1030" i="3"/>
  <c r="F1030" i="3"/>
  <c r="H1030" i="3" s="1"/>
  <c r="G1031" i="3" l="1"/>
  <c r="F1031" i="3"/>
  <c r="H1031" i="3" s="1"/>
  <c r="E1032" i="3"/>
  <c r="D1033" i="3"/>
  <c r="D1034" i="3" l="1"/>
  <c r="E1033" i="3"/>
  <c r="F1032" i="3"/>
  <c r="H1032" i="3" s="1"/>
  <c r="G1032" i="3"/>
  <c r="G1033" i="3" l="1"/>
  <c r="F1033" i="3"/>
  <c r="H1033" i="3" s="1"/>
  <c r="D1035" i="3"/>
  <c r="E1034" i="3"/>
  <c r="G1034" i="3" l="1"/>
  <c r="F1034" i="3"/>
  <c r="H1034" i="3" s="1"/>
  <c r="E1035" i="3"/>
  <c r="D1036" i="3"/>
  <c r="D1037" i="3" l="1"/>
  <c r="E1036" i="3"/>
  <c r="G1035" i="3"/>
  <c r="F1035" i="3"/>
  <c r="H1035" i="3" s="1"/>
  <c r="G1036" i="3" l="1"/>
  <c r="F1036" i="3"/>
  <c r="H1036" i="3" s="1"/>
  <c r="E1037" i="3"/>
  <c r="D1038" i="3"/>
  <c r="G1037" i="3" l="1"/>
  <c r="F1037" i="3"/>
  <c r="H1037" i="3" s="1"/>
  <c r="E1038" i="3"/>
  <c r="D1039" i="3"/>
  <c r="G1038" i="3" l="1"/>
  <c r="F1038" i="3"/>
  <c r="H1038" i="3" s="1"/>
  <c r="D1040" i="3"/>
  <c r="E1039" i="3"/>
  <c r="E1040" i="3" l="1"/>
  <c r="D1041" i="3"/>
  <c r="G1039" i="3"/>
  <c r="F1039" i="3"/>
  <c r="H1039" i="3" s="1"/>
  <c r="D1042" i="3" l="1"/>
  <c r="E1041" i="3"/>
  <c r="F1040" i="3"/>
  <c r="H1040" i="3" s="1"/>
  <c r="G1040" i="3"/>
  <c r="G1041" i="3" l="1"/>
  <c r="F1041" i="3"/>
  <c r="H1041" i="3" s="1"/>
  <c r="D1043" i="3"/>
  <c r="E1042" i="3"/>
  <c r="E1043" i="3" l="1"/>
  <c r="D1044" i="3"/>
  <c r="G1042" i="3"/>
  <c r="F1042" i="3"/>
  <c r="H1042" i="3" s="1"/>
  <c r="D1045" i="3" l="1"/>
  <c r="E1044" i="3"/>
  <c r="G1043" i="3"/>
  <c r="F1043" i="3"/>
  <c r="H1043" i="3" s="1"/>
  <c r="E1045" i="3" l="1"/>
  <c r="D1046" i="3"/>
  <c r="G1044" i="3"/>
  <c r="F1044" i="3"/>
  <c r="H1044" i="3" s="1"/>
  <c r="E1046" i="3" l="1"/>
  <c r="D1047" i="3"/>
  <c r="G1045" i="3"/>
  <c r="F1045" i="3"/>
  <c r="H1045" i="3" s="1"/>
  <c r="D1048" i="3" l="1"/>
  <c r="E1047" i="3"/>
  <c r="G1046" i="3"/>
  <c r="F1046" i="3"/>
  <c r="H1046" i="3" s="1"/>
  <c r="G1047" i="3" l="1"/>
  <c r="F1047" i="3"/>
  <c r="H1047" i="3" s="1"/>
  <c r="E1048" i="3"/>
  <c r="D1049" i="3"/>
  <c r="F1048" i="3" l="1"/>
  <c r="H1048" i="3" s="1"/>
  <c r="G1048" i="3"/>
  <c r="D1050" i="3"/>
  <c r="E1049" i="3"/>
  <c r="G1049" i="3" l="1"/>
  <c r="F1049" i="3"/>
  <c r="H1049" i="3" s="1"/>
  <c r="D1051" i="3"/>
  <c r="E1050" i="3"/>
  <c r="G1050" i="3" l="1"/>
  <c r="F1050" i="3"/>
  <c r="H1050" i="3" s="1"/>
  <c r="E1051" i="3"/>
  <c r="D1052" i="3"/>
  <c r="G1051" i="3" l="1"/>
  <c r="F1051" i="3"/>
  <c r="H1051" i="3" s="1"/>
  <c r="D1053" i="3"/>
  <c r="E1052" i="3"/>
  <c r="G1052" i="3" l="1"/>
  <c r="F1052" i="3"/>
  <c r="H1052" i="3" s="1"/>
  <c r="E1053" i="3"/>
  <c r="D1054" i="3"/>
  <c r="G1053" i="3" l="1"/>
  <c r="F1053" i="3"/>
  <c r="H1053" i="3" s="1"/>
  <c r="E1054" i="3"/>
  <c r="D1055" i="3"/>
  <c r="D1056" i="3" l="1"/>
  <c r="E1055" i="3"/>
  <c r="G1054" i="3"/>
  <c r="F1054" i="3"/>
  <c r="H1054" i="3" s="1"/>
  <c r="G1055" i="3" l="1"/>
  <c r="F1055" i="3"/>
  <c r="H1055" i="3" s="1"/>
  <c r="E1056" i="3"/>
  <c r="D1057" i="3"/>
  <c r="D1058" i="3" l="1"/>
  <c r="E1057" i="3"/>
  <c r="F1056" i="3"/>
  <c r="H1056" i="3" s="1"/>
  <c r="G1056" i="3"/>
  <c r="G1057" i="3" l="1"/>
  <c r="F1057" i="3"/>
  <c r="H1057" i="3" s="1"/>
  <c r="D1059" i="3"/>
  <c r="E1058" i="3"/>
  <c r="E1059" i="3" l="1"/>
  <c r="D1060" i="3"/>
  <c r="G1058" i="3"/>
  <c r="F1058" i="3"/>
  <c r="H1058" i="3" s="1"/>
  <c r="D1061" i="3" l="1"/>
  <c r="E1060" i="3"/>
  <c r="G1059" i="3"/>
  <c r="F1059" i="3"/>
  <c r="H1059" i="3" s="1"/>
  <c r="G1060" i="3" l="1"/>
  <c r="F1060" i="3"/>
  <c r="H1060" i="3" s="1"/>
  <c r="E1061" i="3"/>
  <c r="D1062" i="3"/>
  <c r="E1062" i="3" l="1"/>
  <c r="D1063" i="3"/>
  <c r="G1061" i="3"/>
  <c r="F1061" i="3"/>
  <c r="H1061" i="3" s="1"/>
  <c r="D1064" i="3" l="1"/>
  <c r="E1063" i="3"/>
  <c r="G1062" i="3"/>
  <c r="F1062" i="3"/>
  <c r="H1062" i="3" s="1"/>
  <c r="G1063" i="3" l="1"/>
  <c r="F1063" i="3"/>
  <c r="H1063" i="3" s="1"/>
  <c r="E1064" i="3"/>
  <c r="D1065" i="3"/>
  <c r="D1066" i="3" l="1"/>
  <c r="E1065" i="3"/>
  <c r="F1064" i="3"/>
  <c r="H1064" i="3" s="1"/>
  <c r="G1064" i="3"/>
  <c r="G1065" i="3" l="1"/>
  <c r="F1065" i="3"/>
  <c r="H1065" i="3" s="1"/>
  <c r="D1067" i="3"/>
  <c r="E1066" i="3"/>
  <c r="G1066" i="3" l="1"/>
  <c r="F1066" i="3"/>
  <c r="H1066" i="3" s="1"/>
  <c r="E1067" i="3"/>
  <c r="D1068" i="3"/>
  <c r="D1069" i="3" l="1"/>
  <c r="E1068" i="3"/>
  <c r="G1067" i="3"/>
  <c r="F1067" i="3"/>
  <c r="H1067" i="3" s="1"/>
  <c r="G1068" i="3" l="1"/>
  <c r="F1068" i="3"/>
  <c r="H1068" i="3" s="1"/>
  <c r="E1069" i="3"/>
  <c r="D1070" i="3"/>
  <c r="E1070" i="3" l="1"/>
  <c r="D1071" i="3"/>
  <c r="G1069" i="3"/>
  <c r="F1069" i="3"/>
  <c r="H1069" i="3" s="1"/>
  <c r="D1072" i="3" l="1"/>
  <c r="E1071" i="3"/>
  <c r="G1070" i="3"/>
  <c r="F1070" i="3"/>
  <c r="H1070" i="3" s="1"/>
  <c r="G1071" i="3" l="1"/>
  <c r="F1071" i="3"/>
  <c r="H1071" i="3" s="1"/>
  <c r="E1072" i="3"/>
  <c r="D1073" i="3"/>
  <c r="D1074" i="3" l="1"/>
  <c r="E1073" i="3"/>
  <c r="F1072" i="3"/>
  <c r="H1072" i="3" s="1"/>
  <c r="G1072" i="3"/>
  <c r="G1073" i="3" l="1"/>
  <c r="F1073" i="3"/>
  <c r="H1073" i="3" s="1"/>
  <c r="D1075" i="3"/>
  <c r="E1074" i="3"/>
  <c r="G1074" i="3" l="1"/>
  <c r="F1074" i="3"/>
  <c r="H1074" i="3" s="1"/>
  <c r="E1075" i="3"/>
  <c r="D1076" i="3"/>
  <c r="D1077" i="3" l="1"/>
  <c r="E1076" i="3"/>
  <c r="G1075" i="3"/>
  <c r="F1075" i="3"/>
  <c r="H1075" i="3" s="1"/>
  <c r="G1076" i="3" l="1"/>
  <c r="F1076" i="3"/>
  <c r="H1076" i="3" s="1"/>
  <c r="E1077" i="3"/>
  <c r="D1078" i="3"/>
  <c r="E1078" i="3" l="1"/>
  <c r="D1079" i="3"/>
  <c r="G1077" i="3"/>
  <c r="F1077" i="3"/>
  <c r="H1077" i="3" s="1"/>
  <c r="D1080" i="3" l="1"/>
  <c r="E1079" i="3"/>
  <c r="G1078" i="3"/>
  <c r="F1078" i="3"/>
  <c r="H1078" i="3" s="1"/>
  <c r="G1079" i="3" l="1"/>
  <c r="F1079" i="3"/>
  <c r="H1079" i="3" s="1"/>
  <c r="E1080" i="3"/>
  <c r="D1081" i="3"/>
  <c r="D1082" i="3" l="1"/>
  <c r="E1081" i="3"/>
  <c r="F1080" i="3"/>
  <c r="H1080" i="3" s="1"/>
  <c r="G1080" i="3"/>
  <c r="G1081" i="3" l="1"/>
  <c r="F1081" i="3"/>
  <c r="H1081" i="3" s="1"/>
  <c r="D1083" i="3"/>
  <c r="E1082" i="3"/>
  <c r="G1082" i="3" l="1"/>
  <c r="F1082" i="3"/>
  <c r="H1082" i="3" s="1"/>
  <c r="E1083" i="3"/>
  <c r="D1084" i="3"/>
  <c r="D1085" i="3" l="1"/>
  <c r="E1084" i="3"/>
  <c r="G1083" i="3"/>
  <c r="F1083" i="3"/>
  <c r="H1083" i="3" s="1"/>
  <c r="G1084" i="3" l="1"/>
  <c r="F1084" i="3"/>
  <c r="H1084" i="3" s="1"/>
  <c r="E1085" i="3"/>
  <c r="D1086" i="3"/>
  <c r="G1085" i="3" l="1"/>
  <c r="F1085" i="3"/>
  <c r="H1085" i="3" s="1"/>
  <c r="E1086" i="3"/>
  <c r="D1087" i="3"/>
  <c r="E1087" i="3" l="1"/>
  <c r="D1088" i="3"/>
  <c r="G1086" i="3"/>
  <c r="F1086" i="3"/>
  <c r="H1086" i="3" s="1"/>
  <c r="D1089" i="3" l="1"/>
  <c r="E1088" i="3"/>
  <c r="F1087" i="3"/>
  <c r="H1087" i="3" s="1"/>
  <c r="G1087" i="3"/>
  <c r="G1088" i="3" l="1"/>
  <c r="F1088" i="3"/>
  <c r="H1088" i="3" s="1"/>
  <c r="E1089" i="3"/>
  <c r="D1090" i="3"/>
  <c r="D1091" i="3" l="1"/>
  <c r="E1090" i="3"/>
  <c r="F1089" i="3"/>
  <c r="H1089" i="3" s="1"/>
  <c r="G1089" i="3"/>
  <c r="G1090" i="3" l="1"/>
  <c r="F1090" i="3"/>
  <c r="H1090" i="3" s="1"/>
  <c r="E1091" i="3"/>
  <c r="D1092" i="3"/>
  <c r="D1093" i="3" l="1"/>
  <c r="E1092" i="3"/>
  <c r="G1091" i="3"/>
  <c r="F1091" i="3"/>
  <c r="H1091" i="3" s="1"/>
  <c r="G1092" i="3" l="1"/>
  <c r="F1092" i="3"/>
  <c r="H1092" i="3" s="1"/>
  <c r="D1094" i="3"/>
  <c r="E1093" i="3"/>
  <c r="G1093" i="3" l="1"/>
  <c r="F1093" i="3"/>
  <c r="H1093" i="3" s="1"/>
  <c r="E1094" i="3"/>
  <c r="D1095" i="3"/>
  <c r="D1096" i="3" l="1"/>
  <c r="E1095" i="3"/>
  <c r="G1094" i="3"/>
  <c r="F1094" i="3"/>
  <c r="H1094" i="3" s="1"/>
  <c r="G1095" i="3" l="1"/>
  <c r="F1095" i="3"/>
  <c r="H1095" i="3" s="1"/>
  <c r="E1096" i="3"/>
  <c r="D1097" i="3"/>
  <c r="G1096" i="3" l="1"/>
  <c r="F1096" i="3"/>
  <c r="H1096" i="3" s="1"/>
  <c r="D1098" i="3"/>
  <c r="E1097" i="3"/>
  <c r="F1097" i="3" l="1"/>
  <c r="H1097" i="3" s="1"/>
  <c r="G1097" i="3"/>
  <c r="D1099" i="3"/>
  <c r="E1098" i="3"/>
  <c r="F1098" i="3" l="1"/>
  <c r="H1098" i="3" s="1"/>
  <c r="G1098" i="3"/>
  <c r="D1100" i="3"/>
  <c r="E1099" i="3"/>
  <c r="E1100" i="3" l="1"/>
  <c r="D1101" i="3"/>
  <c r="G1099" i="3"/>
  <c r="F1099" i="3"/>
  <c r="H1099" i="3" s="1"/>
  <c r="D1102" i="3" l="1"/>
  <c r="E1101" i="3"/>
  <c r="G1100" i="3"/>
  <c r="F1100" i="3"/>
  <c r="H1100" i="3" s="1"/>
  <c r="G1101" i="3" l="1"/>
  <c r="F1101" i="3"/>
  <c r="H1101" i="3" s="1"/>
  <c r="E1102" i="3"/>
  <c r="D1103" i="3"/>
  <c r="D1104" i="3" l="1"/>
  <c r="E1103" i="3"/>
  <c r="G1102" i="3"/>
  <c r="F1102" i="3"/>
  <c r="H1102" i="3" s="1"/>
  <c r="G1103" i="3" l="1"/>
  <c r="F1103" i="3"/>
  <c r="H1103" i="3" s="1"/>
  <c r="D1105" i="3"/>
  <c r="E1104" i="3"/>
  <c r="E1105" i="3" l="1"/>
  <c r="D1106" i="3"/>
  <c r="G1104" i="3"/>
  <c r="F1104" i="3"/>
  <c r="H1104" i="3" s="1"/>
  <c r="D1107" i="3" l="1"/>
  <c r="E1106" i="3"/>
  <c r="F1105" i="3"/>
  <c r="H1105" i="3" s="1"/>
  <c r="G1105" i="3"/>
  <c r="G1106" i="3" l="1"/>
  <c r="F1106" i="3"/>
  <c r="H1106" i="3" s="1"/>
  <c r="D1108" i="3"/>
  <c r="E1107" i="3"/>
  <c r="F1107" i="3" l="1"/>
  <c r="H1107" i="3" s="1"/>
  <c r="G1107" i="3"/>
  <c r="D1109" i="3"/>
  <c r="E1108" i="3"/>
  <c r="G1108" i="3" l="1"/>
  <c r="F1108" i="3"/>
  <c r="H1108" i="3" s="1"/>
  <c r="D1110" i="3"/>
  <c r="E1109" i="3"/>
  <c r="E1110" i="3" l="1"/>
  <c r="D1111" i="3"/>
  <c r="G1109" i="3"/>
  <c r="F1109" i="3"/>
  <c r="H1109" i="3" s="1"/>
  <c r="D1112" i="3" l="1"/>
  <c r="E1111" i="3"/>
  <c r="G1110" i="3"/>
  <c r="F1110" i="3"/>
  <c r="H1110" i="3" s="1"/>
  <c r="G1111" i="3" l="1"/>
  <c r="F1111" i="3"/>
  <c r="H1111" i="3" s="1"/>
  <c r="E1112" i="3"/>
  <c r="D1113" i="3"/>
  <c r="E1113" i="3" l="1"/>
  <c r="D1114" i="3"/>
  <c r="G1112" i="3"/>
  <c r="F1112" i="3"/>
  <c r="H1112" i="3" s="1"/>
  <c r="D1115" i="3" l="1"/>
  <c r="E1114" i="3"/>
  <c r="F1113" i="3"/>
  <c r="H1113" i="3" s="1"/>
  <c r="G1113" i="3"/>
  <c r="G1114" i="3" l="1"/>
  <c r="F1114" i="3"/>
  <c r="H1114" i="3" s="1"/>
  <c r="E1115" i="3"/>
  <c r="D1116" i="3"/>
  <c r="D1117" i="3" l="1"/>
  <c r="E1116" i="3"/>
  <c r="F1115" i="3"/>
  <c r="H1115" i="3" s="1"/>
  <c r="G1115" i="3"/>
  <c r="G1116" i="3" l="1"/>
  <c r="F1116" i="3"/>
  <c r="H1116" i="3" s="1"/>
  <c r="D1118" i="3"/>
  <c r="E1117" i="3"/>
  <c r="G1117" i="3" l="1"/>
  <c r="F1117" i="3"/>
  <c r="H1117" i="3" s="1"/>
  <c r="E1118" i="3"/>
  <c r="D1119" i="3"/>
  <c r="G1118" i="3" l="1"/>
  <c r="F1118" i="3"/>
  <c r="H1118" i="3" s="1"/>
  <c r="D1120" i="3"/>
  <c r="E1119" i="3"/>
  <c r="G1119" i="3" l="1"/>
  <c r="F1119" i="3"/>
  <c r="H1119" i="3" s="1"/>
  <c r="E1120" i="3"/>
  <c r="D1121" i="3"/>
  <c r="E1121" i="3" l="1"/>
  <c r="D1122" i="3"/>
  <c r="G1120" i="3"/>
  <c r="F1120" i="3"/>
  <c r="H1120" i="3" s="1"/>
  <c r="D1123" i="3" l="1"/>
  <c r="E1122" i="3"/>
  <c r="F1121" i="3"/>
  <c r="H1121" i="3" s="1"/>
  <c r="G1121" i="3"/>
  <c r="G1122" i="3" l="1"/>
  <c r="F1122" i="3"/>
  <c r="H1122" i="3" s="1"/>
  <c r="E1123" i="3"/>
  <c r="D1124" i="3"/>
  <c r="D1125" i="3" l="1"/>
  <c r="E1124" i="3"/>
  <c r="F1123" i="3"/>
  <c r="H1123" i="3" s="1"/>
  <c r="G1123" i="3"/>
  <c r="G1124" i="3" l="1"/>
  <c r="F1124" i="3"/>
  <c r="H1124" i="3" s="1"/>
  <c r="D1126" i="3"/>
  <c r="E1125" i="3"/>
  <c r="G1125" i="3" l="1"/>
  <c r="F1125" i="3"/>
  <c r="H1125" i="3" s="1"/>
  <c r="E1126" i="3"/>
  <c r="D1127" i="3"/>
  <c r="D1128" i="3" l="1"/>
  <c r="E1127" i="3"/>
  <c r="G1126" i="3"/>
  <c r="F1126" i="3"/>
  <c r="H1126" i="3" s="1"/>
  <c r="G1127" i="3" l="1"/>
  <c r="F1127" i="3"/>
  <c r="H1127" i="3" s="1"/>
  <c r="E1128" i="3"/>
  <c r="D1129" i="3"/>
  <c r="E1129" i="3" l="1"/>
  <c r="D1130" i="3"/>
  <c r="G1128" i="3"/>
  <c r="F1128" i="3"/>
  <c r="H1128" i="3" s="1"/>
  <c r="D1131" i="3" l="1"/>
  <c r="E1130" i="3"/>
  <c r="G1129" i="3"/>
  <c r="F1129" i="3"/>
  <c r="H1129" i="3" s="1"/>
  <c r="G1130" i="3" l="1"/>
  <c r="F1130" i="3"/>
  <c r="H1130" i="3" s="1"/>
  <c r="E1131" i="3"/>
  <c r="D1132" i="3"/>
  <c r="D1133" i="3" l="1"/>
  <c r="E1132" i="3"/>
  <c r="F1131" i="3"/>
  <c r="H1131" i="3" s="1"/>
  <c r="G1131" i="3"/>
  <c r="G1132" i="3" l="1"/>
  <c r="F1132" i="3"/>
  <c r="H1132" i="3" s="1"/>
  <c r="D1134" i="3"/>
  <c r="E1133" i="3"/>
  <c r="G1133" i="3" l="1"/>
  <c r="F1133" i="3"/>
  <c r="H1133" i="3" s="1"/>
  <c r="E1134" i="3"/>
  <c r="D1135" i="3"/>
  <c r="D1136" i="3" l="1"/>
  <c r="E1135" i="3"/>
  <c r="G1134" i="3"/>
  <c r="F1134" i="3"/>
  <c r="H1134" i="3" s="1"/>
  <c r="G1135" i="3" l="1"/>
  <c r="F1135" i="3"/>
  <c r="H1135" i="3" s="1"/>
  <c r="E1136" i="3"/>
  <c r="D1137" i="3"/>
  <c r="G1136" i="3" l="1"/>
  <c r="F1136" i="3"/>
  <c r="H1136" i="3" s="1"/>
  <c r="E1137" i="3"/>
  <c r="D1138" i="3"/>
  <c r="D1139" i="3" l="1"/>
  <c r="E1138" i="3"/>
  <c r="G1137" i="3"/>
  <c r="F1137" i="3"/>
  <c r="H1137" i="3" s="1"/>
  <c r="G1138" i="3" l="1"/>
  <c r="F1138" i="3"/>
  <c r="H1138" i="3" s="1"/>
  <c r="E1139" i="3"/>
  <c r="D1140" i="3"/>
  <c r="D1141" i="3" l="1"/>
  <c r="E1140" i="3"/>
  <c r="F1139" i="3"/>
  <c r="H1139" i="3" s="1"/>
  <c r="G1139" i="3"/>
  <c r="G1140" i="3" l="1"/>
  <c r="F1140" i="3"/>
  <c r="H1140" i="3" s="1"/>
  <c r="D1142" i="3"/>
  <c r="E1141" i="3"/>
  <c r="G1141" i="3" l="1"/>
  <c r="F1141" i="3"/>
  <c r="H1141" i="3" s="1"/>
  <c r="E1142" i="3"/>
  <c r="D1143" i="3"/>
  <c r="D1144" i="3" l="1"/>
  <c r="E1143" i="3"/>
  <c r="G1142" i="3"/>
  <c r="F1142" i="3"/>
  <c r="H1142" i="3" s="1"/>
  <c r="G1143" i="3" l="1"/>
  <c r="F1143" i="3"/>
  <c r="H1143" i="3" s="1"/>
  <c r="E1144" i="3"/>
  <c r="D1145" i="3"/>
  <c r="G1144" i="3" l="1"/>
  <c r="F1144" i="3"/>
  <c r="H1144" i="3" s="1"/>
  <c r="E1145" i="3"/>
  <c r="D1146" i="3"/>
  <c r="D1147" i="3" l="1"/>
  <c r="E1146" i="3"/>
  <c r="G1145" i="3"/>
  <c r="F1145" i="3"/>
  <c r="H1145" i="3" s="1"/>
  <c r="G1146" i="3" l="1"/>
  <c r="F1146" i="3"/>
  <c r="H1146" i="3" s="1"/>
  <c r="E1147" i="3"/>
  <c r="D1148" i="3"/>
  <c r="D1149" i="3" l="1"/>
  <c r="E1148" i="3"/>
  <c r="F1147" i="3"/>
  <c r="H1147" i="3" s="1"/>
  <c r="G1147" i="3"/>
  <c r="G1148" i="3" l="1"/>
  <c r="F1148" i="3"/>
  <c r="H1148" i="3" s="1"/>
  <c r="D1150" i="3"/>
  <c r="E1149" i="3"/>
  <c r="E1150" i="3" l="1"/>
  <c r="D1151" i="3"/>
  <c r="G1149" i="3"/>
  <c r="F1149" i="3"/>
  <c r="H1149" i="3" s="1"/>
  <c r="D1152" i="3" l="1"/>
  <c r="E1151" i="3"/>
  <c r="G1150" i="3"/>
  <c r="F1150" i="3"/>
  <c r="H1150" i="3" s="1"/>
  <c r="G1151" i="3" l="1"/>
  <c r="F1151" i="3"/>
  <c r="H1151" i="3" s="1"/>
  <c r="E1152" i="3"/>
  <c r="D1153" i="3"/>
  <c r="G1152" i="3" l="1"/>
  <c r="F1152" i="3"/>
  <c r="H1152" i="3" s="1"/>
  <c r="E1153" i="3"/>
  <c r="D1154" i="3"/>
  <c r="D1155" i="3" l="1"/>
  <c r="E1154" i="3"/>
  <c r="G1153" i="3"/>
  <c r="F1153" i="3"/>
  <c r="H1153" i="3" s="1"/>
  <c r="G1154" i="3" l="1"/>
  <c r="F1154" i="3"/>
  <c r="H1154" i="3" s="1"/>
  <c r="E1155" i="3"/>
  <c r="D1156" i="3"/>
  <c r="D1157" i="3" l="1"/>
  <c r="E1156" i="3"/>
  <c r="F1155" i="3"/>
  <c r="H1155" i="3" s="1"/>
  <c r="G1155" i="3"/>
  <c r="G1156" i="3" l="1"/>
  <c r="F1156" i="3"/>
  <c r="H1156" i="3" s="1"/>
  <c r="D1158" i="3"/>
  <c r="E1157" i="3"/>
  <c r="E1158" i="3" l="1"/>
  <c r="D1159" i="3"/>
  <c r="G1157" i="3"/>
  <c r="F1157" i="3"/>
  <c r="H1157" i="3" s="1"/>
  <c r="D1160" i="3" l="1"/>
  <c r="E1159" i="3"/>
  <c r="G1158" i="3"/>
  <c r="F1158" i="3"/>
  <c r="H1158" i="3" s="1"/>
  <c r="G1159" i="3" l="1"/>
  <c r="F1159" i="3"/>
  <c r="H1159" i="3" s="1"/>
  <c r="E1160" i="3"/>
  <c r="D1161" i="3"/>
  <c r="E1161" i="3" l="1"/>
  <c r="D1162" i="3"/>
  <c r="G1160" i="3"/>
  <c r="F1160" i="3"/>
  <c r="H1160" i="3" s="1"/>
  <c r="D1163" i="3" l="1"/>
  <c r="E1162" i="3"/>
  <c r="G1161" i="3"/>
  <c r="F1161" i="3"/>
  <c r="H1161" i="3" s="1"/>
  <c r="G1162" i="3" l="1"/>
  <c r="F1162" i="3"/>
  <c r="H1162" i="3" s="1"/>
  <c r="E1163" i="3"/>
  <c r="D1164" i="3"/>
  <c r="D1165" i="3" l="1"/>
  <c r="E1164" i="3"/>
  <c r="F1163" i="3"/>
  <c r="H1163" i="3" s="1"/>
  <c r="G1163" i="3"/>
  <c r="G1164" i="3" l="1"/>
  <c r="F1164" i="3"/>
  <c r="H1164" i="3" s="1"/>
  <c r="D1166" i="3"/>
  <c r="E1165" i="3"/>
  <c r="G1165" i="3" l="1"/>
  <c r="F1165" i="3"/>
  <c r="H1165" i="3" s="1"/>
  <c r="E1166" i="3"/>
  <c r="D1167" i="3"/>
  <c r="G1166" i="3" l="1"/>
  <c r="F1166" i="3"/>
  <c r="H1166" i="3" s="1"/>
  <c r="D1168" i="3"/>
  <c r="E1167" i="3"/>
  <c r="E1168" i="3" l="1"/>
  <c r="D1169" i="3"/>
  <c r="G1167" i="3"/>
  <c r="F1167" i="3"/>
  <c r="H1167" i="3" s="1"/>
  <c r="E1169" i="3" l="1"/>
  <c r="D1170" i="3"/>
  <c r="G1168" i="3"/>
  <c r="F1168" i="3"/>
  <c r="H1168" i="3" s="1"/>
  <c r="D1171" i="3" l="1"/>
  <c r="E1170" i="3"/>
  <c r="G1169" i="3"/>
  <c r="F1169" i="3"/>
  <c r="H1169" i="3" s="1"/>
  <c r="G1170" i="3" l="1"/>
  <c r="F1170" i="3"/>
  <c r="H1170" i="3" s="1"/>
  <c r="E1171" i="3"/>
  <c r="D1172" i="3"/>
  <c r="D1173" i="3" l="1"/>
  <c r="E1172" i="3"/>
  <c r="F1171" i="3"/>
  <c r="H1171" i="3" s="1"/>
  <c r="G1171" i="3"/>
  <c r="G1172" i="3" l="1"/>
  <c r="F1172" i="3"/>
  <c r="H1172" i="3" s="1"/>
  <c r="D1174" i="3"/>
  <c r="E1173" i="3"/>
  <c r="G1173" i="3" l="1"/>
  <c r="F1173" i="3"/>
  <c r="H1173" i="3" s="1"/>
  <c r="E1174" i="3"/>
  <c r="D1175" i="3"/>
  <c r="D1176" i="3" l="1"/>
  <c r="E1175" i="3"/>
  <c r="G1174" i="3"/>
  <c r="F1174" i="3"/>
  <c r="H1174" i="3" s="1"/>
  <c r="G1175" i="3" l="1"/>
  <c r="F1175" i="3"/>
  <c r="H1175" i="3" s="1"/>
  <c r="E1176" i="3"/>
  <c r="D1177" i="3"/>
  <c r="E1177" i="3" l="1"/>
  <c r="D1178" i="3"/>
  <c r="G1176" i="3"/>
  <c r="F1176" i="3"/>
  <c r="H1176" i="3" s="1"/>
  <c r="E1178" i="3" l="1"/>
  <c r="D1179" i="3"/>
  <c r="G1177" i="3"/>
  <c r="F1177" i="3"/>
  <c r="H1177" i="3" s="1"/>
  <c r="E1179" i="3" l="1"/>
  <c r="D1180" i="3"/>
  <c r="G1178" i="3"/>
  <c r="F1178" i="3"/>
  <c r="H1178" i="3" s="1"/>
  <c r="D1181" i="3" l="1"/>
  <c r="E1180" i="3"/>
  <c r="G1179" i="3"/>
  <c r="F1179" i="3"/>
  <c r="H1179" i="3" s="1"/>
  <c r="G1180" i="3" l="1"/>
  <c r="F1180" i="3"/>
  <c r="H1180" i="3" s="1"/>
  <c r="E1181" i="3"/>
  <c r="D1182" i="3"/>
  <c r="F1181" i="3" l="1"/>
  <c r="H1181" i="3" s="1"/>
  <c r="G1181" i="3"/>
  <c r="D1183" i="3"/>
  <c r="E1182" i="3"/>
  <c r="G1182" i="3" l="1"/>
  <c r="F1182" i="3"/>
  <c r="H1182" i="3" s="1"/>
  <c r="E1183" i="3"/>
  <c r="D1184" i="3"/>
  <c r="F1183" i="3" l="1"/>
  <c r="H1183" i="3" s="1"/>
  <c r="G1183" i="3"/>
  <c r="D1185" i="3"/>
  <c r="E1184" i="3"/>
  <c r="G1184" i="3" l="1"/>
  <c r="F1184" i="3"/>
  <c r="H1184" i="3" s="1"/>
  <c r="E1185" i="3"/>
  <c r="D1186" i="3"/>
  <c r="E1186" i="3" l="1"/>
  <c r="D1187" i="3"/>
  <c r="G1185" i="3"/>
  <c r="F1185" i="3"/>
  <c r="H1185" i="3" s="1"/>
  <c r="D1188" i="3" l="1"/>
  <c r="E1187" i="3"/>
  <c r="G1186" i="3"/>
  <c r="F1186" i="3"/>
  <c r="H1186" i="3" s="1"/>
  <c r="G1187" i="3" l="1"/>
  <c r="F1187" i="3"/>
  <c r="H1187" i="3" s="1"/>
  <c r="E1188" i="3"/>
  <c r="D1189" i="3"/>
  <c r="D1190" i="3" l="1"/>
  <c r="E1189" i="3"/>
  <c r="G1188" i="3"/>
  <c r="F1188" i="3"/>
  <c r="H1188" i="3" s="1"/>
  <c r="F1189" i="3" l="1"/>
  <c r="H1189" i="3" s="1"/>
  <c r="G1189" i="3"/>
  <c r="D1191" i="3"/>
  <c r="E1190" i="3"/>
  <c r="G1190" i="3" l="1"/>
  <c r="F1190" i="3"/>
  <c r="H1190" i="3" s="1"/>
  <c r="D1192" i="3"/>
  <c r="E1191" i="3"/>
  <c r="G1191" i="3" l="1"/>
  <c r="F1191" i="3"/>
  <c r="H1191" i="3" s="1"/>
  <c r="E1192" i="3"/>
  <c r="D1193" i="3"/>
  <c r="D1194" i="3" l="1"/>
  <c r="E1193" i="3"/>
  <c r="G1192" i="3"/>
  <c r="F1192" i="3"/>
  <c r="H1192" i="3" s="1"/>
  <c r="G1193" i="3" l="1"/>
  <c r="F1193" i="3"/>
  <c r="H1193" i="3" s="1"/>
  <c r="E1194" i="3"/>
  <c r="D1195" i="3"/>
  <c r="D1196" i="3" l="1"/>
  <c r="E1195" i="3"/>
  <c r="F1194" i="3"/>
  <c r="H1194" i="3" s="1"/>
  <c r="G1194" i="3"/>
  <c r="G1195" i="3" l="1"/>
  <c r="F1195" i="3"/>
  <c r="H1195" i="3" s="1"/>
  <c r="E1196" i="3"/>
  <c r="D1197" i="3"/>
  <c r="D1198" i="3" l="1"/>
  <c r="E1197" i="3"/>
  <c r="G1196" i="3"/>
  <c r="F1196" i="3"/>
  <c r="H1196" i="3" s="1"/>
  <c r="F1197" i="3" l="1"/>
  <c r="H1197" i="3" s="1"/>
  <c r="G1197" i="3"/>
  <c r="D1199" i="3"/>
  <c r="E1198" i="3"/>
  <c r="G1198" i="3" l="1"/>
  <c r="F1198" i="3"/>
  <c r="H1198" i="3" s="1"/>
  <c r="E1199" i="3"/>
  <c r="D1200" i="3"/>
  <c r="D1201" i="3" l="1"/>
  <c r="E1200" i="3"/>
  <c r="G1199" i="3"/>
  <c r="F1199" i="3"/>
  <c r="H1199" i="3" s="1"/>
  <c r="G1200" i="3" l="1"/>
  <c r="F1200" i="3"/>
  <c r="H1200" i="3" s="1"/>
  <c r="E1201" i="3"/>
  <c r="D1202" i="3"/>
  <c r="E1202" i="3" l="1"/>
  <c r="D1203" i="3"/>
  <c r="G1201" i="3"/>
  <c r="F1201" i="3"/>
  <c r="H1201" i="3" s="1"/>
  <c r="E1203" i="3" l="1"/>
  <c r="D1204" i="3"/>
  <c r="G1202" i="3"/>
  <c r="F1202" i="3"/>
  <c r="H1202" i="3" s="1"/>
  <c r="D1205" i="3" l="1"/>
  <c r="E1204" i="3"/>
  <c r="F1203" i="3"/>
  <c r="H1203" i="3" s="1"/>
  <c r="G1203" i="3"/>
  <c r="G1204" i="3" l="1"/>
  <c r="F1204" i="3"/>
  <c r="H1204" i="3" s="1"/>
  <c r="E1205" i="3"/>
  <c r="D1206" i="3"/>
  <c r="D1207" i="3" l="1"/>
  <c r="E1206" i="3"/>
  <c r="F1205" i="3"/>
  <c r="H1205" i="3" s="1"/>
  <c r="G1205" i="3"/>
  <c r="G1206" i="3" l="1"/>
  <c r="F1206" i="3"/>
  <c r="H1206" i="3" s="1"/>
  <c r="E1207" i="3"/>
  <c r="D1208" i="3"/>
  <c r="D1209" i="3" l="1"/>
  <c r="E1208" i="3"/>
  <c r="G1207" i="3"/>
  <c r="F1207" i="3"/>
  <c r="H1207" i="3" s="1"/>
  <c r="G1208" i="3" l="1"/>
  <c r="F1208" i="3"/>
  <c r="H1208" i="3" s="1"/>
  <c r="D1210" i="3"/>
  <c r="E1209" i="3"/>
  <c r="G1209" i="3" l="1"/>
  <c r="F1209" i="3"/>
  <c r="H1209" i="3" s="1"/>
  <c r="E1210" i="3"/>
  <c r="D1211" i="3"/>
  <c r="G1210" i="3" l="1"/>
  <c r="F1210" i="3"/>
  <c r="H1210" i="3" s="1"/>
  <c r="D1212" i="3"/>
  <c r="E1211" i="3"/>
  <c r="G1211" i="3" l="1"/>
  <c r="F1211" i="3"/>
  <c r="H1211" i="3" s="1"/>
  <c r="E1212" i="3"/>
  <c r="D1213" i="3"/>
  <c r="G1212" i="3" l="1"/>
  <c r="F1212" i="3"/>
  <c r="H1212" i="3" s="1"/>
  <c r="D1214" i="3"/>
  <c r="E1213" i="3"/>
  <c r="F1213" i="3" l="1"/>
  <c r="H1213" i="3" s="1"/>
  <c r="G1213" i="3"/>
  <c r="D1215" i="3"/>
  <c r="E1214" i="3"/>
  <c r="F1214" i="3" l="1"/>
  <c r="H1214" i="3" s="1"/>
  <c r="G1214" i="3"/>
  <c r="D1216" i="3"/>
  <c r="E1215" i="3"/>
  <c r="G1215" i="3" l="1"/>
  <c r="F1215" i="3"/>
  <c r="H1215" i="3" s="1"/>
  <c r="E1216" i="3"/>
  <c r="D1217" i="3"/>
  <c r="D1218" i="3" l="1"/>
  <c r="E1217" i="3"/>
  <c r="G1216" i="3"/>
  <c r="F1216" i="3"/>
  <c r="H1216" i="3" s="1"/>
  <c r="G1217" i="3" l="1"/>
  <c r="F1217" i="3"/>
  <c r="H1217" i="3" s="1"/>
  <c r="E1218" i="3"/>
  <c r="D1219" i="3"/>
  <c r="D1220" i="3" l="1"/>
  <c r="E1219" i="3"/>
  <c r="G1218" i="3"/>
  <c r="F1218" i="3"/>
  <c r="H1218" i="3" s="1"/>
  <c r="G1219" i="3" l="1"/>
  <c r="F1219" i="3"/>
  <c r="H1219" i="3" s="1"/>
  <c r="E1220" i="3"/>
  <c r="D1221" i="3"/>
  <c r="E1221" i="3" l="1"/>
  <c r="D1222" i="3"/>
  <c r="G1220" i="3"/>
  <c r="F1220" i="3"/>
  <c r="H1220" i="3" s="1"/>
  <c r="D1223" i="3" l="1"/>
  <c r="E1222" i="3"/>
  <c r="F1221" i="3"/>
  <c r="H1221" i="3" s="1"/>
  <c r="G1221" i="3"/>
  <c r="G1222" i="3" l="1"/>
  <c r="F1222" i="3"/>
  <c r="H1222" i="3" s="1"/>
  <c r="D1224" i="3"/>
  <c r="E1223" i="3"/>
  <c r="G1223" i="3" l="1"/>
  <c r="F1223" i="3"/>
  <c r="H1223" i="3" s="1"/>
  <c r="D1225" i="3"/>
  <c r="E1224" i="3"/>
  <c r="D1226" i="3" l="1"/>
  <c r="E1225" i="3"/>
  <c r="G1224" i="3"/>
  <c r="F1224" i="3"/>
  <c r="H1224" i="3" s="1"/>
  <c r="G1225" i="3" l="1"/>
  <c r="F1225" i="3"/>
  <c r="H1225" i="3" s="1"/>
  <c r="E1226" i="3"/>
  <c r="D1227" i="3"/>
  <c r="G1226" i="3" l="1"/>
  <c r="F1226" i="3"/>
  <c r="H1226" i="3" s="1"/>
  <c r="D1228" i="3"/>
  <c r="E1227" i="3"/>
  <c r="G1227" i="3" l="1"/>
  <c r="F1227" i="3"/>
  <c r="H1227" i="3" s="1"/>
  <c r="D1229" i="3"/>
  <c r="E1228" i="3"/>
  <c r="G1228" i="3" l="1"/>
  <c r="F1228" i="3"/>
  <c r="H1228" i="3" s="1"/>
  <c r="E1229" i="3"/>
  <c r="D1230" i="3"/>
  <c r="D1231" i="3" l="1"/>
  <c r="E1230" i="3"/>
  <c r="F1229" i="3"/>
  <c r="H1229" i="3" s="1"/>
  <c r="G1229" i="3"/>
  <c r="G1230" i="3" l="1"/>
  <c r="F1230" i="3"/>
  <c r="H1230" i="3" s="1"/>
  <c r="E1231" i="3"/>
  <c r="D1232" i="3"/>
  <c r="D1233" i="3" l="1"/>
  <c r="E1232" i="3"/>
  <c r="F1231" i="3"/>
  <c r="H1231" i="3" s="1"/>
  <c r="G1231" i="3"/>
  <c r="G1232" i="3" l="1"/>
  <c r="F1232" i="3"/>
  <c r="H1232" i="3" s="1"/>
  <c r="D1234" i="3"/>
  <c r="E1233" i="3"/>
  <c r="F1233" i="3" l="1"/>
  <c r="H1233" i="3" s="1"/>
  <c r="G1233" i="3"/>
  <c r="E1234" i="3"/>
  <c r="D1235" i="3"/>
  <c r="E1235" i="3" l="1"/>
  <c r="D1236" i="3"/>
  <c r="G1234" i="3"/>
  <c r="F1234" i="3"/>
  <c r="H1234" i="3" s="1"/>
  <c r="D1237" i="3" l="1"/>
  <c r="E1236" i="3"/>
  <c r="G1235" i="3"/>
  <c r="F1235" i="3"/>
  <c r="H1235" i="3" s="1"/>
  <c r="G1236" i="3" l="1"/>
  <c r="F1236" i="3"/>
  <c r="H1236" i="3" s="1"/>
  <c r="E1237" i="3"/>
  <c r="D1238" i="3"/>
  <c r="D1239" i="3" l="1"/>
  <c r="E1238" i="3"/>
  <c r="F1237" i="3"/>
  <c r="H1237" i="3" s="1"/>
  <c r="G1237" i="3"/>
  <c r="G1238" i="3" l="1"/>
  <c r="F1238" i="3"/>
  <c r="H1238" i="3" s="1"/>
  <c r="E1239" i="3"/>
  <c r="D1240" i="3"/>
  <c r="D1241" i="3" l="1"/>
  <c r="E1240" i="3"/>
  <c r="G1239" i="3"/>
  <c r="F1239" i="3"/>
  <c r="H1239" i="3" s="1"/>
  <c r="G1240" i="3" l="1"/>
  <c r="F1240" i="3"/>
  <c r="H1240" i="3" s="1"/>
  <c r="D1242" i="3"/>
  <c r="E1241" i="3"/>
  <c r="E1242" i="3" l="1"/>
  <c r="D1243" i="3"/>
  <c r="G1241" i="3"/>
  <c r="F1241" i="3"/>
  <c r="H1241" i="3" s="1"/>
  <c r="D1244" i="3" l="1"/>
  <c r="E1243" i="3"/>
  <c r="G1242" i="3"/>
  <c r="F1242" i="3"/>
  <c r="H1242" i="3" s="1"/>
  <c r="G1243" i="3" l="1"/>
  <c r="F1243" i="3"/>
  <c r="H1243" i="3" s="1"/>
  <c r="E1244" i="3"/>
  <c r="D1245" i="3"/>
  <c r="E1245" i="3" l="1"/>
  <c r="D1246" i="3"/>
  <c r="G1244" i="3"/>
  <c r="F1244" i="3"/>
  <c r="H1244" i="3" s="1"/>
  <c r="D1247" i="3" l="1"/>
  <c r="E1246" i="3"/>
  <c r="F1245" i="3"/>
  <c r="H1245" i="3" s="1"/>
  <c r="G1245" i="3"/>
  <c r="G1246" i="3" l="1"/>
  <c r="F1246" i="3"/>
  <c r="H1246" i="3" s="1"/>
  <c r="E1247" i="3"/>
  <c r="D1248" i="3"/>
  <c r="D1249" i="3" l="1"/>
  <c r="E1248" i="3"/>
  <c r="G1247" i="3"/>
  <c r="F1247" i="3"/>
  <c r="H1247" i="3" s="1"/>
  <c r="G1248" i="3" l="1"/>
  <c r="F1248" i="3"/>
  <c r="H1248" i="3" s="1"/>
  <c r="E1249" i="3"/>
  <c r="D1250" i="3"/>
  <c r="G1249" i="3" l="1"/>
  <c r="F1249" i="3"/>
  <c r="H1249" i="3" s="1"/>
  <c r="E1250" i="3"/>
  <c r="D1251" i="3"/>
  <c r="G1250" i="3" l="1"/>
  <c r="F1250" i="3"/>
  <c r="H1250" i="3" s="1"/>
  <c r="D1252" i="3"/>
  <c r="E1251" i="3"/>
  <c r="E1252" i="3" l="1"/>
  <c r="D1253" i="3"/>
  <c r="G1251" i="3"/>
  <c r="F1251" i="3"/>
  <c r="H1251" i="3" s="1"/>
  <c r="D1254" i="3" l="1"/>
  <c r="E1253" i="3"/>
  <c r="F1252" i="3"/>
  <c r="H1252" i="3" s="1"/>
  <c r="G1252" i="3"/>
  <c r="G1253" i="3" l="1"/>
  <c r="F1253" i="3"/>
  <c r="H1253" i="3" s="1"/>
  <c r="D1255" i="3"/>
  <c r="E1254" i="3"/>
  <c r="F1254" i="3" l="1"/>
  <c r="H1254" i="3" s="1"/>
  <c r="G1254" i="3"/>
  <c r="E1255" i="3"/>
  <c r="D1256" i="3"/>
  <c r="D1257" i="3" l="1"/>
  <c r="E1256" i="3"/>
  <c r="G1255" i="3"/>
  <c r="F1255" i="3"/>
  <c r="H1255" i="3" s="1"/>
  <c r="G1256" i="3" l="1"/>
  <c r="F1256" i="3"/>
  <c r="H1256" i="3" s="1"/>
  <c r="E1257" i="3"/>
  <c r="D1258" i="3"/>
  <c r="E1258" i="3" l="1"/>
  <c r="D1259" i="3"/>
  <c r="G1257" i="3"/>
  <c r="F1257" i="3"/>
  <c r="H1257" i="3" s="1"/>
  <c r="D1260" i="3" l="1"/>
  <c r="E1259" i="3"/>
  <c r="G1258" i="3"/>
  <c r="F1258" i="3"/>
  <c r="H1258" i="3" s="1"/>
  <c r="G1259" i="3" l="1"/>
  <c r="F1259" i="3"/>
  <c r="H1259" i="3" s="1"/>
  <c r="E1260" i="3"/>
  <c r="F1260" i="3" l="1"/>
  <c r="H1260" i="3" s="1"/>
  <c r="G1260" i="3"/>
  <c r="Q3" i="3" l="1"/>
  <c r="Q5" i="3" l="1"/>
  <c r="Q6" i="3" l="1"/>
  <c r="Q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J8" authorId="0" shapeId="0" xr:uid="{1D2BC03C-953A-4E20-9E50-8F622685F7BC}">
      <text>
        <r>
          <rPr>
            <sz val="9"/>
            <rFont val="Aptos Narrow"/>
            <family val="2"/>
            <scheme val="minor"/>
          </rPr>
          <t>alpha varied from 0.05 to 0.95 in multiples of 0.05</t>
        </r>
      </text>
    </comment>
    <comment ref="J9" authorId="0" shapeId="0" xr:uid="{C781E22E-771D-4383-AB23-72E6D315904F}">
      <text>
        <r>
          <rPr>
            <sz val="9"/>
            <rFont val="Aptos Narrow"/>
            <family val="2"/>
            <scheme val="minor"/>
          </rPr>
          <t>ME closest to 0</t>
        </r>
      </text>
    </comment>
  </commentList>
</comments>
</file>

<file path=xl/sharedStrings.xml><?xml version="1.0" encoding="utf-8"?>
<sst xmlns="http://schemas.openxmlformats.org/spreadsheetml/2006/main" count="50" uniqueCount="41">
  <si>
    <t>Date</t>
  </si>
  <si>
    <t>Adj Close</t>
  </si>
  <si>
    <t xml:space="preserve">Naive Trend </t>
  </si>
  <si>
    <t>Erorr 1</t>
  </si>
  <si>
    <t>Sq Erorr 1</t>
  </si>
  <si>
    <t>Abs Erorr 1</t>
  </si>
  <si>
    <t>Abs Pct Error 1</t>
  </si>
  <si>
    <t>3-MA</t>
  </si>
  <si>
    <t>Erorr 2</t>
  </si>
  <si>
    <t>Sq Erorr 2</t>
  </si>
  <si>
    <t>Abs Erorr 2</t>
  </si>
  <si>
    <t>Abs Pct Erorr 2</t>
  </si>
  <si>
    <t>6-MA</t>
  </si>
  <si>
    <t>Erorr 3</t>
  </si>
  <si>
    <t>Sq Erorr 3</t>
  </si>
  <si>
    <t>Abs Erorr 3</t>
  </si>
  <si>
    <t>Abs Pct Erorr 3</t>
  </si>
  <si>
    <t>Error measures</t>
  </si>
  <si>
    <t>Mean error (ME)</t>
  </si>
  <si>
    <t>Mean absolute error (MAE)</t>
  </si>
  <si>
    <t>Root mean square error (RMSE)</t>
  </si>
  <si>
    <t>Mean absolute pct error (MAPE)</t>
  </si>
  <si>
    <t>Sq Error</t>
  </si>
  <si>
    <t>Abs Pct Error</t>
  </si>
  <si>
    <t>Least bias</t>
  </si>
  <si>
    <t>Smallest MAE</t>
  </si>
  <si>
    <t>Smallest RMSE</t>
  </si>
  <si>
    <t>Smallest MAPE</t>
  </si>
  <si>
    <r>
      <t>Mean error (</t>
    </r>
    <r>
      <rPr>
        <b/>
        <sz val="11"/>
        <rFont val="Calibri"/>
        <family val="2"/>
      </rPr>
      <t>ME</t>
    </r>
    <r>
      <rPr>
        <sz val="11"/>
        <rFont val="Calibri"/>
        <family val="2"/>
      </rPr>
      <t>)</t>
    </r>
  </si>
  <si>
    <r>
      <t>Mean absolute error (</t>
    </r>
    <r>
      <rPr>
        <b/>
        <sz val="11"/>
        <rFont val="Calibri"/>
        <family val="2"/>
      </rPr>
      <t>MAE</t>
    </r>
    <r>
      <rPr>
        <sz val="11"/>
        <rFont val="Calibri"/>
        <family val="2"/>
      </rPr>
      <t>)</t>
    </r>
  </si>
  <si>
    <r>
      <t>Root mean square error (</t>
    </r>
    <r>
      <rPr>
        <b/>
        <sz val="11"/>
        <rFont val="Calibri"/>
        <family val="2"/>
      </rPr>
      <t>RMSE</t>
    </r>
    <r>
      <rPr>
        <sz val="11"/>
        <rFont val="Calibri"/>
        <family val="2"/>
      </rPr>
      <t>)</t>
    </r>
  </si>
  <si>
    <r>
      <t>Mean absolute pct error (</t>
    </r>
    <r>
      <rPr>
        <b/>
        <sz val="11"/>
        <rFont val="Calibri"/>
        <family val="2"/>
      </rPr>
      <t>MAPE</t>
    </r>
    <r>
      <rPr>
        <sz val="11"/>
        <rFont val="Calibri"/>
        <family val="2"/>
      </rPr>
      <t>)</t>
    </r>
  </si>
  <si>
    <t>Smoothing constant(s)</t>
  </si>
  <si>
    <t>For level (alpha)</t>
  </si>
  <si>
    <t>Initialization value(s)</t>
  </si>
  <si>
    <t>Initial level</t>
  </si>
  <si>
    <t xml:space="preserve">Best error measures with respect to smoothing </t>
  </si>
  <si>
    <t>Alpha</t>
  </si>
  <si>
    <t>Forecast</t>
  </si>
  <si>
    <t>Error</t>
  </si>
  <si>
    <t>Abs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</si>
</sst>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13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1"/>
      <name val="Calibri"/>
      <family val="2"/>
    </font>
    <font>
      <sz val="11"/>
      <name val="Calibri"/>
      <family val="2"/>
    </font>
    <font>
      <sz val="9"/>
      <name val="Aptos Narrow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2" fontId="6" fillId="0" borderId="4" xfId="0" applyNumberFormat="1" applyFont="1" applyBorder="1" applyAlignment="1">
      <alignment horizontal="left"/>
    </xf>
    <xf numFmtId="0" fontId="7" fillId="0" borderId="0" xfId="0" applyFont="1"/>
    <xf numFmtId="44" fontId="7" fillId="0" borderId="0" xfId="0" applyNumberFormat="1" applyFont="1"/>
    <xf numFmtId="22" fontId="7" fillId="2" borderId="10" xfId="0" applyNumberFormat="1" applyFont="1" applyFill="1" applyBorder="1"/>
    <xf numFmtId="2" fontId="6" fillId="3" borderId="4" xfId="0" applyNumberFormat="1" applyFont="1" applyFill="1" applyBorder="1" applyAlignment="1">
      <alignment horizontal="center"/>
    </xf>
    <xf numFmtId="0" fontId="7" fillId="0" borderId="4" xfId="0" applyFont="1" applyBorder="1"/>
    <xf numFmtId="164" fontId="3" fillId="3" borderId="4" xfId="0" applyNumberFormat="1" applyFont="1" applyFill="1" applyBorder="1" applyAlignment="1">
      <alignment horizontal="center"/>
    </xf>
    <xf numFmtId="43" fontId="7" fillId="0" borderId="4" xfId="1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22" fontId="7" fillId="0" borderId="5" xfId="0" applyNumberFormat="1" applyFont="1" applyBorder="1"/>
    <xf numFmtId="43" fontId="7" fillId="0" borderId="4" xfId="1" applyFont="1" applyBorder="1"/>
    <xf numFmtId="43" fontId="0" fillId="3" borderId="4" xfId="1" applyFont="1" applyFill="1" applyBorder="1"/>
    <xf numFmtId="43" fontId="0" fillId="3" borderId="4" xfId="1" applyFont="1" applyFill="1" applyBorder="1" applyAlignment="1"/>
    <xf numFmtId="22" fontId="8" fillId="0" borderId="5" xfId="0" applyNumberFormat="1" applyFont="1" applyBorder="1"/>
    <xf numFmtId="0" fontId="8" fillId="0" borderId="4" xfId="0" applyFont="1" applyBorder="1"/>
    <xf numFmtId="0" fontId="12" fillId="7" borderId="1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5" borderId="4" xfId="1" applyNumberFormat="1" applyFont="1" applyFill="1" applyBorder="1" applyAlignment="1">
      <alignment horizontal="center"/>
    </xf>
    <xf numFmtId="9" fontId="9" fillId="5" borderId="4" xfId="3" applyFont="1" applyFill="1" applyBorder="1" applyAlignment="1">
      <alignment horizontal="center"/>
    </xf>
    <xf numFmtId="9" fontId="9" fillId="5" borderId="6" xfId="3" applyFont="1" applyFill="1" applyBorder="1" applyAlignment="1">
      <alignment horizontal="center"/>
    </xf>
    <xf numFmtId="44" fontId="7" fillId="0" borderId="4" xfId="2" applyFont="1" applyBorder="1"/>
    <xf numFmtId="0" fontId="7" fillId="0" borderId="4" xfId="1" applyNumberFormat="1" applyFont="1" applyBorder="1" applyAlignment="1">
      <alignment horizontal="center"/>
    </xf>
    <xf numFmtId="9" fontId="7" fillId="0" borderId="4" xfId="3" applyFont="1" applyBorder="1" applyAlignment="1">
      <alignment horizontal="center"/>
    </xf>
    <xf numFmtId="0" fontId="7" fillId="0" borderId="4" xfId="2" applyNumberFormat="1" applyFont="1" applyBorder="1"/>
    <xf numFmtId="0" fontId="7" fillId="0" borderId="4" xfId="1" applyNumberFormat="1" applyFont="1" applyBorder="1"/>
    <xf numFmtId="43" fontId="7" fillId="0" borderId="6" xfId="1" applyFont="1" applyBorder="1"/>
    <xf numFmtId="2" fontId="7" fillId="5" borderId="4" xfId="0" applyNumberFormat="1" applyFont="1" applyFill="1" applyBorder="1"/>
    <xf numFmtId="44" fontId="7" fillId="5" borderId="4" xfId="2" applyFont="1" applyFill="1" applyBorder="1"/>
    <xf numFmtId="0" fontId="7" fillId="5" borderId="4" xfId="1" applyNumberFormat="1" applyFont="1" applyFill="1" applyBorder="1" applyAlignment="1">
      <alignment horizontal="center"/>
    </xf>
    <xf numFmtId="0" fontId="7" fillId="5" borderId="4" xfId="0" applyFont="1" applyFill="1" applyBorder="1"/>
    <xf numFmtId="9" fontId="7" fillId="5" borderId="4" xfId="3" applyFont="1" applyFill="1" applyBorder="1" applyAlignment="1">
      <alignment horizontal="center"/>
    </xf>
    <xf numFmtId="43" fontId="7" fillId="5" borderId="6" xfId="1" applyFont="1" applyFill="1" applyBorder="1"/>
    <xf numFmtId="0" fontId="7" fillId="5" borderId="4" xfId="2" applyNumberFormat="1" applyFont="1" applyFill="1" applyBorder="1"/>
    <xf numFmtId="43" fontId="7" fillId="5" borderId="4" xfId="1" applyFont="1" applyFill="1" applyBorder="1"/>
    <xf numFmtId="22" fontId="7" fillId="0" borderId="7" xfId="0" applyNumberFormat="1" applyFont="1" applyBorder="1"/>
    <xf numFmtId="2" fontId="7" fillId="5" borderId="8" xfId="0" applyNumberFormat="1" applyFont="1" applyFill="1" applyBorder="1"/>
    <xf numFmtId="44" fontId="7" fillId="5" borderId="8" xfId="2" applyFont="1" applyFill="1" applyBorder="1"/>
    <xf numFmtId="0" fontId="7" fillId="5" borderId="8" xfId="1" applyNumberFormat="1" applyFont="1" applyFill="1" applyBorder="1" applyAlignment="1">
      <alignment horizontal="center"/>
    </xf>
    <xf numFmtId="0" fontId="7" fillId="5" borderId="8" xfId="0" applyFont="1" applyFill="1" applyBorder="1"/>
    <xf numFmtId="9" fontId="7" fillId="5" borderId="8" xfId="3" applyFont="1" applyFill="1" applyBorder="1" applyAlignment="1">
      <alignment horizontal="center"/>
    </xf>
    <xf numFmtId="0" fontId="7" fillId="5" borderId="8" xfId="2" applyNumberFormat="1" applyFont="1" applyFill="1" applyBorder="1"/>
    <xf numFmtId="43" fontId="7" fillId="5" borderId="8" xfId="1" applyFont="1" applyFill="1" applyBorder="1"/>
    <xf numFmtId="44" fontId="7" fillId="0" borderId="8" xfId="2" applyFont="1" applyBorder="1"/>
    <xf numFmtId="0" fontId="7" fillId="0" borderId="8" xfId="1" applyNumberFormat="1" applyFont="1" applyBorder="1"/>
    <xf numFmtId="43" fontId="7" fillId="0" borderId="8" xfId="1" applyFont="1" applyBorder="1"/>
    <xf numFmtId="43" fontId="7" fillId="5" borderId="9" xfId="1" applyFont="1" applyFill="1" applyBorder="1"/>
    <xf numFmtId="43" fontId="7" fillId="6" borderId="4" xfId="1" applyFont="1" applyFill="1" applyBorder="1"/>
    <xf numFmtId="43" fontId="7" fillId="3" borderId="4" xfId="1" applyFont="1" applyFill="1" applyBorder="1"/>
    <xf numFmtId="0" fontId="8" fillId="4" borderId="4" xfId="0" applyFont="1" applyFill="1" applyBorder="1"/>
    <xf numFmtId="0" fontId="8" fillId="4" borderId="6" xfId="0" applyFont="1" applyFill="1" applyBorder="1"/>
    <xf numFmtId="43" fontId="11" fillId="3" borderId="4" xfId="1" applyFont="1" applyFill="1" applyBorder="1" applyAlignment="1" applyProtection="1">
      <alignment horizontal="left"/>
    </xf>
    <xf numFmtId="43" fontId="10" fillId="6" borderId="6" xfId="1" applyFont="1" applyFill="1" applyBorder="1" applyAlignment="1" applyProtection="1">
      <alignment horizontal="center"/>
    </xf>
    <xf numFmtId="43" fontId="10" fillId="6" borderId="11" xfId="1" applyFont="1" applyFill="1" applyBorder="1" applyAlignment="1" applyProtection="1">
      <alignment horizontal="center"/>
    </xf>
    <xf numFmtId="43" fontId="10" fillId="6" borderId="5" xfId="1" applyFont="1" applyFill="1" applyBorder="1" applyAlignment="1" applyProtection="1">
      <alignment horizontal="center"/>
    </xf>
    <xf numFmtId="43" fontId="11" fillId="3" borderId="6" xfId="1" applyFont="1" applyFill="1" applyBorder="1" applyAlignment="1" applyProtection="1">
      <alignment horizontal="left"/>
    </xf>
    <xf numFmtId="43" fontId="11" fillId="3" borderId="11" xfId="1" applyFont="1" applyFill="1" applyBorder="1" applyAlignment="1" applyProtection="1">
      <alignment horizontal="left"/>
    </xf>
    <xf numFmtId="43" fontId="11" fillId="3" borderId="5" xfId="1" applyFont="1" applyFill="1" applyBorder="1" applyAlignment="1" applyProtection="1">
      <alignment horizontal="left"/>
    </xf>
    <xf numFmtId="0" fontId="3" fillId="3" borderId="4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3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5" formatCode="_(* #,##0.00_);_(* \(#,##0.00\);_(* &quot;-&quot;??_);_(@_)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7" formatCode="m/d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5" formatCode="_(* #,##0.00_);_(* \(#,##0.0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7" formatCode="m/d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Mô</a:t>
            </a:r>
            <a:r>
              <a:rPr lang="en-US" baseline="0"/>
              <a:t> hình dự đoán Moving Average của MSFT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884310846659697E-2"/>
          <c:y val="0.113943166862845"/>
          <c:w val="0.94371826547691817"/>
          <c:h val="0.62232099261664131"/>
        </c:manualLayout>
      </c:layout>
      <c:lineChart>
        <c:grouping val="standard"/>
        <c:varyColors val="0"/>
        <c:ser>
          <c:idx val="0"/>
          <c:order val="0"/>
          <c:tx>
            <c:strRef>
              <c:f>'3a. Moving Average'!$C$2</c:f>
              <c:strCache>
                <c:ptCount val="1"/>
                <c:pt idx="0">
                  <c:v>Adj Close</c:v>
                </c:pt>
              </c:strCache>
            </c:strRef>
          </c:tx>
          <c:spPr>
            <a:ln w="34925" cap="rnd">
              <a:solidFill>
                <a:schemeClr val="accent4">
                  <a:shade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'3a. Moving Average'!$B$2:$B$1266</c15:sqref>
                  </c15:fullRef>
                </c:ext>
              </c:extLst>
              <c:f>'3a. Moving Average'!$B$3:$B$1266</c:f>
              <c:strCache>
                <c:ptCount val="1264"/>
                <c:pt idx="0">
                  <c:v>11/14/2019 7:00</c:v>
                </c:pt>
                <c:pt idx="1">
                  <c:v>11/15/2019 7:00</c:v>
                </c:pt>
                <c:pt idx="2">
                  <c:v>11/18/2019 7:00</c:v>
                </c:pt>
                <c:pt idx="3">
                  <c:v>11/19/2019 7:00</c:v>
                </c:pt>
                <c:pt idx="4">
                  <c:v>11/20/2019 7:00</c:v>
                </c:pt>
                <c:pt idx="5">
                  <c:v>11/21/2019 7:00</c:v>
                </c:pt>
                <c:pt idx="6">
                  <c:v>11/22/2019 7:00</c:v>
                </c:pt>
                <c:pt idx="7">
                  <c:v>11/25/2019 7:00</c:v>
                </c:pt>
                <c:pt idx="8">
                  <c:v>11/26/2019 7:00</c:v>
                </c:pt>
                <c:pt idx="9">
                  <c:v>11/27/2019 7:00</c:v>
                </c:pt>
                <c:pt idx="10">
                  <c:v>11/29/2019 7:00</c:v>
                </c:pt>
                <c:pt idx="11">
                  <c:v>12/2/2019 7:00</c:v>
                </c:pt>
                <c:pt idx="12">
                  <c:v>12/3/2019 7:00</c:v>
                </c:pt>
                <c:pt idx="13">
                  <c:v>12/4/2019 7:00</c:v>
                </c:pt>
                <c:pt idx="14">
                  <c:v>12/5/2019 7:00</c:v>
                </c:pt>
                <c:pt idx="15">
                  <c:v>12/6/2019 7:00</c:v>
                </c:pt>
                <c:pt idx="16">
                  <c:v>12/9/2019 7:00</c:v>
                </c:pt>
                <c:pt idx="17">
                  <c:v>12/10/2019 7:00</c:v>
                </c:pt>
                <c:pt idx="18">
                  <c:v>12/11/2019 7:00</c:v>
                </c:pt>
                <c:pt idx="19">
                  <c:v>12/12/2019 7:00</c:v>
                </c:pt>
                <c:pt idx="20">
                  <c:v>12/13/2019 7:00</c:v>
                </c:pt>
                <c:pt idx="21">
                  <c:v>12/16/2019 7:00</c:v>
                </c:pt>
                <c:pt idx="22">
                  <c:v>12/17/2019 7:00</c:v>
                </c:pt>
                <c:pt idx="23">
                  <c:v>12/18/2019 7:00</c:v>
                </c:pt>
                <c:pt idx="24">
                  <c:v>12/19/2019 7:00</c:v>
                </c:pt>
                <c:pt idx="25">
                  <c:v>12/20/2019 7:00</c:v>
                </c:pt>
                <c:pt idx="26">
                  <c:v>12/23/2019 7:00</c:v>
                </c:pt>
                <c:pt idx="27">
                  <c:v>12/24/2019 7:00</c:v>
                </c:pt>
                <c:pt idx="28">
                  <c:v>12/26/2019 7:00</c:v>
                </c:pt>
                <c:pt idx="29">
                  <c:v>12/27/2019 7:00</c:v>
                </c:pt>
                <c:pt idx="30">
                  <c:v>12/30/2019 7:00</c:v>
                </c:pt>
                <c:pt idx="31">
                  <c:v>12/31/2019 7:00</c:v>
                </c:pt>
                <c:pt idx="32">
                  <c:v>1/2/2020 7:00</c:v>
                </c:pt>
                <c:pt idx="33">
                  <c:v>1/3/2020 7:00</c:v>
                </c:pt>
                <c:pt idx="34">
                  <c:v>1/6/2020 7:00</c:v>
                </c:pt>
                <c:pt idx="35">
                  <c:v>1/7/2020 7:00</c:v>
                </c:pt>
                <c:pt idx="36">
                  <c:v>1/8/2020 7:00</c:v>
                </c:pt>
                <c:pt idx="37">
                  <c:v>1/9/2020 7:00</c:v>
                </c:pt>
                <c:pt idx="38">
                  <c:v>1/10/2020 7:00</c:v>
                </c:pt>
                <c:pt idx="39">
                  <c:v>1/13/2020 7:00</c:v>
                </c:pt>
                <c:pt idx="40">
                  <c:v>1/14/2020 7:00</c:v>
                </c:pt>
                <c:pt idx="41">
                  <c:v>1/15/2020 7:00</c:v>
                </c:pt>
                <c:pt idx="42">
                  <c:v>1/16/2020 7:00</c:v>
                </c:pt>
                <c:pt idx="43">
                  <c:v>1/17/2020 7:00</c:v>
                </c:pt>
                <c:pt idx="44">
                  <c:v>1/21/2020 7:00</c:v>
                </c:pt>
                <c:pt idx="45">
                  <c:v>1/22/2020 7:00</c:v>
                </c:pt>
                <c:pt idx="46">
                  <c:v>1/23/2020 7:00</c:v>
                </c:pt>
                <c:pt idx="47">
                  <c:v>1/24/2020 7:00</c:v>
                </c:pt>
                <c:pt idx="48">
                  <c:v>1/27/2020 7:00</c:v>
                </c:pt>
                <c:pt idx="49">
                  <c:v>1/28/2020 7:00</c:v>
                </c:pt>
                <c:pt idx="50">
                  <c:v>1/29/2020 7:00</c:v>
                </c:pt>
                <c:pt idx="51">
                  <c:v>1/30/2020 7:00</c:v>
                </c:pt>
                <c:pt idx="52">
                  <c:v>1/31/2020 7:00</c:v>
                </c:pt>
                <c:pt idx="53">
                  <c:v>2/3/2020 7:00</c:v>
                </c:pt>
                <c:pt idx="54">
                  <c:v>2/4/2020 7:00</c:v>
                </c:pt>
                <c:pt idx="55">
                  <c:v>2/5/2020 7:00</c:v>
                </c:pt>
                <c:pt idx="56">
                  <c:v>2/6/2020 7:00</c:v>
                </c:pt>
                <c:pt idx="57">
                  <c:v>2/7/2020 7:00</c:v>
                </c:pt>
                <c:pt idx="58">
                  <c:v>2/10/2020 7:00</c:v>
                </c:pt>
                <c:pt idx="59">
                  <c:v>2/11/2020 7:00</c:v>
                </c:pt>
                <c:pt idx="60">
                  <c:v>2/12/2020 7:00</c:v>
                </c:pt>
                <c:pt idx="61">
                  <c:v>2/13/2020 7:00</c:v>
                </c:pt>
                <c:pt idx="62">
                  <c:v>2/14/2020 7:00</c:v>
                </c:pt>
                <c:pt idx="63">
                  <c:v>2/18/2020 7:00</c:v>
                </c:pt>
                <c:pt idx="64">
                  <c:v>2/19/2020 7:00</c:v>
                </c:pt>
                <c:pt idx="65">
                  <c:v>2/20/2020 7:00</c:v>
                </c:pt>
                <c:pt idx="66">
                  <c:v>2/21/2020 7:00</c:v>
                </c:pt>
                <c:pt idx="67">
                  <c:v>2/24/2020 7:00</c:v>
                </c:pt>
                <c:pt idx="68">
                  <c:v>2/25/2020 7:00</c:v>
                </c:pt>
                <c:pt idx="69">
                  <c:v>2/26/2020 7:00</c:v>
                </c:pt>
                <c:pt idx="70">
                  <c:v>2/27/2020 7:00</c:v>
                </c:pt>
                <c:pt idx="71">
                  <c:v>2/28/2020 7:00</c:v>
                </c:pt>
                <c:pt idx="72">
                  <c:v>3/2/2020 7:00</c:v>
                </c:pt>
                <c:pt idx="73">
                  <c:v>3/3/2020 7:00</c:v>
                </c:pt>
                <c:pt idx="74">
                  <c:v>3/4/2020 7:00</c:v>
                </c:pt>
                <c:pt idx="75">
                  <c:v>3/5/2020 7:00</c:v>
                </c:pt>
                <c:pt idx="76">
                  <c:v>3/6/2020 7:00</c:v>
                </c:pt>
                <c:pt idx="77">
                  <c:v>3/9/2020 7:00</c:v>
                </c:pt>
                <c:pt idx="78">
                  <c:v>3/10/2020 7:00</c:v>
                </c:pt>
                <c:pt idx="79">
                  <c:v>3/11/2020 7:00</c:v>
                </c:pt>
                <c:pt idx="80">
                  <c:v>3/12/2020 7:00</c:v>
                </c:pt>
                <c:pt idx="81">
                  <c:v>3/13/2020 7:00</c:v>
                </c:pt>
                <c:pt idx="82">
                  <c:v>3/16/2020 7:00</c:v>
                </c:pt>
                <c:pt idx="83">
                  <c:v>3/17/2020 7:00</c:v>
                </c:pt>
                <c:pt idx="84">
                  <c:v>3/18/2020 7:00</c:v>
                </c:pt>
                <c:pt idx="85">
                  <c:v>3/19/2020 7:00</c:v>
                </c:pt>
                <c:pt idx="86">
                  <c:v>3/20/2020 7:00</c:v>
                </c:pt>
                <c:pt idx="87">
                  <c:v>3/23/2020 7:00</c:v>
                </c:pt>
                <c:pt idx="88">
                  <c:v>3/24/2020 7:00</c:v>
                </c:pt>
                <c:pt idx="89">
                  <c:v>3/25/2020 7:00</c:v>
                </c:pt>
                <c:pt idx="90">
                  <c:v>3/26/2020 7:00</c:v>
                </c:pt>
                <c:pt idx="91">
                  <c:v>3/27/2020 7:00</c:v>
                </c:pt>
                <c:pt idx="92">
                  <c:v>3/30/2020 7:00</c:v>
                </c:pt>
                <c:pt idx="93">
                  <c:v>3/31/2020 7:00</c:v>
                </c:pt>
                <c:pt idx="94">
                  <c:v>4/1/2020 7:00</c:v>
                </c:pt>
                <c:pt idx="95">
                  <c:v>4/2/2020 7:00</c:v>
                </c:pt>
                <c:pt idx="96">
                  <c:v>4/3/2020 7:00</c:v>
                </c:pt>
                <c:pt idx="97">
                  <c:v>4/6/2020 7:00</c:v>
                </c:pt>
                <c:pt idx="98">
                  <c:v>4/7/2020 7:00</c:v>
                </c:pt>
                <c:pt idx="99">
                  <c:v>4/8/2020 7:00</c:v>
                </c:pt>
                <c:pt idx="100">
                  <c:v>4/9/2020 7:00</c:v>
                </c:pt>
                <c:pt idx="101">
                  <c:v>4/13/2020 7:00</c:v>
                </c:pt>
                <c:pt idx="102">
                  <c:v>4/14/2020 7:00</c:v>
                </c:pt>
                <c:pt idx="103">
                  <c:v>4/15/2020 7:00</c:v>
                </c:pt>
                <c:pt idx="104">
                  <c:v>4/16/2020 7:00</c:v>
                </c:pt>
                <c:pt idx="105">
                  <c:v>4/17/2020 7:00</c:v>
                </c:pt>
                <c:pt idx="106">
                  <c:v>4/20/2020 7:00</c:v>
                </c:pt>
                <c:pt idx="107">
                  <c:v>4/21/2020 7:00</c:v>
                </c:pt>
                <c:pt idx="108">
                  <c:v>4/22/2020 7:00</c:v>
                </c:pt>
                <c:pt idx="109">
                  <c:v>4/23/2020 7:00</c:v>
                </c:pt>
                <c:pt idx="110">
                  <c:v>4/24/2020 7:00</c:v>
                </c:pt>
                <c:pt idx="111">
                  <c:v>4/27/2020 7:00</c:v>
                </c:pt>
                <c:pt idx="112">
                  <c:v>4/28/2020 7:00</c:v>
                </c:pt>
                <c:pt idx="113">
                  <c:v>4/29/2020 7:00</c:v>
                </c:pt>
                <c:pt idx="114">
                  <c:v>4/30/2020 7:00</c:v>
                </c:pt>
                <c:pt idx="115">
                  <c:v>5/1/2020 7:00</c:v>
                </c:pt>
                <c:pt idx="116">
                  <c:v>5/4/2020 7:00</c:v>
                </c:pt>
                <c:pt idx="117">
                  <c:v>5/5/2020 7:00</c:v>
                </c:pt>
                <c:pt idx="118">
                  <c:v>5/6/2020 7:00</c:v>
                </c:pt>
                <c:pt idx="119">
                  <c:v>5/7/2020 7:00</c:v>
                </c:pt>
                <c:pt idx="120">
                  <c:v>5/8/2020 7:00</c:v>
                </c:pt>
                <c:pt idx="121">
                  <c:v>5/11/2020 7:00</c:v>
                </c:pt>
                <c:pt idx="122">
                  <c:v>5/12/2020 7:00</c:v>
                </c:pt>
                <c:pt idx="123">
                  <c:v>5/13/2020 7:00</c:v>
                </c:pt>
                <c:pt idx="124">
                  <c:v>5/14/2020 7:00</c:v>
                </c:pt>
                <c:pt idx="125">
                  <c:v>5/15/2020 7:00</c:v>
                </c:pt>
                <c:pt idx="126">
                  <c:v>5/18/2020 7:00</c:v>
                </c:pt>
                <c:pt idx="127">
                  <c:v>5/19/2020 7:00</c:v>
                </c:pt>
                <c:pt idx="128">
                  <c:v>5/20/2020 7:00</c:v>
                </c:pt>
                <c:pt idx="129">
                  <c:v>5/21/2020 7:00</c:v>
                </c:pt>
                <c:pt idx="130">
                  <c:v>5/22/2020 7:00</c:v>
                </c:pt>
                <c:pt idx="131">
                  <c:v>5/26/2020 7:00</c:v>
                </c:pt>
                <c:pt idx="132">
                  <c:v>5/27/2020 7:00</c:v>
                </c:pt>
                <c:pt idx="133">
                  <c:v>5/28/2020 7:00</c:v>
                </c:pt>
                <c:pt idx="134">
                  <c:v>5/29/2020 7:00</c:v>
                </c:pt>
                <c:pt idx="135">
                  <c:v>6/1/2020 7:00</c:v>
                </c:pt>
                <c:pt idx="136">
                  <c:v>6/2/2020 7:00</c:v>
                </c:pt>
                <c:pt idx="137">
                  <c:v>6/3/2020 7:00</c:v>
                </c:pt>
                <c:pt idx="138">
                  <c:v>6/4/2020 7:00</c:v>
                </c:pt>
                <c:pt idx="139">
                  <c:v>6/5/2020 7:00</c:v>
                </c:pt>
                <c:pt idx="140">
                  <c:v>6/8/2020 7:00</c:v>
                </c:pt>
                <c:pt idx="141">
                  <c:v>6/9/2020 7:00</c:v>
                </c:pt>
                <c:pt idx="142">
                  <c:v>6/10/2020 7:00</c:v>
                </c:pt>
                <c:pt idx="143">
                  <c:v>6/11/2020 7:00</c:v>
                </c:pt>
                <c:pt idx="144">
                  <c:v>6/12/2020 7:00</c:v>
                </c:pt>
                <c:pt idx="145">
                  <c:v>6/15/2020 7:00</c:v>
                </c:pt>
                <c:pt idx="146">
                  <c:v>6/16/2020 7:00</c:v>
                </c:pt>
                <c:pt idx="147">
                  <c:v>6/17/2020 7:00</c:v>
                </c:pt>
                <c:pt idx="148">
                  <c:v>6/18/2020 7:00</c:v>
                </c:pt>
                <c:pt idx="149">
                  <c:v>6/19/2020 7:00</c:v>
                </c:pt>
                <c:pt idx="150">
                  <c:v>6/22/2020 7:00</c:v>
                </c:pt>
                <c:pt idx="151">
                  <c:v>6/23/2020 7:00</c:v>
                </c:pt>
                <c:pt idx="152">
                  <c:v>6/24/2020 7:00</c:v>
                </c:pt>
                <c:pt idx="153">
                  <c:v>6/25/2020 7:00</c:v>
                </c:pt>
                <c:pt idx="154">
                  <c:v>6/26/2020 7:00</c:v>
                </c:pt>
                <c:pt idx="155">
                  <c:v>6/29/2020 7:00</c:v>
                </c:pt>
                <c:pt idx="156">
                  <c:v>6/30/2020 7:00</c:v>
                </c:pt>
                <c:pt idx="157">
                  <c:v>7/1/2020 7:00</c:v>
                </c:pt>
                <c:pt idx="158">
                  <c:v>7/2/2020 7:00</c:v>
                </c:pt>
                <c:pt idx="159">
                  <c:v>7/6/2020 7:00</c:v>
                </c:pt>
                <c:pt idx="160">
                  <c:v>7/7/2020 7:00</c:v>
                </c:pt>
                <c:pt idx="161">
                  <c:v>7/8/2020 7:00</c:v>
                </c:pt>
                <c:pt idx="162">
                  <c:v>7/9/2020 7:00</c:v>
                </c:pt>
                <c:pt idx="163">
                  <c:v>7/10/2020 7:00</c:v>
                </c:pt>
                <c:pt idx="164">
                  <c:v>7/13/2020 7:00</c:v>
                </c:pt>
                <c:pt idx="165">
                  <c:v>7/14/2020 7:00</c:v>
                </c:pt>
                <c:pt idx="166">
                  <c:v>7/15/2020 7:00</c:v>
                </c:pt>
                <c:pt idx="167">
                  <c:v>7/16/2020 7:00</c:v>
                </c:pt>
                <c:pt idx="168">
                  <c:v>7/17/2020 7:00</c:v>
                </c:pt>
                <c:pt idx="169">
                  <c:v>7/20/2020 7:00</c:v>
                </c:pt>
                <c:pt idx="170">
                  <c:v>7/21/2020 7:00</c:v>
                </c:pt>
                <c:pt idx="171">
                  <c:v>7/22/2020 7:00</c:v>
                </c:pt>
                <c:pt idx="172">
                  <c:v>7/23/2020 7:00</c:v>
                </c:pt>
                <c:pt idx="173">
                  <c:v>7/24/2020 7:00</c:v>
                </c:pt>
                <c:pt idx="174">
                  <c:v>7/27/2020 7:00</c:v>
                </c:pt>
                <c:pt idx="175">
                  <c:v>7/28/2020 7:00</c:v>
                </c:pt>
                <c:pt idx="176">
                  <c:v>7/29/2020 7:00</c:v>
                </c:pt>
                <c:pt idx="177">
                  <c:v>7/30/2020 7:00</c:v>
                </c:pt>
                <c:pt idx="178">
                  <c:v>7/31/2020 7:00</c:v>
                </c:pt>
                <c:pt idx="179">
                  <c:v>8/3/2020 7:00</c:v>
                </c:pt>
                <c:pt idx="180">
                  <c:v>8/4/2020 7:00</c:v>
                </c:pt>
                <c:pt idx="181">
                  <c:v>8/5/2020 7:00</c:v>
                </c:pt>
                <c:pt idx="182">
                  <c:v>8/6/2020 7:00</c:v>
                </c:pt>
                <c:pt idx="183">
                  <c:v>8/7/2020 7:00</c:v>
                </c:pt>
                <c:pt idx="184">
                  <c:v>8/10/2020 7:00</c:v>
                </c:pt>
                <c:pt idx="185">
                  <c:v>8/11/2020 7:00</c:v>
                </c:pt>
                <c:pt idx="186">
                  <c:v>8/12/2020 7:00</c:v>
                </c:pt>
                <c:pt idx="187">
                  <c:v>8/13/2020 7:00</c:v>
                </c:pt>
                <c:pt idx="188">
                  <c:v>8/14/2020 7:00</c:v>
                </c:pt>
                <c:pt idx="189">
                  <c:v>8/17/2020 7:00</c:v>
                </c:pt>
                <c:pt idx="190">
                  <c:v>8/18/2020 7:00</c:v>
                </c:pt>
                <c:pt idx="191">
                  <c:v>8/19/2020 7:00</c:v>
                </c:pt>
                <c:pt idx="192">
                  <c:v>8/20/2020 7:00</c:v>
                </c:pt>
                <c:pt idx="193">
                  <c:v>8/21/2020 7:00</c:v>
                </c:pt>
                <c:pt idx="194">
                  <c:v>8/24/2020 7:00</c:v>
                </c:pt>
                <c:pt idx="195">
                  <c:v>8/25/2020 7:00</c:v>
                </c:pt>
                <c:pt idx="196">
                  <c:v>8/26/2020 7:00</c:v>
                </c:pt>
                <c:pt idx="197">
                  <c:v>8/27/2020 7:00</c:v>
                </c:pt>
                <c:pt idx="198">
                  <c:v>8/28/2020 7:00</c:v>
                </c:pt>
                <c:pt idx="199">
                  <c:v>8/31/2020 7:00</c:v>
                </c:pt>
                <c:pt idx="200">
                  <c:v>9/1/2020 7:00</c:v>
                </c:pt>
                <c:pt idx="201">
                  <c:v>9/2/2020 7:00</c:v>
                </c:pt>
                <c:pt idx="202">
                  <c:v>9/3/2020 7:00</c:v>
                </c:pt>
                <c:pt idx="203">
                  <c:v>9/4/2020 7:00</c:v>
                </c:pt>
                <c:pt idx="204">
                  <c:v>9/8/2020 7:00</c:v>
                </c:pt>
                <c:pt idx="205">
                  <c:v>9/9/2020 7:00</c:v>
                </c:pt>
                <c:pt idx="206">
                  <c:v>9/10/2020 7:00</c:v>
                </c:pt>
                <c:pt idx="207">
                  <c:v>9/11/2020 7:00</c:v>
                </c:pt>
                <c:pt idx="208">
                  <c:v>9/14/2020 7:00</c:v>
                </c:pt>
                <c:pt idx="209">
                  <c:v>9/15/2020 7:00</c:v>
                </c:pt>
                <c:pt idx="210">
                  <c:v>9/16/2020 7:00</c:v>
                </c:pt>
                <c:pt idx="211">
                  <c:v>9/17/2020 7:00</c:v>
                </c:pt>
                <c:pt idx="212">
                  <c:v>9/18/2020 7:00</c:v>
                </c:pt>
                <c:pt idx="213">
                  <c:v>9/21/2020 7:00</c:v>
                </c:pt>
                <c:pt idx="214">
                  <c:v>9/22/2020 7:00</c:v>
                </c:pt>
                <c:pt idx="215">
                  <c:v>9/23/2020 7:00</c:v>
                </c:pt>
                <c:pt idx="216">
                  <c:v>9/24/2020 7:00</c:v>
                </c:pt>
                <c:pt idx="217">
                  <c:v>9/25/2020 7:00</c:v>
                </c:pt>
                <c:pt idx="218">
                  <c:v>9/28/2020 7:00</c:v>
                </c:pt>
                <c:pt idx="219">
                  <c:v>9/29/2020 7:00</c:v>
                </c:pt>
                <c:pt idx="220">
                  <c:v>9/30/2020 7:00</c:v>
                </c:pt>
                <c:pt idx="221">
                  <c:v>10/1/2020 7:00</c:v>
                </c:pt>
                <c:pt idx="222">
                  <c:v>10/2/2020 7:00</c:v>
                </c:pt>
                <c:pt idx="223">
                  <c:v>10/5/2020 7:00</c:v>
                </c:pt>
                <c:pt idx="224">
                  <c:v>10/6/2020 7:00</c:v>
                </c:pt>
                <c:pt idx="225">
                  <c:v>10/7/2020 7:00</c:v>
                </c:pt>
                <c:pt idx="226">
                  <c:v>10/8/2020 7:00</c:v>
                </c:pt>
                <c:pt idx="227">
                  <c:v>10/9/2020 7:00</c:v>
                </c:pt>
                <c:pt idx="228">
                  <c:v>10/12/2020 7:00</c:v>
                </c:pt>
                <c:pt idx="229">
                  <c:v>10/13/2020 7:00</c:v>
                </c:pt>
                <c:pt idx="230">
                  <c:v>10/14/2020 7:00</c:v>
                </c:pt>
                <c:pt idx="231">
                  <c:v>10/15/2020 7:00</c:v>
                </c:pt>
                <c:pt idx="232">
                  <c:v>10/16/2020 7:00</c:v>
                </c:pt>
                <c:pt idx="233">
                  <c:v>10/19/2020 7:00</c:v>
                </c:pt>
                <c:pt idx="234">
                  <c:v>10/20/2020 7:00</c:v>
                </c:pt>
                <c:pt idx="235">
                  <c:v>10/21/2020 7:00</c:v>
                </c:pt>
                <c:pt idx="236">
                  <c:v>10/22/2020 7:00</c:v>
                </c:pt>
                <c:pt idx="237">
                  <c:v>10/23/2020 7:00</c:v>
                </c:pt>
                <c:pt idx="238">
                  <c:v>10/26/2020 7:00</c:v>
                </c:pt>
                <c:pt idx="239">
                  <c:v>10/27/2020 7:00</c:v>
                </c:pt>
                <c:pt idx="240">
                  <c:v>10/28/2020 7:00</c:v>
                </c:pt>
                <c:pt idx="241">
                  <c:v>10/29/2020 7:00</c:v>
                </c:pt>
                <c:pt idx="242">
                  <c:v>10/30/2020 7:00</c:v>
                </c:pt>
                <c:pt idx="243">
                  <c:v>11/2/2020 7:00</c:v>
                </c:pt>
                <c:pt idx="244">
                  <c:v>11/3/2020 7:00</c:v>
                </c:pt>
                <c:pt idx="245">
                  <c:v>11/4/2020 7:00</c:v>
                </c:pt>
                <c:pt idx="246">
                  <c:v>11/5/2020 7:00</c:v>
                </c:pt>
                <c:pt idx="247">
                  <c:v>11/6/2020 7:00</c:v>
                </c:pt>
                <c:pt idx="248">
                  <c:v>11/9/2020 7:00</c:v>
                </c:pt>
                <c:pt idx="249">
                  <c:v>11/10/2020 7:00</c:v>
                </c:pt>
                <c:pt idx="250">
                  <c:v>11/11/2020 7:00</c:v>
                </c:pt>
                <c:pt idx="251">
                  <c:v>11/12/2020 7:00</c:v>
                </c:pt>
                <c:pt idx="252">
                  <c:v>11/13/2020 7:00</c:v>
                </c:pt>
                <c:pt idx="253">
                  <c:v>11/16/2020 7:00</c:v>
                </c:pt>
                <c:pt idx="254">
                  <c:v>11/17/2020 7:00</c:v>
                </c:pt>
                <c:pt idx="255">
                  <c:v>11/18/2020 7:00</c:v>
                </c:pt>
                <c:pt idx="256">
                  <c:v>11/19/2020 7:00</c:v>
                </c:pt>
                <c:pt idx="257">
                  <c:v>11/20/2020 7:00</c:v>
                </c:pt>
                <c:pt idx="258">
                  <c:v>11/23/2020 7:00</c:v>
                </c:pt>
                <c:pt idx="259">
                  <c:v>11/24/2020 7:00</c:v>
                </c:pt>
                <c:pt idx="260">
                  <c:v>11/25/2020 7:00</c:v>
                </c:pt>
                <c:pt idx="261">
                  <c:v>11/27/2020 7:00</c:v>
                </c:pt>
                <c:pt idx="262">
                  <c:v>11/30/2020 7:00</c:v>
                </c:pt>
                <c:pt idx="263">
                  <c:v>12/1/2020 7:00</c:v>
                </c:pt>
                <c:pt idx="264">
                  <c:v>12/2/2020 7:00</c:v>
                </c:pt>
                <c:pt idx="265">
                  <c:v>12/3/2020 7:00</c:v>
                </c:pt>
                <c:pt idx="266">
                  <c:v>12/4/2020 7:00</c:v>
                </c:pt>
                <c:pt idx="267">
                  <c:v>12/7/2020 7:00</c:v>
                </c:pt>
                <c:pt idx="268">
                  <c:v>12/8/2020 7:00</c:v>
                </c:pt>
                <c:pt idx="269">
                  <c:v>12/9/2020 7:00</c:v>
                </c:pt>
                <c:pt idx="270">
                  <c:v>12/10/2020 7:00</c:v>
                </c:pt>
                <c:pt idx="271">
                  <c:v>12/11/2020 7:00</c:v>
                </c:pt>
                <c:pt idx="272">
                  <c:v>12/14/2020 7:00</c:v>
                </c:pt>
                <c:pt idx="273">
                  <c:v>12/15/2020 7:00</c:v>
                </c:pt>
                <c:pt idx="274">
                  <c:v>12/16/2020 7:00</c:v>
                </c:pt>
                <c:pt idx="275">
                  <c:v>12/17/2020 7:00</c:v>
                </c:pt>
                <c:pt idx="276">
                  <c:v>12/18/2020 7:00</c:v>
                </c:pt>
                <c:pt idx="277">
                  <c:v>12/21/2020 7:00</c:v>
                </c:pt>
                <c:pt idx="278">
                  <c:v>12/22/2020 7:00</c:v>
                </c:pt>
                <c:pt idx="279">
                  <c:v>12/23/2020 7:00</c:v>
                </c:pt>
                <c:pt idx="280">
                  <c:v>12/24/2020 7:00</c:v>
                </c:pt>
                <c:pt idx="281">
                  <c:v>12/28/2020 7:00</c:v>
                </c:pt>
                <c:pt idx="282">
                  <c:v>12/29/2020 7:00</c:v>
                </c:pt>
                <c:pt idx="283">
                  <c:v>12/30/2020 7:00</c:v>
                </c:pt>
                <c:pt idx="284">
                  <c:v>12/31/2020 7:00</c:v>
                </c:pt>
                <c:pt idx="285">
                  <c:v>1/4/2021 7:00</c:v>
                </c:pt>
                <c:pt idx="286">
                  <c:v>1/5/2021 7:00</c:v>
                </c:pt>
                <c:pt idx="287">
                  <c:v>1/6/2021 7:00</c:v>
                </c:pt>
                <c:pt idx="288">
                  <c:v>1/7/2021 7:00</c:v>
                </c:pt>
                <c:pt idx="289">
                  <c:v>1/8/2021 7:00</c:v>
                </c:pt>
                <c:pt idx="290">
                  <c:v>1/11/2021 7:00</c:v>
                </c:pt>
                <c:pt idx="291">
                  <c:v>1/12/2021 7:00</c:v>
                </c:pt>
                <c:pt idx="292">
                  <c:v>1/13/2021 7:00</c:v>
                </c:pt>
                <c:pt idx="293">
                  <c:v>1/14/2021 7:00</c:v>
                </c:pt>
                <c:pt idx="294">
                  <c:v>1/15/2021 7:00</c:v>
                </c:pt>
                <c:pt idx="295">
                  <c:v>1/19/2021 7:00</c:v>
                </c:pt>
                <c:pt idx="296">
                  <c:v>1/20/2021 7:00</c:v>
                </c:pt>
                <c:pt idx="297">
                  <c:v>1/21/2021 7:00</c:v>
                </c:pt>
                <c:pt idx="298">
                  <c:v>1/22/2021 7:00</c:v>
                </c:pt>
                <c:pt idx="299">
                  <c:v>1/25/2021 7:00</c:v>
                </c:pt>
                <c:pt idx="300">
                  <c:v>1/26/2021 7:00</c:v>
                </c:pt>
                <c:pt idx="301">
                  <c:v>1/27/2021 7:00</c:v>
                </c:pt>
                <c:pt idx="302">
                  <c:v>1/28/2021 7:00</c:v>
                </c:pt>
                <c:pt idx="303">
                  <c:v>1/29/2021 7:00</c:v>
                </c:pt>
                <c:pt idx="304">
                  <c:v>2/1/2021 7:00</c:v>
                </c:pt>
                <c:pt idx="305">
                  <c:v>2/2/2021 7:00</c:v>
                </c:pt>
                <c:pt idx="306">
                  <c:v>2/3/2021 7:00</c:v>
                </c:pt>
                <c:pt idx="307">
                  <c:v>2/4/2021 7:00</c:v>
                </c:pt>
                <c:pt idx="308">
                  <c:v>2/5/2021 7:00</c:v>
                </c:pt>
                <c:pt idx="309">
                  <c:v>2/8/2021 7:00</c:v>
                </c:pt>
                <c:pt idx="310">
                  <c:v>2/9/2021 7:00</c:v>
                </c:pt>
                <c:pt idx="311">
                  <c:v>2/10/2021 7:00</c:v>
                </c:pt>
                <c:pt idx="312">
                  <c:v>2/11/2021 7:00</c:v>
                </c:pt>
                <c:pt idx="313">
                  <c:v>2/12/2021 7:00</c:v>
                </c:pt>
                <c:pt idx="314">
                  <c:v>2/16/2021 7:00</c:v>
                </c:pt>
                <c:pt idx="315">
                  <c:v>2/17/2021 7:00</c:v>
                </c:pt>
                <c:pt idx="316">
                  <c:v>2/18/2021 7:00</c:v>
                </c:pt>
                <c:pt idx="317">
                  <c:v>2/19/2021 7:00</c:v>
                </c:pt>
                <c:pt idx="318">
                  <c:v>2/22/2021 7:00</c:v>
                </c:pt>
                <c:pt idx="319">
                  <c:v>2/23/2021 7:00</c:v>
                </c:pt>
                <c:pt idx="320">
                  <c:v>2/24/2021 7:00</c:v>
                </c:pt>
                <c:pt idx="321">
                  <c:v>2/25/2021 7:00</c:v>
                </c:pt>
                <c:pt idx="322">
                  <c:v>2/26/2021 7:00</c:v>
                </c:pt>
                <c:pt idx="323">
                  <c:v>3/1/2021 7:00</c:v>
                </c:pt>
                <c:pt idx="324">
                  <c:v>3/2/2021 7:00</c:v>
                </c:pt>
                <c:pt idx="325">
                  <c:v>3/3/2021 7:00</c:v>
                </c:pt>
                <c:pt idx="326">
                  <c:v>3/4/2021 7:00</c:v>
                </c:pt>
                <c:pt idx="327">
                  <c:v>3/5/2021 7:00</c:v>
                </c:pt>
                <c:pt idx="328">
                  <c:v>3/8/2021 7:00</c:v>
                </c:pt>
                <c:pt idx="329">
                  <c:v>3/9/2021 7:00</c:v>
                </c:pt>
                <c:pt idx="330">
                  <c:v>3/10/2021 7:00</c:v>
                </c:pt>
                <c:pt idx="331">
                  <c:v>3/11/2021 7:00</c:v>
                </c:pt>
                <c:pt idx="332">
                  <c:v>3/12/2021 7:00</c:v>
                </c:pt>
                <c:pt idx="333">
                  <c:v>3/15/2021 7:00</c:v>
                </c:pt>
                <c:pt idx="334">
                  <c:v>3/16/2021 7:00</c:v>
                </c:pt>
                <c:pt idx="335">
                  <c:v>3/17/2021 7:00</c:v>
                </c:pt>
                <c:pt idx="336">
                  <c:v>3/18/2021 7:00</c:v>
                </c:pt>
                <c:pt idx="337">
                  <c:v>3/19/2021 7:00</c:v>
                </c:pt>
                <c:pt idx="338">
                  <c:v>3/22/2021 7:00</c:v>
                </c:pt>
                <c:pt idx="339">
                  <c:v>3/23/2021 7:00</c:v>
                </c:pt>
                <c:pt idx="340">
                  <c:v>3/24/2021 7:00</c:v>
                </c:pt>
                <c:pt idx="341">
                  <c:v>3/25/2021 7:00</c:v>
                </c:pt>
                <c:pt idx="342">
                  <c:v>3/26/2021 7:00</c:v>
                </c:pt>
                <c:pt idx="343">
                  <c:v>3/29/2021 7:00</c:v>
                </c:pt>
                <c:pt idx="344">
                  <c:v>3/30/2021 7:00</c:v>
                </c:pt>
                <c:pt idx="345">
                  <c:v>3/31/2021 7:00</c:v>
                </c:pt>
                <c:pt idx="346">
                  <c:v>4/1/2021 7:00</c:v>
                </c:pt>
                <c:pt idx="347">
                  <c:v>4/5/2021 7:00</c:v>
                </c:pt>
                <c:pt idx="348">
                  <c:v>4/6/2021 7:00</c:v>
                </c:pt>
                <c:pt idx="349">
                  <c:v>4/7/2021 7:00</c:v>
                </c:pt>
                <c:pt idx="350">
                  <c:v>4/8/2021 7:00</c:v>
                </c:pt>
                <c:pt idx="351">
                  <c:v>4/9/2021 7:00</c:v>
                </c:pt>
                <c:pt idx="352">
                  <c:v>4/12/2021 7:00</c:v>
                </c:pt>
                <c:pt idx="353">
                  <c:v>4/13/2021 7:00</c:v>
                </c:pt>
                <c:pt idx="354">
                  <c:v>4/14/2021 7:00</c:v>
                </c:pt>
                <c:pt idx="355">
                  <c:v>4/15/2021 7:00</c:v>
                </c:pt>
                <c:pt idx="356">
                  <c:v>4/16/2021 7:00</c:v>
                </c:pt>
                <c:pt idx="357">
                  <c:v>4/19/2021 7:00</c:v>
                </c:pt>
                <c:pt idx="358">
                  <c:v>4/20/2021 7:00</c:v>
                </c:pt>
                <c:pt idx="359">
                  <c:v>4/21/2021 7:00</c:v>
                </c:pt>
                <c:pt idx="360">
                  <c:v>4/22/2021 7:00</c:v>
                </c:pt>
                <c:pt idx="361">
                  <c:v>4/23/2021 7:00</c:v>
                </c:pt>
                <c:pt idx="362">
                  <c:v>4/26/2021 7:00</c:v>
                </c:pt>
                <c:pt idx="363">
                  <c:v>4/27/2021 7:00</c:v>
                </c:pt>
                <c:pt idx="364">
                  <c:v>4/28/2021 7:00</c:v>
                </c:pt>
                <c:pt idx="365">
                  <c:v>4/29/2021 7:00</c:v>
                </c:pt>
                <c:pt idx="366">
                  <c:v>4/30/2021 7:00</c:v>
                </c:pt>
                <c:pt idx="367">
                  <c:v>5/3/2021 7:00</c:v>
                </c:pt>
                <c:pt idx="368">
                  <c:v>5/4/2021 7:00</c:v>
                </c:pt>
                <c:pt idx="369">
                  <c:v>5/5/2021 7:00</c:v>
                </c:pt>
                <c:pt idx="370">
                  <c:v>5/6/2021 7:00</c:v>
                </c:pt>
                <c:pt idx="371">
                  <c:v>5/7/2021 7:00</c:v>
                </c:pt>
                <c:pt idx="372">
                  <c:v>5/10/2021 7:00</c:v>
                </c:pt>
                <c:pt idx="373">
                  <c:v>5/11/2021 7:00</c:v>
                </c:pt>
                <c:pt idx="374">
                  <c:v>5/12/2021 7:00</c:v>
                </c:pt>
                <c:pt idx="375">
                  <c:v>5/13/2021 7:00</c:v>
                </c:pt>
                <c:pt idx="376">
                  <c:v>5/14/2021 7:00</c:v>
                </c:pt>
                <c:pt idx="377">
                  <c:v>5/17/2021 7:00</c:v>
                </c:pt>
                <c:pt idx="378">
                  <c:v>5/18/2021 7:00</c:v>
                </c:pt>
                <c:pt idx="379">
                  <c:v>5/19/2021 7:00</c:v>
                </c:pt>
                <c:pt idx="380">
                  <c:v>5/20/2021 7:00</c:v>
                </c:pt>
                <c:pt idx="381">
                  <c:v>5/21/2021 7:00</c:v>
                </c:pt>
                <c:pt idx="382">
                  <c:v>5/24/2021 7:00</c:v>
                </c:pt>
                <c:pt idx="383">
                  <c:v>5/25/2021 7:00</c:v>
                </c:pt>
                <c:pt idx="384">
                  <c:v>5/26/2021 7:00</c:v>
                </c:pt>
                <c:pt idx="385">
                  <c:v>5/27/2021 7:00</c:v>
                </c:pt>
                <c:pt idx="386">
                  <c:v>5/28/2021 7:00</c:v>
                </c:pt>
                <c:pt idx="387">
                  <c:v>6/1/2021 7:00</c:v>
                </c:pt>
                <c:pt idx="388">
                  <c:v>6/2/2021 7:00</c:v>
                </c:pt>
                <c:pt idx="389">
                  <c:v>6/3/2021 7:00</c:v>
                </c:pt>
                <c:pt idx="390">
                  <c:v>6/4/2021 7:00</c:v>
                </c:pt>
                <c:pt idx="391">
                  <c:v>6/7/2021 7:00</c:v>
                </c:pt>
                <c:pt idx="392">
                  <c:v>6/8/2021 7:00</c:v>
                </c:pt>
                <c:pt idx="393">
                  <c:v>6/9/2021 7:00</c:v>
                </c:pt>
                <c:pt idx="394">
                  <c:v>6/10/2021 7:00</c:v>
                </c:pt>
                <c:pt idx="395">
                  <c:v>6/11/2021 7:00</c:v>
                </c:pt>
                <c:pt idx="396">
                  <c:v>6/14/2021 7:00</c:v>
                </c:pt>
                <c:pt idx="397">
                  <c:v>6/15/2021 7:00</c:v>
                </c:pt>
                <c:pt idx="398">
                  <c:v>6/16/2021 7:00</c:v>
                </c:pt>
                <c:pt idx="399">
                  <c:v>6/17/2021 7:00</c:v>
                </c:pt>
                <c:pt idx="400">
                  <c:v>6/18/2021 7:00</c:v>
                </c:pt>
                <c:pt idx="401">
                  <c:v>6/21/2021 7:00</c:v>
                </c:pt>
                <c:pt idx="402">
                  <c:v>6/22/2021 7:00</c:v>
                </c:pt>
                <c:pt idx="403">
                  <c:v>6/23/2021 7:00</c:v>
                </c:pt>
                <c:pt idx="404">
                  <c:v>6/24/2021 7:00</c:v>
                </c:pt>
                <c:pt idx="405">
                  <c:v>6/25/2021 7:00</c:v>
                </c:pt>
                <c:pt idx="406">
                  <c:v>6/28/2021 7:00</c:v>
                </c:pt>
                <c:pt idx="407">
                  <c:v>6/29/2021 7:00</c:v>
                </c:pt>
                <c:pt idx="408">
                  <c:v>6/30/2021 7:00</c:v>
                </c:pt>
                <c:pt idx="409">
                  <c:v>7/1/2021 7:00</c:v>
                </c:pt>
                <c:pt idx="410">
                  <c:v>7/2/2021 7:00</c:v>
                </c:pt>
                <c:pt idx="411">
                  <c:v>7/6/2021 7:00</c:v>
                </c:pt>
                <c:pt idx="412">
                  <c:v>7/7/2021 7:00</c:v>
                </c:pt>
                <c:pt idx="413">
                  <c:v>7/8/2021 7:00</c:v>
                </c:pt>
                <c:pt idx="414">
                  <c:v>7/9/2021 7:00</c:v>
                </c:pt>
                <c:pt idx="415">
                  <c:v>7/12/2021 7:00</c:v>
                </c:pt>
                <c:pt idx="416">
                  <c:v>7/13/2021 7:00</c:v>
                </c:pt>
                <c:pt idx="417">
                  <c:v>7/14/2021 7:00</c:v>
                </c:pt>
                <c:pt idx="418">
                  <c:v>7/15/2021 7:00</c:v>
                </c:pt>
                <c:pt idx="419">
                  <c:v>7/16/2021 7:00</c:v>
                </c:pt>
                <c:pt idx="420">
                  <c:v>7/19/2021 7:00</c:v>
                </c:pt>
                <c:pt idx="421">
                  <c:v>7/20/2021 7:00</c:v>
                </c:pt>
                <c:pt idx="422">
                  <c:v>7/21/2021 7:00</c:v>
                </c:pt>
                <c:pt idx="423">
                  <c:v>7/22/2021 7:00</c:v>
                </c:pt>
                <c:pt idx="424">
                  <c:v>7/23/2021 7:00</c:v>
                </c:pt>
                <c:pt idx="425">
                  <c:v>7/26/2021 7:00</c:v>
                </c:pt>
                <c:pt idx="426">
                  <c:v>7/27/2021 7:00</c:v>
                </c:pt>
                <c:pt idx="427">
                  <c:v>7/28/2021 7:00</c:v>
                </c:pt>
                <c:pt idx="428">
                  <c:v>7/29/2021 7:00</c:v>
                </c:pt>
                <c:pt idx="429">
                  <c:v>7/30/2021 7:00</c:v>
                </c:pt>
                <c:pt idx="430">
                  <c:v>8/2/2021 7:00</c:v>
                </c:pt>
                <c:pt idx="431">
                  <c:v>8/3/2021 7:00</c:v>
                </c:pt>
                <c:pt idx="432">
                  <c:v>8/4/2021 7:00</c:v>
                </c:pt>
                <c:pt idx="433">
                  <c:v>8/5/2021 7:00</c:v>
                </c:pt>
                <c:pt idx="434">
                  <c:v>8/6/2021 7:00</c:v>
                </c:pt>
                <c:pt idx="435">
                  <c:v>8/9/2021 7:00</c:v>
                </c:pt>
                <c:pt idx="436">
                  <c:v>8/10/2021 7:00</c:v>
                </c:pt>
                <c:pt idx="437">
                  <c:v>8/11/2021 7:00</c:v>
                </c:pt>
                <c:pt idx="438">
                  <c:v>8/12/2021 7:00</c:v>
                </c:pt>
                <c:pt idx="439">
                  <c:v>8/13/2021 7:00</c:v>
                </c:pt>
                <c:pt idx="440">
                  <c:v>8/16/2021 7:00</c:v>
                </c:pt>
                <c:pt idx="441">
                  <c:v>8/17/2021 7:00</c:v>
                </c:pt>
                <c:pt idx="442">
                  <c:v>8/18/2021 7:00</c:v>
                </c:pt>
                <c:pt idx="443">
                  <c:v>8/19/2021 7:00</c:v>
                </c:pt>
                <c:pt idx="444">
                  <c:v>8/20/2021 7:00</c:v>
                </c:pt>
                <c:pt idx="445">
                  <c:v>8/23/2021 7:00</c:v>
                </c:pt>
                <c:pt idx="446">
                  <c:v>8/24/2021 7:00</c:v>
                </c:pt>
                <c:pt idx="447">
                  <c:v>8/25/2021 7:00</c:v>
                </c:pt>
                <c:pt idx="448">
                  <c:v>8/26/2021 7:00</c:v>
                </c:pt>
                <c:pt idx="449">
                  <c:v>8/27/2021 7:00</c:v>
                </c:pt>
                <c:pt idx="450">
                  <c:v>8/30/2021 7:00</c:v>
                </c:pt>
                <c:pt idx="451">
                  <c:v>8/31/2021 7:00</c:v>
                </c:pt>
                <c:pt idx="452">
                  <c:v>9/1/2021 7:00</c:v>
                </c:pt>
                <c:pt idx="453">
                  <c:v>9/2/2021 7:00</c:v>
                </c:pt>
                <c:pt idx="454">
                  <c:v>9/3/2021 7:00</c:v>
                </c:pt>
                <c:pt idx="455">
                  <c:v>9/7/2021 7:00</c:v>
                </c:pt>
                <c:pt idx="456">
                  <c:v>9/8/2021 7:00</c:v>
                </c:pt>
                <c:pt idx="457">
                  <c:v>9/9/2021 7:00</c:v>
                </c:pt>
                <c:pt idx="458">
                  <c:v>9/10/2021 7:00</c:v>
                </c:pt>
                <c:pt idx="459">
                  <c:v>9/13/2021 7:00</c:v>
                </c:pt>
                <c:pt idx="460">
                  <c:v>9/14/2021 7:00</c:v>
                </c:pt>
                <c:pt idx="461">
                  <c:v>9/15/2021 7:00</c:v>
                </c:pt>
                <c:pt idx="462">
                  <c:v>9/16/2021 7:00</c:v>
                </c:pt>
                <c:pt idx="463">
                  <c:v>9/17/2021 7:00</c:v>
                </c:pt>
                <c:pt idx="464">
                  <c:v>9/20/2021 7:00</c:v>
                </c:pt>
                <c:pt idx="465">
                  <c:v>9/21/2021 7:00</c:v>
                </c:pt>
                <c:pt idx="466">
                  <c:v>9/22/2021 7:00</c:v>
                </c:pt>
                <c:pt idx="467">
                  <c:v>9/23/2021 7:00</c:v>
                </c:pt>
                <c:pt idx="468">
                  <c:v>9/24/2021 7:00</c:v>
                </c:pt>
                <c:pt idx="469">
                  <c:v>9/27/2021 7:00</c:v>
                </c:pt>
                <c:pt idx="470">
                  <c:v>9/28/2021 7:00</c:v>
                </c:pt>
                <c:pt idx="471">
                  <c:v>9/29/2021 7:00</c:v>
                </c:pt>
                <c:pt idx="472">
                  <c:v>9/30/2021 7:00</c:v>
                </c:pt>
                <c:pt idx="473">
                  <c:v>10/1/2021 7:00</c:v>
                </c:pt>
                <c:pt idx="474">
                  <c:v>10/4/2021 7:00</c:v>
                </c:pt>
                <c:pt idx="475">
                  <c:v>10/5/2021 7:00</c:v>
                </c:pt>
                <c:pt idx="476">
                  <c:v>10/6/2021 7:00</c:v>
                </c:pt>
                <c:pt idx="477">
                  <c:v>10/7/2021 7:00</c:v>
                </c:pt>
                <c:pt idx="478">
                  <c:v>10/8/2021 7:00</c:v>
                </c:pt>
                <c:pt idx="479">
                  <c:v>10/11/2021 7:00</c:v>
                </c:pt>
                <c:pt idx="480">
                  <c:v>10/12/2021 7:00</c:v>
                </c:pt>
                <c:pt idx="481">
                  <c:v>10/13/2021 7:00</c:v>
                </c:pt>
                <c:pt idx="482">
                  <c:v>10/14/2021 7:00</c:v>
                </c:pt>
                <c:pt idx="483">
                  <c:v>10/15/2021 7:00</c:v>
                </c:pt>
                <c:pt idx="484">
                  <c:v>10/18/2021 7:00</c:v>
                </c:pt>
                <c:pt idx="485">
                  <c:v>10/19/2021 7:00</c:v>
                </c:pt>
                <c:pt idx="486">
                  <c:v>10/20/2021 7:00</c:v>
                </c:pt>
                <c:pt idx="487">
                  <c:v>10/21/2021 7:00</c:v>
                </c:pt>
                <c:pt idx="488">
                  <c:v>10/22/2021 7:00</c:v>
                </c:pt>
                <c:pt idx="489">
                  <c:v>10/25/2021 7:00</c:v>
                </c:pt>
                <c:pt idx="490">
                  <c:v>10/26/2021 7:00</c:v>
                </c:pt>
                <c:pt idx="491">
                  <c:v>10/27/2021 7:00</c:v>
                </c:pt>
                <c:pt idx="492">
                  <c:v>10/28/2021 7:00</c:v>
                </c:pt>
                <c:pt idx="493">
                  <c:v>10/29/2021 7:00</c:v>
                </c:pt>
                <c:pt idx="494">
                  <c:v>11/1/2021 7:00</c:v>
                </c:pt>
                <c:pt idx="495">
                  <c:v>11/2/2021 7:00</c:v>
                </c:pt>
                <c:pt idx="496">
                  <c:v>11/3/2021 7:00</c:v>
                </c:pt>
                <c:pt idx="497">
                  <c:v>11/4/2021 7:00</c:v>
                </c:pt>
                <c:pt idx="498">
                  <c:v>11/5/2021 7:00</c:v>
                </c:pt>
                <c:pt idx="499">
                  <c:v>11/8/2021 7:00</c:v>
                </c:pt>
                <c:pt idx="500">
                  <c:v>11/9/2021 7:00</c:v>
                </c:pt>
                <c:pt idx="501">
                  <c:v>11/10/2021 7:00</c:v>
                </c:pt>
                <c:pt idx="502">
                  <c:v>11/11/2021 7:00</c:v>
                </c:pt>
                <c:pt idx="503">
                  <c:v>11/12/2021 7:00</c:v>
                </c:pt>
                <c:pt idx="504">
                  <c:v>11/15/2021 7:00</c:v>
                </c:pt>
                <c:pt idx="505">
                  <c:v>11/16/2021 7:00</c:v>
                </c:pt>
                <c:pt idx="506">
                  <c:v>11/17/2021 7:00</c:v>
                </c:pt>
                <c:pt idx="507">
                  <c:v>11/18/2021 7:00</c:v>
                </c:pt>
                <c:pt idx="508">
                  <c:v>11/19/2021 7:00</c:v>
                </c:pt>
                <c:pt idx="509">
                  <c:v>11/22/2021 7:00</c:v>
                </c:pt>
                <c:pt idx="510">
                  <c:v>11/23/2021 7:00</c:v>
                </c:pt>
                <c:pt idx="511">
                  <c:v>11/24/2021 7:00</c:v>
                </c:pt>
                <c:pt idx="512">
                  <c:v>11/26/2021 7:00</c:v>
                </c:pt>
                <c:pt idx="513">
                  <c:v>11/29/2021 7:00</c:v>
                </c:pt>
                <c:pt idx="514">
                  <c:v>11/30/2021 7:00</c:v>
                </c:pt>
                <c:pt idx="515">
                  <c:v>12/1/2021 7:00</c:v>
                </c:pt>
                <c:pt idx="516">
                  <c:v>12/2/2021 7:00</c:v>
                </c:pt>
                <c:pt idx="517">
                  <c:v>12/3/2021 7:00</c:v>
                </c:pt>
                <c:pt idx="518">
                  <c:v>12/6/2021 7:00</c:v>
                </c:pt>
                <c:pt idx="519">
                  <c:v>12/7/2021 7:00</c:v>
                </c:pt>
                <c:pt idx="520">
                  <c:v>12/8/2021 7:00</c:v>
                </c:pt>
                <c:pt idx="521">
                  <c:v>12/9/2021 7:00</c:v>
                </c:pt>
                <c:pt idx="522">
                  <c:v>12/10/2021 7:00</c:v>
                </c:pt>
                <c:pt idx="523">
                  <c:v>12/13/2021 7:00</c:v>
                </c:pt>
                <c:pt idx="524">
                  <c:v>12/14/2021 7:00</c:v>
                </c:pt>
                <c:pt idx="525">
                  <c:v>12/15/2021 7:00</c:v>
                </c:pt>
                <c:pt idx="526">
                  <c:v>12/16/2021 7:00</c:v>
                </c:pt>
                <c:pt idx="527">
                  <c:v>12/17/2021 7:00</c:v>
                </c:pt>
                <c:pt idx="528">
                  <c:v>12/20/2021 7:00</c:v>
                </c:pt>
                <c:pt idx="529">
                  <c:v>12/21/2021 7:00</c:v>
                </c:pt>
                <c:pt idx="530">
                  <c:v>12/22/2021 7:00</c:v>
                </c:pt>
                <c:pt idx="531">
                  <c:v>12/23/2021 7:00</c:v>
                </c:pt>
                <c:pt idx="532">
                  <c:v>12/27/2021 7:00</c:v>
                </c:pt>
                <c:pt idx="533">
                  <c:v>12/28/2021 7:00</c:v>
                </c:pt>
                <c:pt idx="534">
                  <c:v>12/29/2021 7:00</c:v>
                </c:pt>
                <c:pt idx="535">
                  <c:v>12/30/2021 7:00</c:v>
                </c:pt>
                <c:pt idx="536">
                  <c:v>12/31/2021 7:00</c:v>
                </c:pt>
                <c:pt idx="537">
                  <c:v>1/3/2022 7:00</c:v>
                </c:pt>
                <c:pt idx="538">
                  <c:v>1/4/2022 7:00</c:v>
                </c:pt>
                <c:pt idx="539">
                  <c:v>1/5/2022 7:00</c:v>
                </c:pt>
                <c:pt idx="540">
                  <c:v>1/6/2022 7:00</c:v>
                </c:pt>
                <c:pt idx="541">
                  <c:v>1/7/2022 7:00</c:v>
                </c:pt>
                <c:pt idx="542">
                  <c:v>1/10/2022 7:00</c:v>
                </c:pt>
                <c:pt idx="543">
                  <c:v>1/11/2022 7:00</c:v>
                </c:pt>
                <c:pt idx="544">
                  <c:v>1/12/2022 7:00</c:v>
                </c:pt>
                <c:pt idx="545">
                  <c:v>1/13/2022 7:00</c:v>
                </c:pt>
                <c:pt idx="546">
                  <c:v>1/14/2022 7:00</c:v>
                </c:pt>
                <c:pt idx="547">
                  <c:v>1/18/2022 7:00</c:v>
                </c:pt>
                <c:pt idx="548">
                  <c:v>1/19/2022 7:00</c:v>
                </c:pt>
                <c:pt idx="549">
                  <c:v>1/20/2022 7:00</c:v>
                </c:pt>
                <c:pt idx="550">
                  <c:v>1/21/2022 7:00</c:v>
                </c:pt>
                <c:pt idx="551">
                  <c:v>1/24/2022 7:00</c:v>
                </c:pt>
                <c:pt idx="552">
                  <c:v>1/25/2022 7:00</c:v>
                </c:pt>
                <c:pt idx="553">
                  <c:v>1/26/2022 7:00</c:v>
                </c:pt>
                <c:pt idx="554">
                  <c:v>1/27/2022 7:00</c:v>
                </c:pt>
                <c:pt idx="555">
                  <c:v>1/28/2022 7:00</c:v>
                </c:pt>
                <c:pt idx="556">
                  <c:v>1/31/2022 7:00</c:v>
                </c:pt>
                <c:pt idx="557">
                  <c:v>2/1/2022 7:00</c:v>
                </c:pt>
                <c:pt idx="558">
                  <c:v>2/2/2022 7:00</c:v>
                </c:pt>
                <c:pt idx="559">
                  <c:v>2/3/2022 7:00</c:v>
                </c:pt>
                <c:pt idx="560">
                  <c:v>2/4/2022 7:00</c:v>
                </c:pt>
                <c:pt idx="561">
                  <c:v>2/7/2022 7:00</c:v>
                </c:pt>
                <c:pt idx="562">
                  <c:v>2/8/2022 7:00</c:v>
                </c:pt>
                <c:pt idx="563">
                  <c:v>2/9/2022 7:00</c:v>
                </c:pt>
                <c:pt idx="564">
                  <c:v>2/10/2022 7:00</c:v>
                </c:pt>
                <c:pt idx="565">
                  <c:v>2/11/2022 7:00</c:v>
                </c:pt>
                <c:pt idx="566">
                  <c:v>2/14/2022 7:00</c:v>
                </c:pt>
                <c:pt idx="567">
                  <c:v>2/15/2022 7:00</c:v>
                </c:pt>
                <c:pt idx="568">
                  <c:v>2/16/2022 7:00</c:v>
                </c:pt>
                <c:pt idx="569">
                  <c:v>2/17/2022 7:00</c:v>
                </c:pt>
                <c:pt idx="570">
                  <c:v>2/18/2022 7:00</c:v>
                </c:pt>
                <c:pt idx="571">
                  <c:v>2/22/2022 7:00</c:v>
                </c:pt>
                <c:pt idx="572">
                  <c:v>2/23/2022 7:00</c:v>
                </c:pt>
                <c:pt idx="573">
                  <c:v>2/24/2022 7:00</c:v>
                </c:pt>
                <c:pt idx="574">
                  <c:v>2/25/2022 7:00</c:v>
                </c:pt>
                <c:pt idx="575">
                  <c:v>2/28/2022 7:00</c:v>
                </c:pt>
                <c:pt idx="576">
                  <c:v>3/1/2022 7:00</c:v>
                </c:pt>
                <c:pt idx="577">
                  <c:v>3/2/2022 7:00</c:v>
                </c:pt>
                <c:pt idx="578">
                  <c:v>3/3/2022 7:00</c:v>
                </c:pt>
                <c:pt idx="579">
                  <c:v>3/4/2022 7:00</c:v>
                </c:pt>
                <c:pt idx="580">
                  <c:v>3/7/2022 7:00</c:v>
                </c:pt>
                <c:pt idx="581">
                  <c:v>3/8/2022 7:00</c:v>
                </c:pt>
                <c:pt idx="582">
                  <c:v>3/9/2022 7:00</c:v>
                </c:pt>
                <c:pt idx="583">
                  <c:v>3/10/2022 7:00</c:v>
                </c:pt>
                <c:pt idx="584">
                  <c:v>3/11/2022 7:00</c:v>
                </c:pt>
                <c:pt idx="585">
                  <c:v>3/14/2022 7:00</c:v>
                </c:pt>
                <c:pt idx="586">
                  <c:v>3/15/2022 7:00</c:v>
                </c:pt>
                <c:pt idx="587">
                  <c:v>3/16/2022 7:00</c:v>
                </c:pt>
                <c:pt idx="588">
                  <c:v>3/17/2022 7:00</c:v>
                </c:pt>
                <c:pt idx="589">
                  <c:v>3/18/2022 7:00</c:v>
                </c:pt>
                <c:pt idx="590">
                  <c:v>3/21/2022 7:00</c:v>
                </c:pt>
                <c:pt idx="591">
                  <c:v>3/22/2022 7:00</c:v>
                </c:pt>
                <c:pt idx="592">
                  <c:v>3/23/2022 7:00</c:v>
                </c:pt>
                <c:pt idx="593">
                  <c:v>3/24/2022 7:00</c:v>
                </c:pt>
                <c:pt idx="594">
                  <c:v>3/25/2022 7:00</c:v>
                </c:pt>
                <c:pt idx="595">
                  <c:v>3/28/2022 7:00</c:v>
                </c:pt>
                <c:pt idx="596">
                  <c:v>3/29/2022 7:00</c:v>
                </c:pt>
                <c:pt idx="597">
                  <c:v>3/30/2022 7:00</c:v>
                </c:pt>
                <c:pt idx="598">
                  <c:v>3/31/2022 7:00</c:v>
                </c:pt>
                <c:pt idx="599">
                  <c:v>4/1/2022 7:00</c:v>
                </c:pt>
                <c:pt idx="600">
                  <c:v>4/4/2022 7:00</c:v>
                </c:pt>
                <c:pt idx="601">
                  <c:v>4/5/2022 7:00</c:v>
                </c:pt>
                <c:pt idx="602">
                  <c:v>4/6/2022 7:00</c:v>
                </c:pt>
                <c:pt idx="603">
                  <c:v>4/7/2022 7:00</c:v>
                </c:pt>
                <c:pt idx="604">
                  <c:v>4/8/2022 7:00</c:v>
                </c:pt>
                <c:pt idx="605">
                  <c:v>4/11/2022 7:00</c:v>
                </c:pt>
                <c:pt idx="606">
                  <c:v>4/12/2022 7:00</c:v>
                </c:pt>
                <c:pt idx="607">
                  <c:v>4/13/2022 7:00</c:v>
                </c:pt>
                <c:pt idx="608">
                  <c:v>4/14/2022 7:00</c:v>
                </c:pt>
                <c:pt idx="609">
                  <c:v>4/18/2022 7:00</c:v>
                </c:pt>
                <c:pt idx="610">
                  <c:v>4/19/2022 7:00</c:v>
                </c:pt>
                <c:pt idx="611">
                  <c:v>4/20/2022 7:00</c:v>
                </c:pt>
                <c:pt idx="612">
                  <c:v>4/21/2022 7:00</c:v>
                </c:pt>
                <c:pt idx="613">
                  <c:v>4/22/2022 7:00</c:v>
                </c:pt>
                <c:pt idx="614">
                  <c:v>4/25/2022 7:00</c:v>
                </c:pt>
                <c:pt idx="615">
                  <c:v>4/26/2022 7:00</c:v>
                </c:pt>
                <c:pt idx="616">
                  <c:v>4/27/2022 7:00</c:v>
                </c:pt>
                <c:pt idx="617">
                  <c:v>4/28/2022 7:00</c:v>
                </c:pt>
                <c:pt idx="618">
                  <c:v>4/29/2022 7:00</c:v>
                </c:pt>
                <c:pt idx="619">
                  <c:v>5/2/2022 7:00</c:v>
                </c:pt>
                <c:pt idx="620">
                  <c:v>5/3/2022 7:00</c:v>
                </c:pt>
                <c:pt idx="621">
                  <c:v>5/4/2022 7:00</c:v>
                </c:pt>
                <c:pt idx="622">
                  <c:v>5/5/2022 7:00</c:v>
                </c:pt>
                <c:pt idx="623">
                  <c:v>5/6/2022 7:00</c:v>
                </c:pt>
                <c:pt idx="624">
                  <c:v>5/9/2022 7:00</c:v>
                </c:pt>
                <c:pt idx="625">
                  <c:v>5/10/2022 7:00</c:v>
                </c:pt>
                <c:pt idx="626">
                  <c:v>5/11/2022 7:00</c:v>
                </c:pt>
                <c:pt idx="627">
                  <c:v>5/12/2022 7:00</c:v>
                </c:pt>
                <c:pt idx="628">
                  <c:v>5/13/2022 7:00</c:v>
                </c:pt>
                <c:pt idx="629">
                  <c:v>5/16/2022 7:00</c:v>
                </c:pt>
                <c:pt idx="630">
                  <c:v>5/17/2022 7:00</c:v>
                </c:pt>
                <c:pt idx="631">
                  <c:v>5/18/2022 7:00</c:v>
                </c:pt>
                <c:pt idx="632">
                  <c:v>5/19/2022 7:00</c:v>
                </c:pt>
                <c:pt idx="633">
                  <c:v>5/20/2022 7:00</c:v>
                </c:pt>
                <c:pt idx="634">
                  <c:v>5/23/2022 7:00</c:v>
                </c:pt>
                <c:pt idx="635">
                  <c:v>5/24/2022 7:00</c:v>
                </c:pt>
                <c:pt idx="636">
                  <c:v>5/25/2022 7:00</c:v>
                </c:pt>
                <c:pt idx="637">
                  <c:v>5/26/2022 7:00</c:v>
                </c:pt>
                <c:pt idx="638">
                  <c:v>5/27/2022 7:00</c:v>
                </c:pt>
                <c:pt idx="639">
                  <c:v>5/31/2022 7:00</c:v>
                </c:pt>
                <c:pt idx="640">
                  <c:v>6/1/2022 7:00</c:v>
                </c:pt>
                <c:pt idx="641">
                  <c:v>6/2/2022 7:00</c:v>
                </c:pt>
                <c:pt idx="642">
                  <c:v>6/3/2022 7:00</c:v>
                </c:pt>
                <c:pt idx="643">
                  <c:v>6/6/2022 7:00</c:v>
                </c:pt>
                <c:pt idx="644">
                  <c:v>6/7/2022 7:00</c:v>
                </c:pt>
                <c:pt idx="645">
                  <c:v>6/8/2022 7:00</c:v>
                </c:pt>
                <c:pt idx="646">
                  <c:v>6/9/2022 7:00</c:v>
                </c:pt>
                <c:pt idx="647">
                  <c:v>6/10/2022 7:00</c:v>
                </c:pt>
                <c:pt idx="648">
                  <c:v>6/13/2022 7:00</c:v>
                </c:pt>
                <c:pt idx="649">
                  <c:v>6/14/2022 7:00</c:v>
                </c:pt>
                <c:pt idx="650">
                  <c:v>6/15/2022 7:00</c:v>
                </c:pt>
                <c:pt idx="651">
                  <c:v>6/16/2022 7:00</c:v>
                </c:pt>
                <c:pt idx="652">
                  <c:v>6/17/2022 7:00</c:v>
                </c:pt>
                <c:pt idx="653">
                  <c:v>6/21/2022 7:00</c:v>
                </c:pt>
                <c:pt idx="654">
                  <c:v>6/22/2022 7:00</c:v>
                </c:pt>
                <c:pt idx="655">
                  <c:v>6/23/2022 7:00</c:v>
                </c:pt>
                <c:pt idx="656">
                  <c:v>6/24/2022 7:00</c:v>
                </c:pt>
                <c:pt idx="657">
                  <c:v>6/27/2022 7:00</c:v>
                </c:pt>
                <c:pt idx="658">
                  <c:v>6/28/2022 7:00</c:v>
                </c:pt>
                <c:pt idx="659">
                  <c:v>6/29/2022 7:00</c:v>
                </c:pt>
                <c:pt idx="660">
                  <c:v>6/30/2022 7:00</c:v>
                </c:pt>
                <c:pt idx="661">
                  <c:v>7/1/2022 7:00</c:v>
                </c:pt>
                <c:pt idx="662">
                  <c:v>7/5/2022 7:00</c:v>
                </c:pt>
                <c:pt idx="663">
                  <c:v>7/6/2022 7:00</c:v>
                </c:pt>
                <c:pt idx="664">
                  <c:v>7/7/2022 7:00</c:v>
                </c:pt>
                <c:pt idx="665">
                  <c:v>7/8/2022 7:00</c:v>
                </c:pt>
                <c:pt idx="666">
                  <c:v>7/11/2022 7:00</c:v>
                </c:pt>
                <c:pt idx="667">
                  <c:v>7/12/2022 7:00</c:v>
                </c:pt>
                <c:pt idx="668">
                  <c:v>7/13/2022 7:00</c:v>
                </c:pt>
                <c:pt idx="669">
                  <c:v>7/14/2022 7:00</c:v>
                </c:pt>
                <c:pt idx="670">
                  <c:v>7/15/2022 7:00</c:v>
                </c:pt>
                <c:pt idx="671">
                  <c:v>7/18/2022 7:00</c:v>
                </c:pt>
                <c:pt idx="672">
                  <c:v>7/19/2022 7:00</c:v>
                </c:pt>
                <c:pt idx="673">
                  <c:v>7/20/2022 7:00</c:v>
                </c:pt>
                <c:pt idx="674">
                  <c:v>7/21/2022 7:00</c:v>
                </c:pt>
                <c:pt idx="675">
                  <c:v>7/22/2022 7:00</c:v>
                </c:pt>
                <c:pt idx="676">
                  <c:v>7/25/2022 7:00</c:v>
                </c:pt>
                <c:pt idx="677">
                  <c:v>7/26/2022 7:00</c:v>
                </c:pt>
                <c:pt idx="678">
                  <c:v>7/27/2022 7:00</c:v>
                </c:pt>
                <c:pt idx="679">
                  <c:v>7/28/2022 7:00</c:v>
                </c:pt>
                <c:pt idx="680">
                  <c:v>7/29/2022 7:00</c:v>
                </c:pt>
                <c:pt idx="681">
                  <c:v>8/1/2022 7:00</c:v>
                </c:pt>
                <c:pt idx="682">
                  <c:v>8/2/2022 7:00</c:v>
                </c:pt>
                <c:pt idx="683">
                  <c:v>8/3/2022 7:00</c:v>
                </c:pt>
                <c:pt idx="684">
                  <c:v>8/4/2022 7:00</c:v>
                </c:pt>
                <c:pt idx="685">
                  <c:v>8/5/2022 7:00</c:v>
                </c:pt>
                <c:pt idx="686">
                  <c:v>8/8/2022 7:00</c:v>
                </c:pt>
                <c:pt idx="687">
                  <c:v>8/9/2022 7:00</c:v>
                </c:pt>
                <c:pt idx="688">
                  <c:v>8/10/2022 7:00</c:v>
                </c:pt>
                <c:pt idx="689">
                  <c:v>8/11/2022 7:00</c:v>
                </c:pt>
                <c:pt idx="690">
                  <c:v>8/12/2022 7:00</c:v>
                </c:pt>
                <c:pt idx="691">
                  <c:v>8/15/2022 7:00</c:v>
                </c:pt>
                <c:pt idx="692">
                  <c:v>8/16/2022 7:00</c:v>
                </c:pt>
                <c:pt idx="693">
                  <c:v>8/17/2022 7:00</c:v>
                </c:pt>
                <c:pt idx="694">
                  <c:v>8/18/2022 7:00</c:v>
                </c:pt>
                <c:pt idx="695">
                  <c:v>8/19/2022 7:00</c:v>
                </c:pt>
                <c:pt idx="696">
                  <c:v>8/22/2022 7:00</c:v>
                </c:pt>
                <c:pt idx="697">
                  <c:v>8/23/2022 7:00</c:v>
                </c:pt>
                <c:pt idx="698">
                  <c:v>8/24/2022 7:00</c:v>
                </c:pt>
                <c:pt idx="699">
                  <c:v>8/25/2022 7:00</c:v>
                </c:pt>
                <c:pt idx="700">
                  <c:v>8/26/2022 7:00</c:v>
                </c:pt>
                <c:pt idx="701">
                  <c:v>8/29/2022 7:00</c:v>
                </c:pt>
                <c:pt idx="702">
                  <c:v>8/30/2022 7:00</c:v>
                </c:pt>
                <c:pt idx="703">
                  <c:v>8/31/2022 7:00</c:v>
                </c:pt>
                <c:pt idx="704">
                  <c:v>9/1/2022 7:00</c:v>
                </c:pt>
                <c:pt idx="705">
                  <c:v>9/2/2022 7:00</c:v>
                </c:pt>
                <c:pt idx="706">
                  <c:v>9/6/2022 7:00</c:v>
                </c:pt>
                <c:pt idx="707">
                  <c:v>9/7/2022 7:00</c:v>
                </c:pt>
                <c:pt idx="708">
                  <c:v>9/8/2022 7:00</c:v>
                </c:pt>
                <c:pt idx="709">
                  <c:v>9/9/2022 7:00</c:v>
                </c:pt>
                <c:pt idx="710">
                  <c:v>9/12/2022 7:00</c:v>
                </c:pt>
                <c:pt idx="711">
                  <c:v>9/13/2022 7:00</c:v>
                </c:pt>
                <c:pt idx="712">
                  <c:v>9/14/2022 7:00</c:v>
                </c:pt>
                <c:pt idx="713">
                  <c:v>9/15/2022 7:00</c:v>
                </c:pt>
                <c:pt idx="714">
                  <c:v>9/16/2022 7:00</c:v>
                </c:pt>
                <c:pt idx="715">
                  <c:v>9/19/2022 7:00</c:v>
                </c:pt>
                <c:pt idx="716">
                  <c:v>9/20/2022 7:00</c:v>
                </c:pt>
                <c:pt idx="717">
                  <c:v>9/21/2022 7:00</c:v>
                </c:pt>
                <c:pt idx="718">
                  <c:v>9/22/2022 7:00</c:v>
                </c:pt>
                <c:pt idx="719">
                  <c:v>9/23/2022 7:00</c:v>
                </c:pt>
                <c:pt idx="720">
                  <c:v>9/26/2022 7:00</c:v>
                </c:pt>
                <c:pt idx="721">
                  <c:v>9/27/2022 7:00</c:v>
                </c:pt>
                <c:pt idx="722">
                  <c:v>9/28/2022 7:00</c:v>
                </c:pt>
                <c:pt idx="723">
                  <c:v>9/29/2022 7:00</c:v>
                </c:pt>
                <c:pt idx="724">
                  <c:v>9/30/2022 7:00</c:v>
                </c:pt>
                <c:pt idx="725">
                  <c:v>10/3/2022 7:00</c:v>
                </c:pt>
                <c:pt idx="726">
                  <c:v>10/4/2022 7:00</c:v>
                </c:pt>
                <c:pt idx="727">
                  <c:v>10/5/2022 7:00</c:v>
                </c:pt>
                <c:pt idx="728">
                  <c:v>10/6/2022 7:00</c:v>
                </c:pt>
                <c:pt idx="729">
                  <c:v>10/7/2022 7:00</c:v>
                </c:pt>
                <c:pt idx="730">
                  <c:v>10/10/2022 7:00</c:v>
                </c:pt>
                <c:pt idx="731">
                  <c:v>10/11/2022 7:00</c:v>
                </c:pt>
                <c:pt idx="732">
                  <c:v>10/12/2022 7:00</c:v>
                </c:pt>
                <c:pt idx="733">
                  <c:v>10/13/2022 7:00</c:v>
                </c:pt>
                <c:pt idx="734">
                  <c:v>10/14/2022 7:00</c:v>
                </c:pt>
                <c:pt idx="735">
                  <c:v>10/17/2022 7:00</c:v>
                </c:pt>
                <c:pt idx="736">
                  <c:v>10/18/2022 7:00</c:v>
                </c:pt>
                <c:pt idx="737">
                  <c:v>10/19/2022 7:00</c:v>
                </c:pt>
                <c:pt idx="738">
                  <c:v>10/20/2022 7:00</c:v>
                </c:pt>
                <c:pt idx="739">
                  <c:v>10/21/2022 7:00</c:v>
                </c:pt>
                <c:pt idx="740">
                  <c:v>10/24/2022 7:00</c:v>
                </c:pt>
                <c:pt idx="741">
                  <c:v>10/25/2022 7:00</c:v>
                </c:pt>
                <c:pt idx="742">
                  <c:v>10/26/2022 7:00</c:v>
                </c:pt>
                <c:pt idx="743">
                  <c:v>10/27/2022 7:00</c:v>
                </c:pt>
                <c:pt idx="744">
                  <c:v>10/28/2022 7:00</c:v>
                </c:pt>
                <c:pt idx="745">
                  <c:v>10/31/2022 7:00</c:v>
                </c:pt>
                <c:pt idx="746">
                  <c:v>11/1/2022 7:00</c:v>
                </c:pt>
                <c:pt idx="747">
                  <c:v>11/2/2022 7:00</c:v>
                </c:pt>
                <c:pt idx="748">
                  <c:v>11/3/2022 7:00</c:v>
                </c:pt>
                <c:pt idx="749">
                  <c:v>11/4/2022 7:00</c:v>
                </c:pt>
                <c:pt idx="750">
                  <c:v>11/7/2022 7:00</c:v>
                </c:pt>
                <c:pt idx="751">
                  <c:v>11/8/2022 7:00</c:v>
                </c:pt>
                <c:pt idx="752">
                  <c:v>11/9/2022 7:00</c:v>
                </c:pt>
                <c:pt idx="753">
                  <c:v>11/10/2022 7:00</c:v>
                </c:pt>
                <c:pt idx="754">
                  <c:v>11/11/2022 7:00</c:v>
                </c:pt>
                <c:pt idx="755">
                  <c:v>11/14/2022 7:00</c:v>
                </c:pt>
                <c:pt idx="756">
                  <c:v>11/15/2022 7:00</c:v>
                </c:pt>
                <c:pt idx="757">
                  <c:v>11/16/2022 7:00</c:v>
                </c:pt>
                <c:pt idx="758">
                  <c:v>11/17/2022 7:00</c:v>
                </c:pt>
                <c:pt idx="759">
                  <c:v>11/18/2022 7:00</c:v>
                </c:pt>
                <c:pt idx="760">
                  <c:v>11/21/2022 7:00</c:v>
                </c:pt>
                <c:pt idx="761">
                  <c:v>11/22/2022 7:00</c:v>
                </c:pt>
                <c:pt idx="762">
                  <c:v>11/23/2022 7:00</c:v>
                </c:pt>
                <c:pt idx="763">
                  <c:v>11/25/2022 7:00</c:v>
                </c:pt>
                <c:pt idx="764">
                  <c:v>11/28/2022 7:00</c:v>
                </c:pt>
                <c:pt idx="765">
                  <c:v>11/29/2022 7:00</c:v>
                </c:pt>
                <c:pt idx="766">
                  <c:v>11/30/2022 7:00</c:v>
                </c:pt>
                <c:pt idx="767">
                  <c:v>12/1/2022 7:00</c:v>
                </c:pt>
                <c:pt idx="768">
                  <c:v>12/2/2022 7:00</c:v>
                </c:pt>
                <c:pt idx="769">
                  <c:v>12/5/2022 7:00</c:v>
                </c:pt>
                <c:pt idx="770">
                  <c:v>12/6/2022 7:00</c:v>
                </c:pt>
                <c:pt idx="771">
                  <c:v>12/7/2022 7:00</c:v>
                </c:pt>
                <c:pt idx="772">
                  <c:v>12/8/2022 7:00</c:v>
                </c:pt>
                <c:pt idx="773">
                  <c:v>12/9/2022 7:00</c:v>
                </c:pt>
                <c:pt idx="774">
                  <c:v>12/12/2022 7:00</c:v>
                </c:pt>
                <c:pt idx="775">
                  <c:v>12/13/2022 7:00</c:v>
                </c:pt>
                <c:pt idx="776">
                  <c:v>12/14/2022 7:00</c:v>
                </c:pt>
                <c:pt idx="777">
                  <c:v>12/15/2022 7:00</c:v>
                </c:pt>
                <c:pt idx="778">
                  <c:v>12/16/2022 7:00</c:v>
                </c:pt>
                <c:pt idx="779">
                  <c:v>12/19/2022 7:00</c:v>
                </c:pt>
                <c:pt idx="780">
                  <c:v>12/20/2022 7:00</c:v>
                </c:pt>
                <c:pt idx="781">
                  <c:v>12/21/2022 7:00</c:v>
                </c:pt>
                <c:pt idx="782">
                  <c:v>12/22/2022 7:00</c:v>
                </c:pt>
                <c:pt idx="783">
                  <c:v>12/23/2022 7:00</c:v>
                </c:pt>
                <c:pt idx="784">
                  <c:v>12/27/2022 7:00</c:v>
                </c:pt>
                <c:pt idx="785">
                  <c:v>12/28/2022 7:00</c:v>
                </c:pt>
                <c:pt idx="786">
                  <c:v>12/29/2022 7:00</c:v>
                </c:pt>
                <c:pt idx="787">
                  <c:v>12/30/2022 7:00</c:v>
                </c:pt>
                <c:pt idx="788">
                  <c:v>1/3/2023 7:00</c:v>
                </c:pt>
                <c:pt idx="789">
                  <c:v>1/4/2023 7:00</c:v>
                </c:pt>
                <c:pt idx="790">
                  <c:v>1/5/2023 7:00</c:v>
                </c:pt>
                <c:pt idx="791">
                  <c:v>1/6/2023 7:00</c:v>
                </c:pt>
                <c:pt idx="792">
                  <c:v>1/9/2023 7:00</c:v>
                </c:pt>
                <c:pt idx="793">
                  <c:v>1/10/2023 7:00</c:v>
                </c:pt>
                <c:pt idx="794">
                  <c:v>1/11/2023 7:00</c:v>
                </c:pt>
                <c:pt idx="795">
                  <c:v>1/12/2023 7:00</c:v>
                </c:pt>
                <c:pt idx="796">
                  <c:v>1/13/2023 7:00</c:v>
                </c:pt>
                <c:pt idx="797">
                  <c:v>1/17/2023 7:00</c:v>
                </c:pt>
                <c:pt idx="798">
                  <c:v>1/18/2023 7:00</c:v>
                </c:pt>
                <c:pt idx="799">
                  <c:v>1/19/2023 7:00</c:v>
                </c:pt>
                <c:pt idx="800">
                  <c:v>1/20/2023 7:00</c:v>
                </c:pt>
                <c:pt idx="801">
                  <c:v>1/23/2023 7:00</c:v>
                </c:pt>
                <c:pt idx="802">
                  <c:v>1/24/2023 7:00</c:v>
                </c:pt>
                <c:pt idx="803">
                  <c:v>1/25/2023 7:00</c:v>
                </c:pt>
                <c:pt idx="804">
                  <c:v>1/26/2023 7:00</c:v>
                </c:pt>
                <c:pt idx="805">
                  <c:v>1/27/2023 7:00</c:v>
                </c:pt>
                <c:pt idx="806">
                  <c:v>1/30/2023 7:00</c:v>
                </c:pt>
                <c:pt idx="807">
                  <c:v>1/31/2023 7:00</c:v>
                </c:pt>
                <c:pt idx="808">
                  <c:v>2/1/2023 7:00</c:v>
                </c:pt>
                <c:pt idx="809">
                  <c:v>2/2/2023 7:00</c:v>
                </c:pt>
                <c:pt idx="810">
                  <c:v>2/3/2023 7:00</c:v>
                </c:pt>
                <c:pt idx="811">
                  <c:v>2/6/2023 7:00</c:v>
                </c:pt>
                <c:pt idx="812">
                  <c:v>2/7/2023 7:00</c:v>
                </c:pt>
                <c:pt idx="813">
                  <c:v>2/8/2023 7:00</c:v>
                </c:pt>
                <c:pt idx="814">
                  <c:v>2/9/2023 7:00</c:v>
                </c:pt>
                <c:pt idx="815">
                  <c:v>2/10/2023 7:00</c:v>
                </c:pt>
                <c:pt idx="816">
                  <c:v>2/13/2023 7:00</c:v>
                </c:pt>
                <c:pt idx="817">
                  <c:v>2/14/2023 7:00</c:v>
                </c:pt>
                <c:pt idx="818">
                  <c:v>2/15/2023 7:00</c:v>
                </c:pt>
                <c:pt idx="819">
                  <c:v>2/16/2023 7:00</c:v>
                </c:pt>
                <c:pt idx="820">
                  <c:v>2/17/2023 7:00</c:v>
                </c:pt>
                <c:pt idx="821">
                  <c:v>2/21/2023 7:00</c:v>
                </c:pt>
                <c:pt idx="822">
                  <c:v>2/22/2023 7:00</c:v>
                </c:pt>
                <c:pt idx="823">
                  <c:v>2/23/2023 7:00</c:v>
                </c:pt>
                <c:pt idx="824">
                  <c:v>2/24/2023 7:00</c:v>
                </c:pt>
                <c:pt idx="825">
                  <c:v>2/27/2023 7:00</c:v>
                </c:pt>
                <c:pt idx="826">
                  <c:v>2/28/2023 7:00</c:v>
                </c:pt>
                <c:pt idx="827">
                  <c:v>3/1/2023 7:00</c:v>
                </c:pt>
                <c:pt idx="828">
                  <c:v>3/2/2023 7:00</c:v>
                </c:pt>
                <c:pt idx="829">
                  <c:v>3/3/2023 7:00</c:v>
                </c:pt>
                <c:pt idx="830">
                  <c:v>3/6/2023 7:00</c:v>
                </c:pt>
                <c:pt idx="831">
                  <c:v>3/7/2023 7:00</c:v>
                </c:pt>
                <c:pt idx="832">
                  <c:v>3/8/2023 7:00</c:v>
                </c:pt>
                <c:pt idx="833">
                  <c:v>3/9/2023 7:00</c:v>
                </c:pt>
                <c:pt idx="834">
                  <c:v>3/10/2023 7:00</c:v>
                </c:pt>
                <c:pt idx="835">
                  <c:v>3/13/2023 7:00</c:v>
                </c:pt>
                <c:pt idx="836">
                  <c:v>3/14/2023 7:00</c:v>
                </c:pt>
                <c:pt idx="837">
                  <c:v>3/15/2023 7:00</c:v>
                </c:pt>
                <c:pt idx="838">
                  <c:v>3/16/2023 7:00</c:v>
                </c:pt>
                <c:pt idx="839">
                  <c:v>3/17/2023 7:00</c:v>
                </c:pt>
                <c:pt idx="840">
                  <c:v>3/20/2023 7:00</c:v>
                </c:pt>
                <c:pt idx="841">
                  <c:v>3/21/2023 7:00</c:v>
                </c:pt>
                <c:pt idx="842">
                  <c:v>3/22/2023 7:00</c:v>
                </c:pt>
                <c:pt idx="843">
                  <c:v>3/23/2023 7:00</c:v>
                </c:pt>
                <c:pt idx="844">
                  <c:v>3/24/2023 7:00</c:v>
                </c:pt>
                <c:pt idx="845">
                  <c:v>3/27/2023 7:00</c:v>
                </c:pt>
                <c:pt idx="846">
                  <c:v>3/28/2023 7:00</c:v>
                </c:pt>
                <c:pt idx="847">
                  <c:v>3/29/2023 7:00</c:v>
                </c:pt>
                <c:pt idx="848">
                  <c:v>3/30/2023 7:00</c:v>
                </c:pt>
                <c:pt idx="849">
                  <c:v>3/31/2023 7:00</c:v>
                </c:pt>
                <c:pt idx="850">
                  <c:v>4/3/2023 7:00</c:v>
                </c:pt>
                <c:pt idx="851">
                  <c:v>4/4/2023 7:00</c:v>
                </c:pt>
                <c:pt idx="852">
                  <c:v>4/5/2023 7:00</c:v>
                </c:pt>
                <c:pt idx="853">
                  <c:v>4/6/2023 7:00</c:v>
                </c:pt>
                <c:pt idx="854">
                  <c:v>4/10/2023 7:00</c:v>
                </c:pt>
                <c:pt idx="855">
                  <c:v>4/11/2023 7:00</c:v>
                </c:pt>
                <c:pt idx="856">
                  <c:v>4/12/2023 7:00</c:v>
                </c:pt>
                <c:pt idx="857">
                  <c:v>4/13/2023 7:00</c:v>
                </c:pt>
                <c:pt idx="858">
                  <c:v>4/14/2023 7:00</c:v>
                </c:pt>
                <c:pt idx="859">
                  <c:v>4/17/2023 7:00</c:v>
                </c:pt>
                <c:pt idx="860">
                  <c:v>4/18/2023 7:00</c:v>
                </c:pt>
                <c:pt idx="861">
                  <c:v>4/19/2023 7:00</c:v>
                </c:pt>
                <c:pt idx="862">
                  <c:v>4/20/2023 7:00</c:v>
                </c:pt>
                <c:pt idx="863">
                  <c:v>4/21/2023 7:00</c:v>
                </c:pt>
                <c:pt idx="864">
                  <c:v>4/24/2023 7:00</c:v>
                </c:pt>
                <c:pt idx="865">
                  <c:v>4/25/2023 7:00</c:v>
                </c:pt>
                <c:pt idx="866">
                  <c:v>4/26/2023 7:00</c:v>
                </c:pt>
                <c:pt idx="867">
                  <c:v>4/27/2023 7:00</c:v>
                </c:pt>
                <c:pt idx="868">
                  <c:v>4/28/2023 7:00</c:v>
                </c:pt>
                <c:pt idx="869">
                  <c:v>5/1/2023 7:00</c:v>
                </c:pt>
                <c:pt idx="870">
                  <c:v>5/2/2023 7:00</c:v>
                </c:pt>
                <c:pt idx="871">
                  <c:v>5/3/2023 7:00</c:v>
                </c:pt>
                <c:pt idx="872">
                  <c:v>5/4/2023 7:00</c:v>
                </c:pt>
                <c:pt idx="873">
                  <c:v>5/5/2023 7:00</c:v>
                </c:pt>
                <c:pt idx="874">
                  <c:v>5/8/2023 7:00</c:v>
                </c:pt>
                <c:pt idx="875">
                  <c:v>5/9/2023 7:00</c:v>
                </c:pt>
                <c:pt idx="876">
                  <c:v>5/10/2023 7:00</c:v>
                </c:pt>
                <c:pt idx="877">
                  <c:v>5/11/2023 7:00</c:v>
                </c:pt>
                <c:pt idx="878">
                  <c:v>5/12/2023 7:00</c:v>
                </c:pt>
                <c:pt idx="879">
                  <c:v>5/15/2023 7:00</c:v>
                </c:pt>
                <c:pt idx="880">
                  <c:v>5/16/2023 7:00</c:v>
                </c:pt>
                <c:pt idx="881">
                  <c:v>5/17/2023 7:00</c:v>
                </c:pt>
                <c:pt idx="882">
                  <c:v>5/18/2023 7:00</c:v>
                </c:pt>
                <c:pt idx="883">
                  <c:v>5/19/2023 7:00</c:v>
                </c:pt>
                <c:pt idx="884">
                  <c:v>5/22/2023 7:00</c:v>
                </c:pt>
                <c:pt idx="885">
                  <c:v>5/23/2023 7:00</c:v>
                </c:pt>
                <c:pt idx="886">
                  <c:v>5/24/2023 7:00</c:v>
                </c:pt>
                <c:pt idx="887">
                  <c:v>5/25/2023 7:00</c:v>
                </c:pt>
                <c:pt idx="888">
                  <c:v>5/26/2023 7:00</c:v>
                </c:pt>
                <c:pt idx="889">
                  <c:v>5/30/2023 7:00</c:v>
                </c:pt>
                <c:pt idx="890">
                  <c:v>5/31/2023 7:00</c:v>
                </c:pt>
                <c:pt idx="891">
                  <c:v>6/1/2023 7:00</c:v>
                </c:pt>
                <c:pt idx="892">
                  <c:v>6/2/2023 7:00</c:v>
                </c:pt>
                <c:pt idx="893">
                  <c:v>6/5/2023 7:00</c:v>
                </c:pt>
                <c:pt idx="894">
                  <c:v>6/6/2023 7:00</c:v>
                </c:pt>
                <c:pt idx="895">
                  <c:v>6/7/2023 7:00</c:v>
                </c:pt>
                <c:pt idx="896">
                  <c:v>6/8/2023 7:00</c:v>
                </c:pt>
                <c:pt idx="897">
                  <c:v>6/9/2023 7:00</c:v>
                </c:pt>
                <c:pt idx="898">
                  <c:v>6/12/2023 7:00</c:v>
                </c:pt>
                <c:pt idx="899">
                  <c:v>6/13/2023 7:00</c:v>
                </c:pt>
                <c:pt idx="900">
                  <c:v>6/14/2023 7:00</c:v>
                </c:pt>
                <c:pt idx="901">
                  <c:v>6/15/2023 7:00</c:v>
                </c:pt>
                <c:pt idx="902">
                  <c:v>6/16/2023 7:00</c:v>
                </c:pt>
                <c:pt idx="903">
                  <c:v>6/20/2023 7:00</c:v>
                </c:pt>
                <c:pt idx="904">
                  <c:v>6/21/2023 7:00</c:v>
                </c:pt>
                <c:pt idx="905">
                  <c:v>6/22/2023 7:00</c:v>
                </c:pt>
                <c:pt idx="906">
                  <c:v>6/23/2023 7:00</c:v>
                </c:pt>
                <c:pt idx="907">
                  <c:v>6/26/2023 7:00</c:v>
                </c:pt>
                <c:pt idx="908">
                  <c:v>6/27/2023 7:00</c:v>
                </c:pt>
                <c:pt idx="909">
                  <c:v>6/28/2023 7:00</c:v>
                </c:pt>
                <c:pt idx="910">
                  <c:v>6/29/2023 7:00</c:v>
                </c:pt>
                <c:pt idx="911">
                  <c:v>6/30/2023 7:00</c:v>
                </c:pt>
                <c:pt idx="912">
                  <c:v>7/3/2023 7:00</c:v>
                </c:pt>
                <c:pt idx="913">
                  <c:v>7/5/2023 7:00</c:v>
                </c:pt>
                <c:pt idx="914">
                  <c:v>7/6/2023 7:00</c:v>
                </c:pt>
                <c:pt idx="915">
                  <c:v>7/7/2023 7:00</c:v>
                </c:pt>
                <c:pt idx="916">
                  <c:v>7/10/2023 7:00</c:v>
                </c:pt>
                <c:pt idx="917">
                  <c:v>7/11/2023 7:00</c:v>
                </c:pt>
                <c:pt idx="918">
                  <c:v>7/12/2023 7:00</c:v>
                </c:pt>
                <c:pt idx="919">
                  <c:v>7/13/2023 7:00</c:v>
                </c:pt>
                <c:pt idx="920">
                  <c:v>7/14/2023 7:00</c:v>
                </c:pt>
                <c:pt idx="921">
                  <c:v>7/17/2023 7:00</c:v>
                </c:pt>
                <c:pt idx="922">
                  <c:v>7/18/2023 7:00</c:v>
                </c:pt>
                <c:pt idx="923">
                  <c:v>7/19/2023 7:00</c:v>
                </c:pt>
                <c:pt idx="924">
                  <c:v>7/20/2023 7:00</c:v>
                </c:pt>
                <c:pt idx="925">
                  <c:v>7/21/2023 7:00</c:v>
                </c:pt>
                <c:pt idx="926">
                  <c:v>7/24/2023 7:00</c:v>
                </c:pt>
                <c:pt idx="927">
                  <c:v>7/25/2023 7:00</c:v>
                </c:pt>
                <c:pt idx="928">
                  <c:v>7/26/2023 7:00</c:v>
                </c:pt>
                <c:pt idx="929">
                  <c:v>7/27/2023 7:00</c:v>
                </c:pt>
                <c:pt idx="930">
                  <c:v>7/28/2023 7:00</c:v>
                </c:pt>
                <c:pt idx="931">
                  <c:v>7/31/2023 7:00</c:v>
                </c:pt>
                <c:pt idx="932">
                  <c:v>8/1/2023 7:00</c:v>
                </c:pt>
                <c:pt idx="933">
                  <c:v>8/2/2023 7:00</c:v>
                </c:pt>
                <c:pt idx="934">
                  <c:v>8/3/2023 7:00</c:v>
                </c:pt>
                <c:pt idx="935">
                  <c:v>8/4/2023 7:00</c:v>
                </c:pt>
                <c:pt idx="936">
                  <c:v>8/7/2023 7:00</c:v>
                </c:pt>
                <c:pt idx="937">
                  <c:v>8/8/2023 7:00</c:v>
                </c:pt>
                <c:pt idx="938">
                  <c:v>8/9/2023 7:00</c:v>
                </c:pt>
                <c:pt idx="939">
                  <c:v>8/10/2023 7:00</c:v>
                </c:pt>
                <c:pt idx="940">
                  <c:v>8/11/2023 7:00</c:v>
                </c:pt>
                <c:pt idx="941">
                  <c:v>8/14/2023 7:00</c:v>
                </c:pt>
                <c:pt idx="942">
                  <c:v>8/15/2023 7:00</c:v>
                </c:pt>
                <c:pt idx="943">
                  <c:v>8/16/2023 7:00</c:v>
                </c:pt>
                <c:pt idx="944">
                  <c:v>8/17/2023 7:00</c:v>
                </c:pt>
                <c:pt idx="945">
                  <c:v>8/18/2023 7:00</c:v>
                </c:pt>
                <c:pt idx="946">
                  <c:v>8/21/2023 7:00</c:v>
                </c:pt>
                <c:pt idx="947">
                  <c:v>8/22/2023 7:00</c:v>
                </c:pt>
                <c:pt idx="948">
                  <c:v>8/23/2023 7:00</c:v>
                </c:pt>
                <c:pt idx="949">
                  <c:v>8/24/2023 7:00</c:v>
                </c:pt>
                <c:pt idx="950">
                  <c:v>8/25/2023 7:00</c:v>
                </c:pt>
                <c:pt idx="951">
                  <c:v>8/28/2023 7:00</c:v>
                </c:pt>
                <c:pt idx="952">
                  <c:v>8/29/2023 7:00</c:v>
                </c:pt>
                <c:pt idx="953">
                  <c:v>8/30/2023 7:00</c:v>
                </c:pt>
                <c:pt idx="954">
                  <c:v>8/31/2023 7:00</c:v>
                </c:pt>
                <c:pt idx="955">
                  <c:v>9/1/2023 7:00</c:v>
                </c:pt>
                <c:pt idx="956">
                  <c:v>9/5/2023 7:00</c:v>
                </c:pt>
                <c:pt idx="957">
                  <c:v>9/6/2023 7:00</c:v>
                </c:pt>
                <c:pt idx="958">
                  <c:v>9/7/2023 7:00</c:v>
                </c:pt>
                <c:pt idx="959">
                  <c:v>9/8/2023 7:00</c:v>
                </c:pt>
                <c:pt idx="960">
                  <c:v>9/11/2023 7:00</c:v>
                </c:pt>
                <c:pt idx="961">
                  <c:v>9/12/2023 7:00</c:v>
                </c:pt>
                <c:pt idx="962">
                  <c:v>9/13/2023 7:00</c:v>
                </c:pt>
                <c:pt idx="963">
                  <c:v>9/14/2023 7:00</c:v>
                </c:pt>
                <c:pt idx="964">
                  <c:v>9/15/2023 7:00</c:v>
                </c:pt>
                <c:pt idx="965">
                  <c:v>9/18/2023 7:00</c:v>
                </c:pt>
                <c:pt idx="966">
                  <c:v>9/19/2023 7:00</c:v>
                </c:pt>
                <c:pt idx="967">
                  <c:v>9/20/2023 7:00</c:v>
                </c:pt>
                <c:pt idx="968">
                  <c:v>9/21/2023 7:00</c:v>
                </c:pt>
                <c:pt idx="969">
                  <c:v>9/22/2023 7:00</c:v>
                </c:pt>
                <c:pt idx="970">
                  <c:v>9/25/2023 7:00</c:v>
                </c:pt>
                <c:pt idx="971">
                  <c:v>9/26/2023 7:00</c:v>
                </c:pt>
                <c:pt idx="972">
                  <c:v>9/27/2023 7:00</c:v>
                </c:pt>
                <c:pt idx="973">
                  <c:v>9/28/2023 7:00</c:v>
                </c:pt>
                <c:pt idx="974">
                  <c:v>9/29/2023 7:00</c:v>
                </c:pt>
                <c:pt idx="975">
                  <c:v>10/2/2023 7:00</c:v>
                </c:pt>
                <c:pt idx="976">
                  <c:v>10/3/2023 7:00</c:v>
                </c:pt>
                <c:pt idx="977">
                  <c:v>10/4/2023 7:00</c:v>
                </c:pt>
                <c:pt idx="978">
                  <c:v>10/5/2023 7:00</c:v>
                </c:pt>
                <c:pt idx="979">
                  <c:v>10/6/2023 7:00</c:v>
                </c:pt>
                <c:pt idx="980">
                  <c:v>10/9/2023 7:00</c:v>
                </c:pt>
                <c:pt idx="981">
                  <c:v>10/10/2023 7:00</c:v>
                </c:pt>
                <c:pt idx="982">
                  <c:v>10/11/2023 7:00</c:v>
                </c:pt>
                <c:pt idx="983">
                  <c:v>10/12/2023 7:00</c:v>
                </c:pt>
                <c:pt idx="984">
                  <c:v>10/13/2023 7:00</c:v>
                </c:pt>
                <c:pt idx="985">
                  <c:v>10/16/2023 7:00</c:v>
                </c:pt>
                <c:pt idx="986">
                  <c:v>10/17/2023 7:00</c:v>
                </c:pt>
                <c:pt idx="987">
                  <c:v>10/18/2023 7:00</c:v>
                </c:pt>
                <c:pt idx="988">
                  <c:v>10/19/2023 7:00</c:v>
                </c:pt>
                <c:pt idx="989">
                  <c:v>10/20/2023 7:00</c:v>
                </c:pt>
                <c:pt idx="990">
                  <c:v>10/23/2023 7:00</c:v>
                </c:pt>
                <c:pt idx="991">
                  <c:v>10/24/2023 7:00</c:v>
                </c:pt>
                <c:pt idx="992">
                  <c:v>10/25/2023 7:00</c:v>
                </c:pt>
                <c:pt idx="993">
                  <c:v>10/26/2023 7:00</c:v>
                </c:pt>
                <c:pt idx="994">
                  <c:v>10/27/2023 7:00</c:v>
                </c:pt>
                <c:pt idx="995">
                  <c:v>10/30/2023 7:00</c:v>
                </c:pt>
                <c:pt idx="996">
                  <c:v>10/31/2023 7:00</c:v>
                </c:pt>
                <c:pt idx="997">
                  <c:v>11/1/2023 7:00</c:v>
                </c:pt>
                <c:pt idx="998">
                  <c:v>11/2/2023 7:00</c:v>
                </c:pt>
                <c:pt idx="999">
                  <c:v>11/3/2023 7:00</c:v>
                </c:pt>
                <c:pt idx="1000">
                  <c:v>11/6/2023 7:00</c:v>
                </c:pt>
                <c:pt idx="1001">
                  <c:v>11/7/2023 7:00</c:v>
                </c:pt>
                <c:pt idx="1002">
                  <c:v>11/8/2023 7:00</c:v>
                </c:pt>
                <c:pt idx="1003">
                  <c:v>11/9/2023 7:00</c:v>
                </c:pt>
                <c:pt idx="1004">
                  <c:v>11/10/2023 7:00</c:v>
                </c:pt>
                <c:pt idx="1005">
                  <c:v>11/13/2023 7:00</c:v>
                </c:pt>
                <c:pt idx="1006">
                  <c:v>11/14/2023 7:00</c:v>
                </c:pt>
                <c:pt idx="1007">
                  <c:v>11/15/2023 7:00</c:v>
                </c:pt>
                <c:pt idx="1008">
                  <c:v>11/16/2023 7:00</c:v>
                </c:pt>
                <c:pt idx="1009">
                  <c:v>11/17/2023 7:00</c:v>
                </c:pt>
                <c:pt idx="1010">
                  <c:v>11/20/2023 7:00</c:v>
                </c:pt>
                <c:pt idx="1011">
                  <c:v>11/21/2023 7:00</c:v>
                </c:pt>
                <c:pt idx="1012">
                  <c:v>11/22/2023 7:00</c:v>
                </c:pt>
                <c:pt idx="1013">
                  <c:v>11/24/2023 7:00</c:v>
                </c:pt>
                <c:pt idx="1014">
                  <c:v>11/27/2023 7:00</c:v>
                </c:pt>
                <c:pt idx="1015">
                  <c:v>11/28/2023 7:00</c:v>
                </c:pt>
                <c:pt idx="1016">
                  <c:v>11/29/2023 7:00</c:v>
                </c:pt>
                <c:pt idx="1017">
                  <c:v>11/30/2023 7:00</c:v>
                </c:pt>
                <c:pt idx="1018">
                  <c:v>12/1/2023 7:00</c:v>
                </c:pt>
                <c:pt idx="1019">
                  <c:v>12/4/2023 7:00</c:v>
                </c:pt>
                <c:pt idx="1020">
                  <c:v>12/5/2023 7:00</c:v>
                </c:pt>
                <c:pt idx="1021">
                  <c:v>12/6/2023 7:00</c:v>
                </c:pt>
                <c:pt idx="1022">
                  <c:v>12/7/2023 7:00</c:v>
                </c:pt>
                <c:pt idx="1023">
                  <c:v>12/8/2023 7:00</c:v>
                </c:pt>
                <c:pt idx="1024">
                  <c:v>12/11/2023 7:00</c:v>
                </c:pt>
                <c:pt idx="1025">
                  <c:v>12/12/2023 7:00</c:v>
                </c:pt>
                <c:pt idx="1026">
                  <c:v>12/13/2023 7:00</c:v>
                </c:pt>
                <c:pt idx="1027">
                  <c:v>12/14/2023 7:00</c:v>
                </c:pt>
                <c:pt idx="1028">
                  <c:v>12/15/2023 7:00</c:v>
                </c:pt>
                <c:pt idx="1029">
                  <c:v>12/18/2023 7:00</c:v>
                </c:pt>
                <c:pt idx="1030">
                  <c:v>12/19/2023 7:00</c:v>
                </c:pt>
                <c:pt idx="1031">
                  <c:v>12/20/2023 7:00</c:v>
                </c:pt>
                <c:pt idx="1032">
                  <c:v>12/21/2023 7:00</c:v>
                </c:pt>
                <c:pt idx="1033">
                  <c:v>12/22/2023 7:00</c:v>
                </c:pt>
                <c:pt idx="1034">
                  <c:v>12/26/2023 7:00</c:v>
                </c:pt>
                <c:pt idx="1035">
                  <c:v>12/27/2023 7:00</c:v>
                </c:pt>
                <c:pt idx="1036">
                  <c:v>12/28/2023 7:00</c:v>
                </c:pt>
                <c:pt idx="1037">
                  <c:v>12/29/2023 7:00</c:v>
                </c:pt>
                <c:pt idx="1038">
                  <c:v>1/2/2024 7:00</c:v>
                </c:pt>
                <c:pt idx="1039">
                  <c:v>1/3/2024 7:00</c:v>
                </c:pt>
                <c:pt idx="1040">
                  <c:v>1/4/2024 7:00</c:v>
                </c:pt>
                <c:pt idx="1041">
                  <c:v>1/5/2024 7:00</c:v>
                </c:pt>
                <c:pt idx="1042">
                  <c:v>1/8/2024 7:00</c:v>
                </c:pt>
                <c:pt idx="1043">
                  <c:v>1/9/2024 7:00</c:v>
                </c:pt>
                <c:pt idx="1044">
                  <c:v>1/10/2024 7:00</c:v>
                </c:pt>
                <c:pt idx="1045">
                  <c:v>1/11/2024 7:00</c:v>
                </c:pt>
                <c:pt idx="1046">
                  <c:v>1/12/2024 7:00</c:v>
                </c:pt>
                <c:pt idx="1047">
                  <c:v>1/16/2024 7:00</c:v>
                </c:pt>
                <c:pt idx="1048">
                  <c:v>1/17/2024 7:00</c:v>
                </c:pt>
                <c:pt idx="1049">
                  <c:v>1/18/2024 7:00</c:v>
                </c:pt>
                <c:pt idx="1050">
                  <c:v>1/19/2024 7:00</c:v>
                </c:pt>
                <c:pt idx="1051">
                  <c:v>1/22/2024 7:00</c:v>
                </c:pt>
                <c:pt idx="1052">
                  <c:v>1/23/2024 7:00</c:v>
                </c:pt>
                <c:pt idx="1053">
                  <c:v>1/24/2024 7:00</c:v>
                </c:pt>
                <c:pt idx="1054">
                  <c:v>1/25/2024 7:00</c:v>
                </c:pt>
                <c:pt idx="1055">
                  <c:v>1/26/2024 7:00</c:v>
                </c:pt>
                <c:pt idx="1056">
                  <c:v>1/29/2024 7:00</c:v>
                </c:pt>
                <c:pt idx="1057">
                  <c:v>1/30/2024 7:00</c:v>
                </c:pt>
                <c:pt idx="1058">
                  <c:v>1/31/2024 7:00</c:v>
                </c:pt>
                <c:pt idx="1059">
                  <c:v>2/1/2024 7:00</c:v>
                </c:pt>
                <c:pt idx="1060">
                  <c:v>2/2/2024 7:00</c:v>
                </c:pt>
                <c:pt idx="1061">
                  <c:v>2/5/2024 7:00</c:v>
                </c:pt>
                <c:pt idx="1062">
                  <c:v>2/6/2024 7:00</c:v>
                </c:pt>
                <c:pt idx="1063">
                  <c:v>2/7/2024 7:00</c:v>
                </c:pt>
                <c:pt idx="1064">
                  <c:v>2/8/2024 7:00</c:v>
                </c:pt>
                <c:pt idx="1065">
                  <c:v>2/9/2024 7:00</c:v>
                </c:pt>
                <c:pt idx="1066">
                  <c:v>2/12/2024 7:00</c:v>
                </c:pt>
                <c:pt idx="1067">
                  <c:v>2/13/2024 7:00</c:v>
                </c:pt>
                <c:pt idx="1068">
                  <c:v>2/14/2024 7:00</c:v>
                </c:pt>
                <c:pt idx="1069">
                  <c:v>2/15/2024 7:00</c:v>
                </c:pt>
                <c:pt idx="1070">
                  <c:v>2/16/2024 7:00</c:v>
                </c:pt>
                <c:pt idx="1071">
                  <c:v>2/20/2024 7:00</c:v>
                </c:pt>
                <c:pt idx="1072">
                  <c:v>2/21/2024 7:00</c:v>
                </c:pt>
                <c:pt idx="1073">
                  <c:v>2/22/2024 7:00</c:v>
                </c:pt>
                <c:pt idx="1074">
                  <c:v>2/23/2024 7:00</c:v>
                </c:pt>
                <c:pt idx="1075">
                  <c:v>2/26/2024 7:00</c:v>
                </c:pt>
                <c:pt idx="1076">
                  <c:v>2/27/2024 7:00</c:v>
                </c:pt>
                <c:pt idx="1077">
                  <c:v>2/28/2024 7:00</c:v>
                </c:pt>
                <c:pt idx="1078">
                  <c:v>2/29/2024 7:00</c:v>
                </c:pt>
                <c:pt idx="1079">
                  <c:v>3/1/2024 7:00</c:v>
                </c:pt>
                <c:pt idx="1080">
                  <c:v>3/4/2024 7:00</c:v>
                </c:pt>
                <c:pt idx="1081">
                  <c:v>3/5/2024 7:00</c:v>
                </c:pt>
                <c:pt idx="1082">
                  <c:v>3/6/2024 7:00</c:v>
                </c:pt>
                <c:pt idx="1083">
                  <c:v>3/7/2024 7:00</c:v>
                </c:pt>
                <c:pt idx="1084">
                  <c:v>3/8/2024 7:00</c:v>
                </c:pt>
                <c:pt idx="1085">
                  <c:v>3/11/2024 7:00</c:v>
                </c:pt>
                <c:pt idx="1086">
                  <c:v>3/12/2024 7:00</c:v>
                </c:pt>
                <c:pt idx="1087">
                  <c:v>3/13/2024 7:00</c:v>
                </c:pt>
                <c:pt idx="1088">
                  <c:v>3/14/2024 7:00</c:v>
                </c:pt>
                <c:pt idx="1089">
                  <c:v>3/15/2024 7:00</c:v>
                </c:pt>
                <c:pt idx="1090">
                  <c:v>3/18/2024 7:00</c:v>
                </c:pt>
                <c:pt idx="1091">
                  <c:v>3/19/2024 7:00</c:v>
                </c:pt>
                <c:pt idx="1092">
                  <c:v>3/20/2024 7:00</c:v>
                </c:pt>
                <c:pt idx="1093">
                  <c:v>3/21/2024 7:00</c:v>
                </c:pt>
                <c:pt idx="1094">
                  <c:v>3/22/2024 7:00</c:v>
                </c:pt>
                <c:pt idx="1095">
                  <c:v>3/25/2024 7:00</c:v>
                </c:pt>
                <c:pt idx="1096">
                  <c:v>3/26/2024 7:00</c:v>
                </c:pt>
                <c:pt idx="1097">
                  <c:v>3/27/2024 7:00</c:v>
                </c:pt>
                <c:pt idx="1098">
                  <c:v>3/28/2024 7:00</c:v>
                </c:pt>
                <c:pt idx="1099">
                  <c:v>4/1/2024 7:00</c:v>
                </c:pt>
                <c:pt idx="1100">
                  <c:v>4/2/2024 7:00</c:v>
                </c:pt>
                <c:pt idx="1101">
                  <c:v>4/3/2024 7:00</c:v>
                </c:pt>
                <c:pt idx="1102">
                  <c:v>4/4/2024 7:00</c:v>
                </c:pt>
                <c:pt idx="1103">
                  <c:v>4/5/2024 7:00</c:v>
                </c:pt>
                <c:pt idx="1104">
                  <c:v>4/8/2024 7:00</c:v>
                </c:pt>
                <c:pt idx="1105">
                  <c:v>4/9/2024 7:00</c:v>
                </c:pt>
                <c:pt idx="1106">
                  <c:v>4/10/2024 7:00</c:v>
                </c:pt>
                <c:pt idx="1107">
                  <c:v>4/11/2024 7:00</c:v>
                </c:pt>
                <c:pt idx="1108">
                  <c:v>4/12/2024 7:00</c:v>
                </c:pt>
                <c:pt idx="1109">
                  <c:v>4/15/2024 7:00</c:v>
                </c:pt>
                <c:pt idx="1110">
                  <c:v>4/16/2024 7:00</c:v>
                </c:pt>
                <c:pt idx="1111">
                  <c:v>4/17/2024 7:00</c:v>
                </c:pt>
                <c:pt idx="1112">
                  <c:v>4/18/2024 7:00</c:v>
                </c:pt>
                <c:pt idx="1113">
                  <c:v>4/19/2024 7:00</c:v>
                </c:pt>
                <c:pt idx="1114">
                  <c:v>4/22/2024 7:00</c:v>
                </c:pt>
                <c:pt idx="1115">
                  <c:v>4/23/2024 7:00</c:v>
                </c:pt>
                <c:pt idx="1116">
                  <c:v>4/24/2024 7:00</c:v>
                </c:pt>
                <c:pt idx="1117">
                  <c:v>4/25/2024 7:00</c:v>
                </c:pt>
                <c:pt idx="1118">
                  <c:v>4/26/2024 7:00</c:v>
                </c:pt>
                <c:pt idx="1119">
                  <c:v>4/29/2024 7:00</c:v>
                </c:pt>
                <c:pt idx="1120">
                  <c:v>4/30/2024 7:00</c:v>
                </c:pt>
                <c:pt idx="1121">
                  <c:v>5/1/2024 7:00</c:v>
                </c:pt>
                <c:pt idx="1122">
                  <c:v>5/2/2024 7:00</c:v>
                </c:pt>
                <c:pt idx="1123">
                  <c:v>5/3/2024 7:00</c:v>
                </c:pt>
                <c:pt idx="1124">
                  <c:v>5/6/2024 7:00</c:v>
                </c:pt>
                <c:pt idx="1125">
                  <c:v>5/7/2024 7:00</c:v>
                </c:pt>
                <c:pt idx="1126">
                  <c:v>5/8/2024 7:00</c:v>
                </c:pt>
                <c:pt idx="1127">
                  <c:v>5/9/2024 7:00</c:v>
                </c:pt>
                <c:pt idx="1128">
                  <c:v>5/10/2024 7:00</c:v>
                </c:pt>
                <c:pt idx="1129">
                  <c:v>5/13/2024 7:00</c:v>
                </c:pt>
                <c:pt idx="1130">
                  <c:v>5/14/2024 7:00</c:v>
                </c:pt>
                <c:pt idx="1131">
                  <c:v>5/15/2024 7:00</c:v>
                </c:pt>
                <c:pt idx="1132">
                  <c:v>5/16/2024 7:00</c:v>
                </c:pt>
                <c:pt idx="1133">
                  <c:v>5/17/2024 7:00</c:v>
                </c:pt>
                <c:pt idx="1134">
                  <c:v>5/20/2024 7:00</c:v>
                </c:pt>
                <c:pt idx="1135">
                  <c:v>5/21/2024 7:00</c:v>
                </c:pt>
                <c:pt idx="1136">
                  <c:v>5/22/2024 7:00</c:v>
                </c:pt>
                <c:pt idx="1137">
                  <c:v>5/23/2024 7:00</c:v>
                </c:pt>
                <c:pt idx="1138">
                  <c:v>5/24/2024 7:00</c:v>
                </c:pt>
                <c:pt idx="1139">
                  <c:v>5/28/2024 7:00</c:v>
                </c:pt>
                <c:pt idx="1140">
                  <c:v>5/29/2024 7:00</c:v>
                </c:pt>
                <c:pt idx="1141">
                  <c:v>5/30/2024 7:00</c:v>
                </c:pt>
                <c:pt idx="1142">
                  <c:v>5/31/2024 7:00</c:v>
                </c:pt>
                <c:pt idx="1143">
                  <c:v>6/3/2024 7:00</c:v>
                </c:pt>
                <c:pt idx="1144">
                  <c:v>6/4/2024 7:00</c:v>
                </c:pt>
                <c:pt idx="1145">
                  <c:v>6/5/2024 7:00</c:v>
                </c:pt>
                <c:pt idx="1146">
                  <c:v>6/6/2024 7:00</c:v>
                </c:pt>
                <c:pt idx="1147">
                  <c:v>6/7/2024 7:00</c:v>
                </c:pt>
                <c:pt idx="1148">
                  <c:v>6/10/2024 7:00</c:v>
                </c:pt>
                <c:pt idx="1149">
                  <c:v>6/11/2024 7:00</c:v>
                </c:pt>
                <c:pt idx="1150">
                  <c:v>6/12/2024 7:00</c:v>
                </c:pt>
                <c:pt idx="1151">
                  <c:v>6/13/2024 7:00</c:v>
                </c:pt>
                <c:pt idx="1152">
                  <c:v>6/14/2024 7:00</c:v>
                </c:pt>
                <c:pt idx="1153">
                  <c:v>6/17/2024 7:00</c:v>
                </c:pt>
                <c:pt idx="1154">
                  <c:v>6/18/2024 7:00</c:v>
                </c:pt>
                <c:pt idx="1155">
                  <c:v>6/20/2024 7:00</c:v>
                </c:pt>
                <c:pt idx="1156">
                  <c:v>6/21/2024 7:00</c:v>
                </c:pt>
                <c:pt idx="1157">
                  <c:v>6/24/2024 7:00</c:v>
                </c:pt>
                <c:pt idx="1158">
                  <c:v>6/25/2024 7:00</c:v>
                </c:pt>
                <c:pt idx="1159">
                  <c:v>6/26/2024 7:00</c:v>
                </c:pt>
                <c:pt idx="1160">
                  <c:v>6/27/2024 7:00</c:v>
                </c:pt>
                <c:pt idx="1161">
                  <c:v>6/28/2024 7:00</c:v>
                </c:pt>
                <c:pt idx="1162">
                  <c:v>7/1/2024 7:00</c:v>
                </c:pt>
                <c:pt idx="1163">
                  <c:v>7/2/2024 7:00</c:v>
                </c:pt>
                <c:pt idx="1164">
                  <c:v>7/3/2024 7:00</c:v>
                </c:pt>
                <c:pt idx="1165">
                  <c:v>7/5/2024 7:00</c:v>
                </c:pt>
                <c:pt idx="1166">
                  <c:v>7/8/2024 7:00</c:v>
                </c:pt>
                <c:pt idx="1167">
                  <c:v>7/9/2024 7:00</c:v>
                </c:pt>
                <c:pt idx="1168">
                  <c:v>7/10/2024 7:00</c:v>
                </c:pt>
                <c:pt idx="1169">
                  <c:v>7/11/2024 7:00</c:v>
                </c:pt>
                <c:pt idx="1170">
                  <c:v>7/12/2024 7:00</c:v>
                </c:pt>
                <c:pt idx="1171">
                  <c:v>7/15/2024 7:00</c:v>
                </c:pt>
                <c:pt idx="1172">
                  <c:v>7/16/2024 7:00</c:v>
                </c:pt>
                <c:pt idx="1173">
                  <c:v>7/17/2024 7:00</c:v>
                </c:pt>
                <c:pt idx="1174">
                  <c:v>7/18/2024 7:00</c:v>
                </c:pt>
                <c:pt idx="1175">
                  <c:v>7/19/2024 7:00</c:v>
                </c:pt>
                <c:pt idx="1176">
                  <c:v>7/22/2024 7:00</c:v>
                </c:pt>
                <c:pt idx="1177">
                  <c:v>7/23/2024 7:00</c:v>
                </c:pt>
                <c:pt idx="1178">
                  <c:v>7/24/2024 7:00</c:v>
                </c:pt>
                <c:pt idx="1179">
                  <c:v>7/25/2024 7:00</c:v>
                </c:pt>
                <c:pt idx="1180">
                  <c:v>7/26/2024 7:00</c:v>
                </c:pt>
                <c:pt idx="1181">
                  <c:v>7/29/2024 7:00</c:v>
                </c:pt>
                <c:pt idx="1182">
                  <c:v>7/30/2024 7:00</c:v>
                </c:pt>
                <c:pt idx="1183">
                  <c:v>7/31/2024 7:00</c:v>
                </c:pt>
                <c:pt idx="1184">
                  <c:v>8/1/2024 7:00</c:v>
                </c:pt>
                <c:pt idx="1185">
                  <c:v>8/2/2024 7:00</c:v>
                </c:pt>
                <c:pt idx="1186">
                  <c:v>8/5/2024 7:00</c:v>
                </c:pt>
                <c:pt idx="1187">
                  <c:v>8/6/2024 7:00</c:v>
                </c:pt>
                <c:pt idx="1188">
                  <c:v>8/7/2024 7:00</c:v>
                </c:pt>
                <c:pt idx="1189">
                  <c:v>8/8/2024 7:00</c:v>
                </c:pt>
                <c:pt idx="1190">
                  <c:v>8/9/2024 7:00</c:v>
                </c:pt>
                <c:pt idx="1191">
                  <c:v>8/12/2024 7:00</c:v>
                </c:pt>
                <c:pt idx="1192">
                  <c:v>8/13/2024 7:00</c:v>
                </c:pt>
                <c:pt idx="1193">
                  <c:v>8/14/2024 7:00</c:v>
                </c:pt>
                <c:pt idx="1194">
                  <c:v>8/15/2024 7:00</c:v>
                </c:pt>
                <c:pt idx="1195">
                  <c:v>8/16/2024 7:00</c:v>
                </c:pt>
                <c:pt idx="1196">
                  <c:v>8/19/2024 7:00</c:v>
                </c:pt>
                <c:pt idx="1197">
                  <c:v>8/20/2024 7:00</c:v>
                </c:pt>
                <c:pt idx="1198">
                  <c:v>8/21/2024 7:00</c:v>
                </c:pt>
                <c:pt idx="1199">
                  <c:v>8/22/2024 7:00</c:v>
                </c:pt>
                <c:pt idx="1200">
                  <c:v>8/23/2024 7:00</c:v>
                </c:pt>
                <c:pt idx="1201">
                  <c:v>8/26/2024 7:00</c:v>
                </c:pt>
                <c:pt idx="1202">
                  <c:v>8/27/2024 7:00</c:v>
                </c:pt>
                <c:pt idx="1203">
                  <c:v>8/28/2024 7:00</c:v>
                </c:pt>
                <c:pt idx="1204">
                  <c:v>8/29/2024 7:00</c:v>
                </c:pt>
                <c:pt idx="1205">
                  <c:v>8/30/2024 7:00</c:v>
                </c:pt>
                <c:pt idx="1206">
                  <c:v>9/3/2024 7:00</c:v>
                </c:pt>
                <c:pt idx="1207">
                  <c:v>9/4/2024 7:00</c:v>
                </c:pt>
                <c:pt idx="1208">
                  <c:v>9/5/2024 7:00</c:v>
                </c:pt>
                <c:pt idx="1209">
                  <c:v>9/6/2024 7:00</c:v>
                </c:pt>
                <c:pt idx="1210">
                  <c:v>9/9/2024 7:00</c:v>
                </c:pt>
                <c:pt idx="1211">
                  <c:v>9/10/2024 7:00</c:v>
                </c:pt>
                <c:pt idx="1212">
                  <c:v>9/11/2024 7:00</c:v>
                </c:pt>
                <c:pt idx="1213">
                  <c:v>9/12/2024 7:00</c:v>
                </c:pt>
                <c:pt idx="1214">
                  <c:v>9/13/2024 7:00</c:v>
                </c:pt>
                <c:pt idx="1215">
                  <c:v>9/16/2024 7:00</c:v>
                </c:pt>
                <c:pt idx="1216">
                  <c:v>9/17/2024 7:00</c:v>
                </c:pt>
                <c:pt idx="1217">
                  <c:v>9/18/2024 7:00</c:v>
                </c:pt>
                <c:pt idx="1218">
                  <c:v>9/19/2024 7:00</c:v>
                </c:pt>
                <c:pt idx="1219">
                  <c:v>9/20/2024 7:00</c:v>
                </c:pt>
                <c:pt idx="1220">
                  <c:v>9/23/2024 7:00</c:v>
                </c:pt>
                <c:pt idx="1221">
                  <c:v>9/24/2024 7:00</c:v>
                </c:pt>
                <c:pt idx="1222">
                  <c:v>9/25/2024 7:00</c:v>
                </c:pt>
                <c:pt idx="1223">
                  <c:v>9/26/2024 7:00</c:v>
                </c:pt>
                <c:pt idx="1224">
                  <c:v>9/27/2024 7:00</c:v>
                </c:pt>
                <c:pt idx="1225">
                  <c:v>9/30/2024 7:00</c:v>
                </c:pt>
                <c:pt idx="1226">
                  <c:v>10/1/2024 7:00</c:v>
                </c:pt>
                <c:pt idx="1227">
                  <c:v>10/2/2024 7:00</c:v>
                </c:pt>
                <c:pt idx="1228">
                  <c:v>10/3/2024 7:00</c:v>
                </c:pt>
                <c:pt idx="1229">
                  <c:v>10/4/2024 7:00</c:v>
                </c:pt>
                <c:pt idx="1230">
                  <c:v>10/7/2024 7:00</c:v>
                </c:pt>
                <c:pt idx="1231">
                  <c:v>10/8/2024 7:00</c:v>
                </c:pt>
                <c:pt idx="1232">
                  <c:v>10/9/2024 7:00</c:v>
                </c:pt>
                <c:pt idx="1233">
                  <c:v>10/10/2024 7:00</c:v>
                </c:pt>
                <c:pt idx="1234">
                  <c:v>10/11/2024 7:00</c:v>
                </c:pt>
                <c:pt idx="1235">
                  <c:v>10/14/2024 7:00</c:v>
                </c:pt>
                <c:pt idx="1236">
                  <c:v>10/15/2024 7:00</c:v>
                </c:pt>
                <c:pt idx="1237">
                  <c:v>10/16/2024 7:00</c:v>
                </c:pt>
                <c:pt idx="1238">
                  <c:v>10/17/2024 7:00</c:v>
                </c:pt>
                <c:pt idx="1239">
                  <c:v>10/18/2024 7:00</c:v>
                </c:pt>
                <c:pt idx="1240">
                  <c:v>10/21/2024 7:00</c:v>
                </c:pt>
                <c:pt idx="1241">
                  <c:v>10/22/2024 7:00</c:v>
                </c:pt>
                <c:pt idx="1242">
                  <c:v>10/23/2024 7:00</c:v>
                </c:pt>
                <c:pt idx="1243">
                  <c:v>10/24/2024 7:00</c:v>
                </c:pt>
                <c:pt idx="1244">
                  <c:v>10/25/2024 7:00</c:v>
                </c:pt>
                <c:pt idx="1245">
                  <c:v>10/28/2024 7:00</c:v>
                </c:pt>
                <c:pt idx="1246">
                  <c:v>10/29/2024 7:00</c:v>
                </c:pt>
                <c:pt idx="1247">
                  <c:v>10/30/2024 7:00</c:v>
                </c:pt>
                <c:pt idx="1248">
                  <c:v>10/31/2024 7:00</c:v>
                </c:pt>
                <c:pt idx="1249">
                  <c:v>11/1/2024 7:00</c:v>
                </c:pt>
                <c:pt idx="1250">
                  <c:v>11/4/2024 7:00</c:v>
                </c:pt>
                <c:pt idx="1251">
                  <c:v>11/5/2024 7:00</c:v>
                </c:pt>
                <c:pt idx="1252">
                  <c:v>11/6/2024 7:00</c:v>
                </c:pt>
                <c:pt idx="1253">
                  <c:v>11/7/2024 7:00</c:v>
                </c:pt>
                <c:pt idx="1254">
                  <c:v>11/8/2024 7:00</c:v>
                </c:pt>
                <c:pt idx="1255">
                  <c:v>11/11/2024 7:00</c:v>
                </c:pt>
                <c:pt idx="1256">
                  <c:v>11/12/2024 7:00</c:v>
                </c:pt>
                <c:pt idx="1257">
                  <c:v>11/13/2024 7:00</c:v>
                </c:pt>
                <c:pt idx="1258">
                  <c:v>11/14/2024 7:00</c:v>
                </c:pt>
                <c:pt idx="1259">
                  <c:v>11/15/2024 7:00</c:v>
                </c:pt>
                <c:pt idx="1260">
                  <c:v>11/16/2024 7:00</c:v>
                </c:pt>
                <c:pt idx="1261">
                  <c:v>11/17/2024 7:00</c:v>
                </c:pt>
                <c:pt idx="1262">
                  <c:v>11/18/2024 7:00</c:v>
                </c:pt>
                <c:pt idx="1263">
                  <c:v>11/19/2024 7:00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'3a. Moving Average'!$C$3:$C$1260</c15:sqref>
                  </c15:fullRef>
                </c:ext>
              </c:extLst>
              <c:f>'3a. Moving Average'!$C$4:$C$1260</c:f>
              <c:numCache>
                <c:formatCode>General</c:formatCode>
                <c:ptCount val="1257"/>
                <c:pt idx="0">
                  <c:v>143.2439</c:v>
                </c:pt>
                <c:pt idx="1">
                  <c:v>143.59719999999999</c:v>
                </c:pt>
                <c:pt idx="2">
                  <c:v>143.64500000000001</c:v>
                </c:pt>
                <c:pt idx="3">
                  <c:v>143.39580000000001</c:v>
                </c:pt>
                <c:pt idx="4">
                  <c:v>143.26159999999999</c:v>
                </c:pt>
                <c:pt idx="5">
                  <c:v>143.36709999999999</c:v>
                </c:pt>
                <c:pt idx="6">
                  <c:v>144.93879999999999</c:v>
                </c:pt>
                <c:pt idx="7">
                  <c:v>145.7055</c:v>
                </c:pt>
                <c:pt idx="8">
                  <c:v>145.98349999999999</c:v>
                </c:pt>
                <c:pt idx="9">
                  <c:v>145.08260000000001</c:v>
                </c:pt>
                <c:pt idx="10">
                  <c:v>143.3287</c:v>
                </c:pt>
                <c:pt idx="11">
                  <c:v>143.09870000000001</c:v>
                </c:pt>
                <c:pt idx="12">
                  <c:v>143.6163</c:v>
                </c:pt>
                <c:pt idx="13">
                  <c:v>143.69290000000001</c:v>
                </c:pt>
                <c:pt idx="14">
                  <c:v>145.43719999999999</c:v>
                </c:pt>
                <c:pt idx="15">
                  <c:v>145.0634</c:v>
                </c:pt>
                <c:pt idx="16">
                  <c:v>144.84299999999999</c:v>
                </c:pt>
                <c:pt idx="17">
                  <c:v>145.38929999999999</c:v>
                </c:pt>
                <c:pt idx="18">
                  <c:v>146.86519999999999</c:v>
                </c:pt>
                <c:pt idx="19">
                  <c:v>148.10149999999999</c:v>
                </c:pt>
                <c:pt idx="20">
                  <c:v>149.06</c:v>
                </c:pt>
                <c:pt idx="21">
                  <c:v>148.25489999999999</c:v>
                </c:pt>
                <c:pt idx="22">
                  <c:v>147.94820000000001</c:v>
                </c:pt>
                <c:pt idx="23">
                  <c:v>149.23249999999999</c:v>
                </c:pt>
                <c:pt idx="24">
                  <c:v>150.86179999999999</c:v>
                </c:pt>
                <c:pt idx="25">
                  <c:v>150.86179999999999</c:v>
                </c:pt>
                <c:pt idx="26">
                  <c:v>150.833</c:v>
                </c:pt>
                <c:pt idx="27">
                  <c:v>152.0693</c:v>
                </c:pt>
                <c:pt idx="28">
                  <c:v>152.34729999999999</c:v>
                </c:pt>
                <c:pt idx="29">
                  <c:v>151.0343</c:v>
                </c:pt>
                <c:pt idx="30">
                  <c:v>151.1397</c:v>
                </c:pt>
                <c:pt idx="31">
                  <c:v>153.93819999999999</c:v>
                </c:pt>
                <c:pt idx="32">
                  <c:v>152.0214</c:v>
                </c:pt>
                <c:pt idx="33">
                  <c:v>152.4144</c:v>
                </c:pt>
                <c:pt idx="34">
                  <c:v>151.0247</c:v>
                </c:pt>
                <c:pt idx="35">
                  <c:v>153.43029999999999</c:v>
                </c:pt>
                <c:pt idx="36">
                  <c:v>155.34700000000001</c:v>
                </c:pt>
                <c:pt idx="37">
                  <c:v>154.6283</c:v>
                </c:pt>
                <c:pt idx="38">
                  <c:v>156.48759999999999</c:v>
                </c:pt>
                <c:pt idx="39">
                  <c:v>155.3854</c:v>
                </c:pt>
                <c:pt idx="40">
                  <c:v>156.39169999999999</c:v>
                </c:pt>
                <c:pt idx="41">
                  <c:v>159.25729999999999</c:v>
                </c:pt>
                <c:pt idx="42">
                  <c:v>160.14869999999999</c:v>
                </c:pt>
                <c:pt idx="43">
                  <c:v>159.5736</c:v>
                </c:pt>
                <c:pt idx="44">
                  <c:v>158.80690000000001</c:v>
                </c:pt>
                <c:pt idx="45">
                  <c:v>159.78440000000001</c:v>
                </c:pt>
                <c:pt idx="46">
                  <c:v>158.17429999999999</c:v>
                </c:pt>
                <c:pt idx="47">
                  <c:v>155.5291</c:v>
                </c:pt>
                <c:pt idx="48">
                  <c:v>158.57689999999999</c:v>
                </c:pt>
                <c:pt idx="49">
                  <c:v>161.04949999999999</c:v>
                </c:pt>
                <c:pt idx="50">
                  <c:v>165.59229999999999</c:v>
                </c:pt>
                <c:pt idx="51">
                  <c:v>163.14840000000001</c:v>
                </c:pt>
                <c:pt idx="52">
                  <c:v>167.1258</c:v>
                </c:pt>
                <c:pt idx="53">
                  <c:v>172.62700000000001</c:v>
                </c:pt>
                <c:pt idx="54">
                  <c:v>172.4161</c:v>
                </c:pt>
                <c:pt idx="55">
                  <c:v>175.99100000000001</c:v>
                </c:pt>
                <c:pt idx="56">
                  <c:v>176.24019999999999</c:v>
                </c:pt>
                <c:pt idx="57">
                  <c:v>180.8501</c:v>
                </c:pt>
                <c:pt idx="58">
                  <c:v>176.76730000000001</c:v>
                </c:pt>
                <c:pt idx="59">
                  <c:v>177.02610000000001</c:v>
                </c:pt>
                <c:pt idx="60">
                  <c:v>176.0676</c:v>
                </c:pt>
                <c:pt idx="61">
                  <c:v>177.63939999999999</c:v>
                </c:pt>
                <c:pt idx="62">
                  <c:v>179.44120000000001</c:v>
                </c:pt>
                <c:pt idx="63">
                  <c:v>179.9794</c:v>
                </c:pt>
                <c:pt idx="64">
                  <c:v>177.23089999999999</c:v>
                </c:pt>
                <c:pt idx="65">
                  <c:v>171.62819999999999</c:v>
                </c:pt>
                <c:pt idx="66">
                  <c:v>164.22829999999999</c:v>
                </c:pt>
                <c:pt idx="67">
                  <c:v>161.51820000000001</c:v>
                </c:pt>
                <c:pt idx="68">
                  <c:v>163.53639999999999</c:v>
                </c:pt>
                <c:pt idx="69">
                  <c:v>152.0138</c:v>
                </c:pt>
                <c:pt idx="70">
                  <c:v>155.69450000000001</c:v>
                </c:pt>
                <c:pt idx="71">
                  <c:v>166.05420000000001</c:v>
                </c:pt>
                <c:pt idx="72">
                  <c:v>158.09700000000001</c:v>
                </c:pt>
                <c:pt idx="73">
                  <c:v>163.9016</c:v>
                </c:pt>
                <c:pt idx="74">
                  <c:v>159.7885</c:v>
                </c:pt>
                <c:pt idx="75">
                  <c:v>155.27170000000001</c:v>
                </c:pt>
                <c:pt idx="76">
                  <c:v>144.74850000000001</c:v>
                </c:pt>
                <c:pt idx="77">
                  <c:v>154.64699999999999</c:v>
                </c:pt>
                <c:pt idx="78">
                  <c:v>147.6412</c:v>
                </c:pt>
                <c:pt idx="79">
                  <c:v>133.63910000000001</c:v>
                </c:pt>
                <c:pt idx="80">
                  <c:v>152.63839999999999</c:v>
                </c:pt>
                <c:pt idx="81">
                  <c:v>130.14099999999999</c:v>
                </c:pt>
                <c:pt idx="82">
                  <c:v>140.85640000000001</c:v>
                </c:pt>
                <c:pt idx="83">
                  <c:v>134.92689999999999</c:v>
                </c:pt>
                <c:pt idx="84">
                  <c:v>137.14689999999999</c:v>
                </c:pt>
                <c:pt idx="85">
                  <c:v>131.9958</c:v>
                </c:pt>
                <c:pt idx="86">
                  <c:v>130.67920000000001</c:v>
                </c:pt>
                <c:pt idx="87">
                  <c:v>142.5574</c:v>
                </c:pt>
                <c:pt idx="88">
                  <c:v>141.1927</c:v>
                </c:pt>
                <c:pt idx="89">
                  <c:v>150.02449999999999</c:v>
                </c:pt>
                <c:pt idx="90">
                  <c:v>143.86429999999999</c:v>
                </c:pt>
                <c:pt idx="91">
                  <c:v>153.98390000000001</c:v>
                </c:pt>
                <c:pt idx="92">
                  <c:v>151.56209999999999</c:v>
                </c:pt>
                <c:pt idx="93">
                  <c:v>146.18039999999999</c:v>
                </c:pt>
                <c:pt idx="94">
                  <c:v>149.20760000000001</c:v>
                </c:pt>
                <c:pt idx="95">
                  <c:v>147.83340000000001</c:v>
                </c:pt>
                <c:pt idx="96">
                  <c:v>158.82740000000001</c:v>
                </c:pt>
                <c:pt idx="97">
                  <c:v>157.11680000000001</c:v>
                </c:pt>
                <c:pt idx="98">
                  <c:v>158.69290000000001</c:v>
                </c:pt>
                <c:pt idx="99">
                  <c:v>158.70249999999999</c:v>
                </c:pt>
                <c:pt idx="100">
                  <c:v>159.0581</c:v>
                </c:pt>
                <c:pt idx="101">
                  <c:v>166.9288</c:v>
                </c:pt>
                <c:pt idx="102">
                  <c:v>165.1798</c:v>
                </c:pt>
                <c:pt idx="103">
                  <c:v>170.1386</c:v>
                </c:pt>
                <c:pt idx="104">
                  <c:v>171.6378</c:v>
                </c:pt>
                <c:pt idx="105">
                  <c:v>168.23580000000001</c:v>
                </c:pt>
                <c:pt idx="106">
                  <c:v>161.27799999999999</c:v>
                </c:pt>
                <c:pt idx="107">
                  <c:v>166.75579999999999</c:v>
                </c:pt>
                <c:pt idx="108">
                  <c:v>164.73769999999999</c:v>
                </c:pt>
                <c:pt idx="109">
                  <c:v>167.7457</c:v>
                </c:pt>
                <c:pt idx="110">
                  <c:v>167.26519999999999</c:v>
                </c:pt>
                <c:pt idx="111">
                  <c:v>163.19040000000001</c:v>
                </c:pt>
                <c:pt idx="112">
                  <c:v>170.51339999999999</c:v>
                </c:pt>
                <c:pt idx="113">
                  <c:v>172.22399999999999</c:v>
                </c:pt>
                <c:pt idx="114">
                  <c:v>167.76490000000001</c:v>
                </c:pt>
                <c:pt idx="115">
                  <c:v>171.86840000000001</c:v>
                </c:pt>
                <c:pt idx="116">
                  <c:v>173.71350000000001</c:v>
                </c:pt>
                <c:pt idx="117">
                  <c:v>175.42420000000001</c:v>
                </c:pt>
                <c:pt idx="118">
                  <c:v>176.44280000000001</c:v>
                </c:pt>
                <c:pt idx="119">
                  <c:v>177.48079999999999</c:v>
                </c:pt>
                <c:pt idx="120">
                  <c:v>179.46039999999999</c:v>
                </c:pt>
                <c:pt idx="121">
                  <c:v>175.3954</c:v>
                </c:pt>
                <c:pt idx="122">
                  <c:v>172.74299999999999</c:v>
                </c:pt>
                <c:pt idx="123">
                  <c:v>173.49250000000001</c:v>
                </c:pt>
                <c:pt idx="124">
                  <c:v>176.02</c:v>
                </c:pt>
                <c:pt idx="125">
                  <c:v>177.70179999999999</c:v>
                </c:pt>
                <c:pt idx="126">
                  <c:v>176.4717</c:v>
                </c:pt>
                <c:pt idx="127">
                  <c:v>178.9195</c:v>
                </c:pt>
                <c:pt idx="128">
                  <c:v>176.7704</c:v>
                </c:pt>
                <c:pt idx="129">
                  <c:v>176.8475</c:v>
                </c:pt>
                <c:pt idx="130">
                  <c:v>174.97800000000001</c:v>
                </c:pt>
                <c:pt idx="131">
                  <c:v>175.20920000000001</c:v>
                </c:pt>
                <c:pt idx="132">
                  <c:v>174.8141</c:v>
                </c:pt>
                <c:pt idx="133">
                  <c:v>176.59700000000001</c:v>
                </c:pt>
                <c:pt idx="134">
                  <c:v>176.19220000000001</c:v>
                </c:pt>
                <c:pt idx="135">
                  <c:v>178.19669999999999</c:v>
                </c:pt>
                <c:pt idx="136">
                  <c:v>178.63040000000001</c:v>
                </c:pt>
                <c:pt idx="137">
                  <c:v>176.27889999999999</c:v>
                </c:pt>
                <c:pt idx="138">
                  <c:v>180.40350000000001</c:v>
                </c:pt>
                <c:pt idx="139">
                  <c:v>181.5215</c:v>
                </c:pt>
                <c:pt idx="140">
                  <c:v>182.9092</c:v>
                </c:pt>
                <c:pt idx="141">
                  <c:v>189.6936</c:v>
                </c:pt>
                <c:pt idx="142">
                  <c:v>179.50729999999999</c:v>
                </c:pt>
                <c:pt idx="143">
                  <c:v>180.92400000000001</c:v>
                </c:pt>
                <c:pt idx="144">
                  <c:v>182.0804</c:v>
                </c:pt>
                <c:pt idx="145">
                  <c:v>186.54230000000001</c:v>
                </c:pt>
                <c:pt idx="146">
                  <c:v>187.18799999999999</c:v>
                </c:pt>
                <c:pt idx="147">
                  <c:v>189.19239999999999</c:v>
                </c:pt>
                <c:pt idx="148">
                  <c:v>188.06489999999999</c:v>
                </c:pt>
                <c:pt idx="149">
                  <c:v>193.28819999999999</c:v>
                </c:pt>
                <c:pt idx="150">
                  <c:v>194.5795</c:v>
                </c:pt>
                <c:pt idx="151">
                  <c:v>190.65719999999999</c:v>
                </c:pt>
                <c:pt idx="152">
                  <c:v>193.06649999999999</c:v>
                </c:pt>
                <c:pt idx="153">
                  <c:v>189.2021</c:v>
                </c:pt>
                <c:pt idx="154">
                  <c:v>191.2355</c:v>
                </c:pt>
                <c:pt idx="155">
                  <c:v>196.12139999999999</c:v>
                </c:pt>
                <c:pt idx="156">
                  <c:v>197.26820000000001</c:v>
                </c:pt>
                <c:pt idx="157">
                  <c:v>198.77160000000001</c:v>
                </c:pt>
                <c:pt idx="158">
                  <c:v>203.0504</c:v>
                </c:pt>
                <c:pt idx="159">
                  <c:v>200.6893</c:v>
                </c:pt>
                <c:pt idx="160">
                  <c:v>205.10310000000001</c:v>
                </c:pt>
                <c:pt idx="161">
                  <c:v>206.53899999999999</c:v>
                </c:pt>
                <c:pt idx="162">
                  <c:v>205.9126</c:v>
                </c:pt>
                <c:pt idx="163">
                  <c:v>199.5522</c:v>
                </c:pt>
                <c:pt idx="164">
                  <c:v>200.78569999999999</c:v>
                </c:pt>
                <c:pt idx="165">
                  <c:v>200.48689999999999</c:v>
                </c:pt>
                <c:pt idx="166">
                  <c:v>196.51650000000001</c:v>
                </c:pt>
                <c:pt idx="167">
                  <c:v>195.51429999999999</c:v>
                </c:pt>
                <c:pt idx="168">
                  <c:v>203.9177</c:v>
                </c:pt>
                <c:pt idx="169">
                  <c:v>201.1712</c:v>
                </c:pt>
                <c:pt idx="170">
                  <c:v>204.06229999999999</c:v>
                </c:pt>
                <c:pt idx="171">
                  <c:v>195.1866</c:v>
                </c:pt>
                <c:pt idx="172">
                  <c:v>193.99170000000001</c:v>
                </c:pt>
                <c:pt idx="173">
                  <c:v>196.44909999999999</c:v>
                </c:pt>
                <c:pt idx="174">
                  <c:v>194.68549999999999</c:v>
                </c:pt>
                <c:pt idx="175">
                  <c:v>196.6514</c:v>
                </c:pt>
                <c:pt idx="176">
                  <c:v>196.4973</c:v>
                </c:pt>
                <c:pt idx="177">
                  <c:v>197.5669</c:v>
                </c:pt>
                <c:pt idx="178">
                  <c:v>208.67840000000001</c:v>
                </c:pt>
                <c:pt idx="179">
                  <c:v>205.5463</c:v>
                </c:pt>
                <c:pt idx="180">
                  <c:v>205.20910000000001</c:v>
                </c:pt>
                <c:pt idx="181">
                  <c:v>208.49529999999999</c:v>
                </c:pt>
                <c:pt idx="182">
                  <c:v>204.76570000000001</c:v>
                </c:pt>
                <c:pt idx="183">
                  <c:v>200.6893</c:v>
                </c:pt>
                <c:pt idx="184">
                  <c:v>195.99619999999999</c:v>
                </c:pt>
                <c:pt idx="185">
                  <c:v>201.59520000000001</c:v>
                </c:pt>
                <c:pt idx="186">
                  <c:v>201.12299999999999</c:v>
                </c:pt>
                <c:pt idx="187">
                  <c:v>201.31569999999999</c:v>
                </c:pt>
                <c:pt idx="188">
                  <c:v>202.6456</c:v>
                </c:pt>
                <c:pt idx="189">
                  <c:v>203.8117</c:v>
                </c:pt>
                <c:pt idx="190">
                  <c:v>202.5752</c:v>
                </c:pt>
                <c:pt idx="191">
                  <c:v>207.2894</c:v>
                </c:pt>
                <c:pt idx="192">
                  <c:v>205.7824</c:v>
                </c:pt>
                <c:pt idx="193">
                  <c:v>206.42959999999999</c:v>
                </c:pt>
                <c:pt idx="194">
                  <c:v>209.11519999999999</c:v>
                </c:pt>
                <c:pt idx="195">
                  <c:v>213.6362</c:v>
                </c:pt>
                <c:pt idx="196">
                  <c:v>218.8817</c:v>
                </c:pt>
                <c:pt idx="197">
                  <c:v>221.13249999999999</c:v>
                </c:pt>
                <c:pt idx="198">
                  <c:v>217.8674</c:v>
                </c:pt>
                <c:pt idx="199">
                  <c:v>219.54830000000001</c:v>
                </c:pt>
                <c:pt idx="200">
                  <c:v>223.77940000000001</c:v>
                </c:pt>
                <c:pt idx="201">
                  <c:v>209.917</c:v>
                </c:pt>
                <c:pt idx="202">
                  <c:v>206.97059999999999</c:v>
                </c:pt>
                <c:pt idx="203">
                  <c:v>195.77440000000001</c:v>
                </c:pt>
                <c:pt idx="204">
                  <c:v>204.1112</c:v>
                </c:pt>
                <c:pt idx="205">
                  <c:v>198.39230000000001</c:v>
                </c:pt>
                <c:pt idx="206">
                  <c:v>197.09780000000001</c:v>
                </c:pt>
                <c:pt idx="207">
                  <c:v>198.43100000000001</c:v>
                </c:pt>
                <c:pt idx="208">
                  <c:v>201.6865</c:v>
                </c:pt>
                <c:pt idx="209">
                  <c:v>198.08320000000001</c:v>
                </c:pt>
                <c:pt idx="210">
                  <c:v>196.01589999999999</c:v>
                </c:pt>
                <c:pt idx="211">
                  <c:v>193.58150000000001</c:v>
                </c:pt>
                <c:pt idx="212">
                  <c:v>195.6584</c:v>
                </c:pt>
                <c:pt idx="213">
                  <c:v>200.37270000000001</c:v>
                </c:pt>
                <c:pt idx="214">
                  <c:v>193.7747</c:v>
                </c:pt>
                <c:pt idx="215">
                  <c:v>196.28639999999999</c:v>
                </c:pt>
                <c:pt idx="216">
                  <c:v>200.75909999999999</c:v>
                </c:pt>
                <c:pt idx="217">
                  <c:v>202.32400000000001</c:v>
                </c:pt>
                <c:pt idx="218">
                  <c:v>200.21809999999999</c:v>
                </c:pt>
                <c:pt idx="219">
                  <c:v>203.18379999999999</c:v>
                </c:pt>
                <c:pt idx="220">
                  <c:v>205.2414</c:v>
                </c:pt>
                <c:pt idx="221">
                  <c:v>199.18440000000001</c:v>
                </c:pt>
                <c:pt idx="222">
                  <c:v>203.2321</c:v>
                </c:pt>
                <c:pt idx="223">
                  <c:v>198.91390000000001</c:v>
                </c:pt>
                <c:pt idx="224">
                  <c:v>202.70079999999999</c:v>
                </c:pt>
                <c:pt idx="225">
                  <c:v>203.42529999999999</c:v>
                </c:pt>
                <c:pt idx="226">
                  <c:v>208.4776</c:v>
                </c:pt>
                <c:pt idx="227">
                  <c:v>213.8777</c:v>
                </c:pt>
                <c:pt idx="228">
                  <c:v>215.28800000000001</c:v>
                </c:pt>
                <c:pt idx="229">
                  <c:v>213.35599999999999</c:v>
                </c:pt>
                <c:pt idx="230">
                  <c:v>212.1968</c:v>
                </c:pt>
                <c:pt idx="231">
                  <c:v>212.1968</c:v>
                </c:pt>
                <c:pt idx="232">
                  <c:v>206.9417</c:v>
                </c:pt>
                <c:pt idx="233">
                  <c:v>207.357</c:v>
                </c:pt>
                <c:pt idx="234">
                  <c:v>207.50190000000001</c:v>
                </c:pt>
                <c:pt idx="235">
                  <c:v>207.5889</c:v>
                </c:pt>
                <c:pt idx="236">
                  <c:v>208.88329999999999</c:v>
                </c:pt>
                <c:pt idx="237">
                  <c:v>202.94229999999999</c:v>
                </c:pt>
                <c:pt idx="238">
                  <c:v>206.00460000000001</c:v>
                </c:pt>
                <c:pt idx="239">
                  <c:v>195.7937</c:v>
                </c:pt>
                <c:pt idx="240">
                  <c:v>197.76439999999999</c:v>
                </c:pt>
                <c:pt idx="241">
                  <c:v>195.5908</c:v>
                </c:pt>
                <c:pt idx="242">
                  <c:v>195.4556</c:v>
                </c:pt>
                <c:pt idx="243">
                  <c:v>199.41630000000001</c:v>
                </c:pt>
                <c:pt idx="244">
                  <c:v>209.03790000000001</c:v>
                </c:pt>
                <c:pt idx="245">
                  <c:v>215.70339999999999</c:v>
                </c:pt>
                <c:pt idx="246">
                  <c:v>216.1189</c:v>
                </c:pt>
                <c:pt idx="247">
                  <c:v>210.9699</c:v>
                </c:pt>
                <c:pt idx="248">
                  <c:v>203.8407</c:v>
                </c:pt>
                <c:pt idx="249">
                  <c:v>209.1925</c:v>
                </c:pt>
                <c:pt idx="250">
                  <c:v>208.12020000000001</c:v>
                </c:pt>
                <c:pt idx="251">
                  <c:v>209.15379999999999</c:v>
                </c:pt>
                <c:pt idx="252">
                  <c:v>209.8493</c:v>
                </c:pt>
                <c:pt idx="253">
                  <c:v>207.17349999999999</c:v>
                </c:pt>
                <c:pt idx="254">
                  <c:v>204.44220000000001</c:v>
                </c:pt>
                <c:pt idx="255">
                  <c:v>205.74</c:v>
                </c:pt>
                <c:pt idx="256">
                  <c:v>203.77379999999999</c:v>
                </c:pt>
                <c:pt idx="257">
                  <c:v>203.5027</c:v>
                </c:pt>
                <c:pt idx="258">
                  <c:v>207.13470000000001</c:v>
                </c:pt>
                <c:pt idx="259">
                  <c:v>207.14439999999999</c:v>
                </c:pt>
                <c:pt idx="260">
                  <c:v>208.4616</c:v>
                </c:pt>
                <c:pt idx="261">
                  <c:v>207.3381</c:v>
                </c:pt>
                <c:pt idx="262">
                  <c:v>209.41079999999999</c:v>
                </c:pt>
                <c:pt idx="263">
                  <c:v>208.59719999999999</c:v>
                </c:pt>
                <c:pt idx="264">
                  <c:v>207.50280000000001</c:v>
                </c:pt>
                <c:pt idx="265">
                  <c:v>207.619</c:v>
                </c:pt>
                <c:pt idx="266">
                  <c:v>207.55119999999999</c:v>
                </c:pt>
                <c:pt idx="267">
                  <c:v>209.21709999999999</c:v>
                </c:pt>
                <c:pt idx="268">
                  <c:v>205.1395</c:v>
                </c:pt>
                <c:pt idx="269">
                  <c:v>203.8998</c:v>
                </c:pt>
                <c:pt idx="270">
                  <c:v>206.55359999999999</c:v>
                </c:pt>
                <c:pt idx="271">
                  <c:v>207.464</c:v>
                </c:pt>
                <c:pt idx="272">
                  <c:v>207.3963</c:v>
                </c:pt>
                <c:pt idx="273">
                  <c:v>212.3843</c:v>
                </c:pt>
                <c:pt idx="274">
                  <c:v>212.51990000000001</c:v>
                </c:pt>
                <c:pt idx="275">
                  <c:v>211.71600000000001</c:v>
                </c:pt>
                <c:pt idx="276">
                  <c:v>215.59020000000001</c:v>
                </c:pt>
                <c:pt idx="277">
                  <c:v>216.89769999999999</c:v>
                </c:pt>
                <c:pt idx="278">
                  <c:v>214.06960000000001</c:v>
                </c:pt>
                <c:pt idx="279">
                  <c:v>215.74520000000001</c:v>
                </c:pt>
                <c:pt idx="280">
                  <c:v>217.88570000000001</c:v>
                </c:pt>
                <c:pt idx="281">
                  <c:v>217.1011</c:v>
                </c:pt>
                <c:pt idx="282">
                  <c:v>214.7088</c:v>
                </c:pt>
                <c:pt idx="283">
                  <c:v>215.4255</c:v>
                </c:pt>
                <c:pt idx="284">
                  <c:v>210.8443</c:v>
                </c:pt>
                <c:pt idx="285">
                  <c:v>211.04769999999999</c:v>
                </c:pt>
                <c:pt idx="286">
                  <c:v>205.5753</c:v>
                </c:pt>
                <c:pt idx="287">
                  <c:v>211.4254</c:v>
                </c:pt>
                <c:pt idx="288">
                  <c:v>212.71360000000001</c:v>
                </c:pt>
                <c:pt idx="289">
                  <c:v>210.6506</c:v>
                </c:pt>
                <c:pt idx="290">
                  <c:v>208.1711</c:v>
                </c:pt>
                <c:pt idx="291">
                  <c:v>209.5367</c:v>
                </c:pt>
                <c:pt idx="292">
                  <c:v>206.3212</c:v>
                </c:pt>
                <c:pt idx="293">
                  <c:v>205.96279999999999</c:v>
                </c:pt>
                <c:pt idx="294">
                  <c:v>209.6336</c:v>
                </c:pt>
                <c:pt idx="295">
                  <c:v>217.2852</c:v>
                </c:pt>
                <c:pt idx="296">
                  <c:v>217.8954</c:v>
                </c:pt>
                <c:pt idx="297">
                  <c:v>218.84450000000001</c:v>
                </c:pt>
                <c:pt idx="298">
                  <c:v>222.31200000000001</c:v>
                </c:pt>
                <c:pt idx="299">
                  <c:v>225.0239</c:v>
                </c:pt>
                <c:pt idx="300">
                  <c:v>225.57599999999999</c:v>
                </c:pt>
                <c:pt idx="301">
                  <c:v>231.41630000000001</c:v>
                </c:pt>
                <c:pt idx="302">
                  <c:v>224.66560000000001</c:v>
                </c:pt>
                <c:pt idx="303">
                  <c:v>232.11369999999999</c:v>
                </c:pt>
                <c:pt idx="304">
                  <c:v>231.97810000000001</c:v>
                </c:pt>
                <c:pt idx="305">
                  <c:v>235.35839999999999</c:v>
                </c:pt>
                <c:pt idx="306">
                  <c:v>234.39949999999999</c:v>
                </c:pt>
                <c:pt idx="307">
                  <c:v>234.58349999999999</c:v>
                </c:pt>
                <c:pt idx="308">
                  <c:v>234.845</c:v>
                </c:pt>
                <c:pt idx="309">
                  <c:v>236.10419999999999</c:v>
                </c:pt>
                <c:pt idx="310">
                  <c:v>235.184</c:v>
                </c:pt>
                <c:pt idx="311">
                  <c:v>236.8015</c:v>
                </c:pt>
                <c:pt idx="312">
                  <c:v>237.28579999999999</c:v>
                </c:pt>
                <c:pt idx="313">
                  <c:v>236.03630000000001</c:v>
                </c:pt>
                <c:pt idx="314">
                  <c:v>237.06540000000001</c:v>
                </c:pt>
                <c:pt idx="315">
                  <c:v>236.66739999999999</c:v>
                </c:pt>
                <c:pt idx="316">
                  <c:v>233.9297</c:v>
                </c:pt>
                <c:pt idx="317">
                  <c:v>227.6585</c:v>
                </c:pt>
                <c:pt idx="318">
                  <c:v>226.4547</c:v>
                </c:pt>
                <c:pt idx="319">
                  <c:v>227.69730000000001</c:v>
                </c:pt>
                <c:pt idx="320">
                  <c:v>222.2998</c:v>
                </c:pt>
                <c:pt idx="321">
                  <c:v>225.5907</c:v>
                </c:pt>
                <c:pt idx="322">
                  <c:v>230.01750000000001</c:v>
                </c:pt>
                <c:pt idx="323">
                  <c:v>227.03720000000001</c:v>
                </c:pt>
                <c:pt idx="324">
                  <c:v>220.91159999999999</c:v>
                </c:pt>
                <c:pt idx="325">
                  <c:v>220.10579999999999</c:v>
                </c:pt>
                <c:pt idx="326">
                  <c:v>224.83349999999999</c:v>
                </c:pt>
                <c:pt idx="327">
                  <c:v>220.7465</c:v>
                </c:pt>
                <c:pt idx="328">
                  <c:v>226.94980000000001</c:v>
                </c:pt>
                <c:pt idx="329">
                  <c:v>225.62950000000001</c:v>
                </c:pt>
                <c:pt idx="330">
                  <c:v>230.20189999999999</c:v>
                </c:pt>
                <c:pt idx="331">
                  <c:v>228.8623</c:v>
                </c:pt>
                <c:pt idx="332">
                  <c:v>227.94970000000001</c:v>
                </c:pt>
                <c:pt idx="333">
                  <c:v>230.76499999999999</c:v>
                </c:pt>
                <c:pt idx="334">
                  <c:v>230.1146</c:v>
                </c:pt>
                <c:pt idx="335">
                  <c:v>223.97919999999999</c:v>
                </c:pt>
                <c:pt idx="336">
                  <c:v>223.62</c:v>
                </c:pt>
                <c:pt idx="337">
                  <c:v>229.09530000000001</c:v>
                </c:pt>
                <c:pt idx="338">
                  <c:v>230.6388</c:v>
                </c:pt>
                <c:pt idx="339">
                  <c:v>228.58070000000001</c:v>
                </c:pt>
                <c:pt idx="340">
                  <c:v>225.55179999999999</c:v>
                </c:pt>
                <c:pt idx="341">
                  <c:v>229.57089999999999</c:v>
                </c:pt>
                <c:pt idx="342">
                  <c:v>228.3672</c:v>
                </c:pt>
                <c:pt idx="343">
                  <c:v>225.0762</c:v>
                </c:pt>
                <c:pt idx="344">
                  <c:v>228.8817</c:v>
                </c:pt>
                <c:pt idx="345">
                  <c:v>235.26939999999999</c:v>
                </c:pt>
                <c:pt idx="346">
                  <c:v>241.79310000000001</c:v>
                </c:pt>
                <c:pt idx="347">
                  <c:v>240.61840000000001</c:v>
                </c:pt>
                <c:pt idx="348">
                  <c:v>242.59889999999999</c:v>
                </c:pt>
                <c:pt idx="349">
                  <c:v>245.8509</c:v>
                </c:pt>
                <c:pt idx="350">
                  <c:v>248.375</c:v>
                </c:pt>
                <c:pt idx="351">
                  <c:v>248.4333</c:v>
                </c:pt>
                <c:pt idx="352">
                  <c:v>250.93790000000001</c:v>
                </c:pt>
                <c:pt idx="353">
                  <c:v>248.12260000000001</c:v>
                </c:pt>
                <c:pt idx="354">
                  <c:v>251.91839999999999</c:v>
                </c:pt>
                <c:pt idx="355">
                  <c:v>253.12209999999999</c:v>
                </c:pt>
                <c:pt idx="356">
                  <c:v>251.1806</c:v>
                </c:pt>
                <c:pt idx="357">
                  <c:v>250.71459999999999</c:v>
                </c:pt>
                <c:pt idx="358">
                  <c:v>252.9667</c:v>
                </c:pt>
                <c:pt idx="359">
                  <c:v>249.65639999999999</c:v>
                </c:pt>
                <c:pt idx="360">
                  <c:v>253.52019999999999</c:v>
                </c:pt>
                <c:pt idx="361">
                  <c:v>253.9084</c:v>
                </c:pt>
                <c:pt idx="362">
                  <c:v>254.31620000000001</c:v>
                </c:pt>
                <c:pt idx="363">
                  <c:v>247.12270000000001</c:v>
                </c:pt>
                <c:pt idx="364">
                  <c:v>245.1326</c:v>
                </c:pt>
                <c:pt idx="365">
                  <c:v>244.81219999999999</c:v>
                </c:pt>
                <c:pt idx="366">
                  <c:v>244.5016</c:v>
                </c:pt>
                <c:pt idx="367">
                  <c:v>240.5505</c:v>
                </c:pt>
                <c:pt idx="368">
                  <c:v>239.26910000000001</c:v>
                </c:pt>
                <c:pt idx="369">
                  <c:v>242.43379999999999</c:v>
                </c:pt>
                <c:pt idx="370">
                  <c:v>245.08410000000001</c:v>
                </c:pt>
                <c:pt idx="371">
                  <c:v>239.95830000000001</c:v>
                </c:pt>
                <c:pt idx="372">
                  <c:v>239.0361</c:v>
                </c:pt>
                <c:pt idx="373">
                  <c:v>232.01730000000001</c:v>
                </c:pt>
                <c:pt idx="374">
                  <c:v>235.92959999999999</c:v>
                </c:pt>
                <c:pt idx="375">
                  <c:v>240.9</c:v>
                </c:pt>
                <c:pt idx="376">
                  <c:v>238.01669999999999</c:v>
                </c:pt>
                <c:pt idx="377">
                  <c:v>235.97810000000001</c:v>
                </c:pt>
                <c:pt idx="378">
                  <c:v>236.56190000000001</c:v>
                </c:pt>
                <c:pt idx="379">
                  <c:v>239.8313</c:v>
                </c:pt>
                <c:pt idx="380">
                  <c:v>238.5566</c:v>
                </c:pt>
                <c:pt idx="381">
                  <c:v>244.0153</c:v>
                </c:pt>
                <c:pt idx="382">
                  <c:v>244.93</c:v>
                </c:pt>
                <c:pt idx="383">
                  <c:v>244.70609999999999</c:v>
                </c:pt>
                <c:pt idx="384">
                  <c:v>242.5849</c:v>
                </c:pt>
                <c:pt idx="385">
                  <c:v>242.94499999999999</c:v>
                </c:pt>
                <c:pt idx="386">
                  <c:v>240.72649999999999</c:v>
                </c:pt>
                <c:pt idx="387">
                  <c:v>240.6292</c:v>
                </c:pt>
                <c:pt idx="388">
                  <c:v>239.08199999999999</c:v>
                </c:pt>
                <c:pt idx="389">
                  <c:v>244.02500000000001</c:v>
                </c:pt>
                <c:pt idx="390">
                  <c:v>246.96360000000001</c:v>
                </c:pt>
                <c:pt idx="391">
                  <c:v>245.75700000000001</c:v>
                </c:pt>
                <c:pt idx="392">
                  <c:v>246.74950000000001</c:v>
                </c:pt>
                <c:pt idx="393">
                  <c:v>250.30099999999999</c:v>
                </c:pt>
                <c:pt idx="394">
                  <c:v>250.93350000000001</c:v>
                </c:pt>
                <c:pt idx="395">
                  <c:v>252.87960000000001</c:v>
                </c:pt>
                <c:pt idx="396">
                  <c:v>251.39080000000001</c:v>
                </c:pt>
                <c:pt idx="397">
                  <c:v>250.43729999999999</c:v>
                </c:pt>
                <c:pt idx="398">
                  <c:v>253.8623</c:v>
                </c:pt>
                <c:pt idx="399">
                  <c:v>252.43199999999999</c:v>
                </c:pt>
                <c:pt idx="400">
                  <c:v>255.54570000000001</c:v>
                </c:pt>
                <c:pt idx="401">
                  <c:v>258.34789999999998</c:v>
                </c:pt>
                <c:pt idx="402">
                  <c:v>258.11430000000001</c:v>
                </c:pt>
                <c:pt idx="403">
                  <c:v>259.49610000000001</c:v>
                </c:pt>
                <c:pt idx="404">
                  <c:v>257.87119999999999</c:v>
                </c:pt>
                <c:pt idx="405">
                  <c:v>261.47129999999999</c:v>
                </c:pt>
                <c:pt idx="406">
                  <c:v>264.07909999999998</c:v>
                </c:pt>
                <c:pt idx="407">
                  <c:v>263.5926</c:v>
                </c:pt>
                <c:pt idx="408">
                  <c:v>264.27370000000002</c:v>
                </c:pt>
                <c:pt idx="409">
                  <c:v>270.16039999999998</c:v>
                </c:pt>
                <c:pt idx="410">
                  <c:v>270.17020000000002</c:v>
                </c:pt>
                <c:pt idx="411">
                  <c:v>272.37909999999999</c:v>
                </c:pt>
                <c:pt idx="412">
                  <c:v>269.93669999999997</c:v>
                </c:pt>
                <c:pt idx="413">
                  <c:v>270.44260000000003</c:v>
                </c:pt>
                <c:pt idx="414">
                  <c:v>269.83940000000001</c:v>
                </c:pt>
                <c:pt idx="415">
                  <c:v>273.4006</c:v>
                </c:pt>
                <c:pt idx="416">
                  <c:v>274.88940000000002</c:v>
                </c:pt>
                <c:pt idx="417">
                  <c:v>273.44929999999999</c:v>
                </c:pt>
                <c:pt idx="418">
                  <c:v>273.17680000000001</c:v>
                </c:pt>
                <c:pt idx="419">
                  <c:v>269.53769999999997</c:v>
                </c:pt>
                <c:pt idx="420">
                  <c:v>271.78539999999998</c:v>
                </c:pt>
                <c:pt idx="421">
                  <c:v>273.80930000000001</c:v>
                </c:pt>
                <c:pt idx="422">
                  <c:v>278.42149999999998</c:v>
                </c:pt>
                <c:pt idx="423">
                  <c:v>281.8562</c:v>
                </c:pt>
                <c:pt idx="424">
                  <c:v>281.25290000000001</c:v>
                </c:pt>
                <c:pt idx="425">
                  <c:v>278.8107</c:v>
                </c:pt>
                <c:pt idx="426">
                  <c:v>278.49930000000001</c:v>
                </c:pt>
                <c:pt idx="427">
                  <c:v>278.77179999999998</c:v>
                </c:pt>
                <c:pt idx="428">
                  <c:v>277.22460000000001</c:v>
                </c:pt>
                <c:pt idx="429">
                  <c:v>277.13709999999998</c:v>
                </c:pt>
                <c:pt idx="430">
                  <c:v>279.375</c:v>
                </c:pt>
                <c:pt idx="431">
                  <c:v>278.78149999999999</c:v>
                </c:pt>
                <c:pt idx="432">
                  <c:v>281.71030000000002</c:v>
                </c:pt>
                <c:pt idx="433">
                  <c:v>281.65190000000001</c:v>
                </c:pt>
                <c:pt idx="434">
                  <c:v>280.5523</c:v>
                </c:pt>
                <c:pt idx="435">
                  <c:v>278.7133</c:v>
                </c:pt>
                <c:pt idx="436">
                  <c:v>279.2097</c:v>
                </c:pt>
                <c:pt idx="437">
                  <c:v>281.99239999999998</c:v>
                </c:pt>
                <c:pt idx="438">
                  <c:v>284.95049999999998</c:v>
                </c:pt>
                <c:pt idx="439">
                  <c:v>286.6533</c:v>
                </c:pt>
                <c:pt idx="440">
                  <c:v>285.17419999999998</c:v>
                </c:pt>
                <c:pt idx="441">
                  <c:v>283.42930000000001</c:v>
                </c:pt>
                <c:pt idx="442">
                  <c:v>289.3175</c:v>
                </c:pt>
                <c:pt idx="443">
                  <c:v>296.71690000000001</c:v>
                </c:pt>
                <c:pt idx="444">
                  <c:v>296.99959999999999</c:v>
                </c:pt>
                <c:pt idx="445">
                  <c:v>295.0206</c:v>
                </c:pt>
                <c:pt idx="446">
                  <c:v>294.42590000000001</c:v>
                </c:pt>
                <c:pt idx="447">
                  <c:v>291.57929999999999</c:v>
                </c:pt>
                <c:pt idx="448">
                  <c:v>292.1934</c:v>
                </c:pt>
                <c:pt idx="449">
                  <c:v>295.96629999999999</c:v>
                </c:pt>
                <c:pt idx="450">
                  <c:v>294.29930000000002</c:v>
                </c:pt>
                <c:pt idx="451">
                  <c:v>294.25040000000001</c:v>
                </c:pt>
                <c:pt idx="452">
                  <c:v>293.58749999999998</c:v>
                </c:pt>
                <c:pt idx="453">
                  <c:v>293.5779</c:v>
                </c:pt>
                <c:pt idx="454">
                  <c:v>292.64190000000002</c:v>
                </c:pt>
                <c:pt idx="455">
                  <c:v>292.6712</c:v>
                </c:pt>
                <c:pt idx="456">
                  <c:v>289.78550000000001</c:v>
                </c:pt>
                <c:pt idx="457">
                  <c:v>288.28410000000002</c:v>
                </c:pt>
                <c:pt idx="458">
                  <c:v>289.53199999999998</c:v>
                </c:pt>
                <c:pt idx="459">
                  <c:v>292.26170000000002</c:v>
                </c:pt>
                <c:pt idx="460">
                  <c:v>297.16539999999998</c:v>
                </c:pt>
                <c:pt idx="461">
                  <c:v>297.55540000000002</c:v>
                </c:pt>
                <c:pt idx="462">
                  <c:v>292.33969999999999</c:v>
                </c:pt>
                <c:pt idx="463">
                  <c:v>286.90960000000001</c:v>
                </c:pt>
                <c:pt idx="464">
                  <c:v>287.39699999999999</c:v>
                </c:pt>
                <c:pt idx="465">
                  <c:v>291.08210000000003</c:v>
                </c:pt>
                <c:pt idx="466">
                  <c:v>292.03739999999999</c:v>
                </c:pt>
                <c:pt idx="467">
                  <c:v>291.83269999999999</c:v>
                </c:pt>
                <c:pt idx="468">
                  <c:v>286.78289999999998</c:v>
                </c:pt>
                <c:pt idx="469">
                  <c:v>276.40019999999998</c:v>
                </c:pt>
                <c:pt idx="470">
                  <c:v>276.8682</c:v>
                </c:pt>
                <c:pt idx="471">
                  <c:v>274.84050000000002</c:v>
                </c:pt>
                <c:pt idx="472">
                  <c:v>281.84010000000001</c:v>
                </c:pt>
                <c:pt idx="473">
                  <c:v>276.00049999999999</c:v>
                </c:pt>
                <c:pt idx="474">
                  <c:v>281.5086</c:v>
                </c:pt>
                <c:pt idx="475">
                  <c:v>285.74939999999998</c:v>
                </c:pt>
                <c:pt idx="476">
                  <c:v>287.44569999999999</c:v>
                </c:pt>
                <c:pt idx="477">
                  <c:v>287.44569999999999</c:v>
                </c:pt>
                <c:pt idx="478">
                  <c:v>286.84129999999999</c:v>
                </c:pt>
                <c:pt idx="479">
                  <c:v>285.52519999999998</c:v>
                </c:pt>
                <c:pt idx="480">
                  <c:v>288.8691</c:v>
                </c:pt>
                <c:pt idx="481">
                  <c:v>295.14729999999997</c:v>
                </c:pt>
                <c:pt idx="482">
                  <c:v>296.57069999999999</c:v>
                </c:pt>
                <c:pt idx="483">
                  <c:v>299.57339999999999</c:v>
                </c:pt>
                <c:pt idx="484">
                  <c:v>300.48970000000003</c:v>
                </c:pt>
                <c:pt idx="485">
                  <c:v>299.69029999999998</c:v>
                </c:pt>
                <c:pt idx="486">
                  <c:v>302.95620000000002</c:v>
                </c:pt>
                <c:pt idx="487">
                  <c:v>301.39640000000003</c:v>
                </c:pt>
                <c:pt idx="488">
                  <c:v>300.39229999999998</c:v>
                </c:pt>
                <c:pt idx="489">
                  <c:v>302.32249999999999</c:v>
                </c:pt>
                <c:pt idx="490">
                  <c:v>315.05450000000002</c:v>
                </c:pt>
                <c:pt idx="491">
                  <c:v>316.20490000000001</c:v>
                </c:pt>
                <c:pt idx="492">
                  <c:v>323.29239999999999</c:v>
                </c:pt>
                <c:pt idx="493">
                  <c:v>321.09890000000001</c:v>
                </c:pt>
                <c:pt idx="494">
                  <c:v>324.7645</c:v>
                </c:pt>
                <c:pt idx="495">
                  <c:v>325.61259999999999</c:v>
                </c:pt>
                <c:pt idx="496">
                  <c:v>327.9914</c:v>
                </c:pt>
                <c:pt idx="497">
                  <c:v>327.62090000000001</c:v>
                </c:pt>
                <c:pt idx="498">
                  <c:v>328.52749999999997</c:v>
                </c:pt>
                <c:pt idx="499">
                  <c:v>327.51369999999997</c:v>
                </c:pt>
                <c:pt idx="500">
                  <c:v>322.49290000000002</c:v>
                </c:pt>
                <c:pt idx="501">
                  <c:v>324.08199999999999</c:v>
                </c:pt>
                <c:pt idx="502">
                  <c:v>328.26429999999999</c:v>
                </c:pt>
                <c:pt idx="503">
                  <c:v>327.63060000000002</c:v>
                </c:pt>
                <c:pt idx="504">
                  <c:v>330.98430000000002</c:v>
                </c:pt>
                <c:pt idx="505">
                  <c:v>331.20890000000003</c:v>
                </c:pt>
                <c:pt idx="506">
                  <c:v>333.30869999999999</c:v>
                </c:pt>
                <c:pt idx="507">
                  <c:v>335.10579999999999</c:v>
                </c:pt>
                <c:pt idx="508">
                  <c:v>331.90230000000003</c:v>
                </c:pt>
                <c:pt idx="509">
                  <c:v>329.80250000000001</c:v>
                </c:pt>
                <c:pt idx="510">
                  <c:v>330.02710000000002</c:v>
                </c:pt>
                <c:pt idx="511">
                  <c:v>321.98910000000001</c:v>
                </c:pt>
                <c:pt idx="512">
                  <c:v>328.77699999999999</c:v>
                </c:pt>
                <c:pt idx="513">
                  <c:v>322.87779999999998</c:v>
                </c:pt>
                <c:pt idx="514">
                  <c:v>322.37970000000001</c:v>
                </c:pt>
                <c:pt idx="515">
                  <c:v>321.80360000000002</c:v>
                </c:pt>
                <c:pt idx="516">
                  <c:v>315.47469999999998</c:v>
                </c:pt>
                <c:pt idx="517">
                  <c:v>318.58049999999997</c:v>
                </c:pt>
                <c:pt idx="518">
                  <c:v>327.10680000000002</c:v>
                </c:pt>
                <c:pt idx="519">
                  <c:v>327.15570000000002</c:v>
                </c:pt>
                <c:pt idx="520">
                  <c:v>325.32929999999999</c:v>
                </c:pt>
                <c:pt idx="521">
                  <c:v>334.54910000000001</c:v>
                </c:pt>
                <c:pt idx="522">
                  <c:v>331.48230000000001</c:v>
                </c:pt>
                <c:pt idx="523">
                  <c:v>320.68029999999999</c:v>
                </c:pt>
                <c:pt idx="524">
                  <c:v>326.84320000000002</c:v>
                </c:pt>
                <c:pt idx="525">
                  <c:v>317.32060000000001</c:v>
                </c:pt>
                <c:pt idx="526">
                  <c:v>316.24619999999999</c:v>
                </c:pt>
                <c:pt idx="527">
                  <c:v>312.447</c:v>
                </c:pt>
                <c:pt idx="528">
                  <c:v>319.65480000000002</c:v>
                </c:pt>
                <c:pt idx="529">
                  <c:v>325.42700000000002</c:v>
                </c:pt>
                <c:pt idx="530">
                  <c:v>326.88220000000001</c:v>
                </c:pt>
                <c:pt idx="531">
                  <c:v>334.46120000000002</c:v>
                </c:pt>
                <c:pt idx="532">
                  <c:v>333.28919999999999</c:v>
                </c:pt>
                <c:pt idx="533">
                  <c:v>333.97289999999998</c:v>
                </c:pt>
                <c:pt idx="534">
                  <c:v>331.4042</c:v>
                </c:pt>
                <c:pt idx="535">
                  <c:v>328.4742</c:v>
                </c:pt>
                <c:pt idx="536">
                  <c:v>326.94080000000002</c:v>
                </c:pt>
                <c:pt idx="537">
                  <c:v>321.3347</c:v>
                </c:pt>
                <c:pt idx="538">
                  <c:v>308.99939999999998</c:v>
                </c:pt>
                <c:pt idx="539">
                  <c:v>306.55770000000001</c:v>
                </c:pt>
                <c:pt idx="540">
                  <c:v>306.714</c:v>
                </c:pt>
                <c:pt idx="541">
                  <c:v>306.93860000000001</c:v>
                </c:pt>
                <c:pt idx="542">
                  <c:v>307.63200000000001</c:v>
                </c:pt>
                <c:pt idx="543">
                  <c:v>310.84530000000001</c:v>
                </c:pt>
                <c:pt idx="544">
                  <c:v>297.68950000000001</c:v>
                </c:pt>
                <c:pt idx="545">
                  <c:v>302.96359999999999</c:v>
                </c:pt>
                <c:pt idx="546">
                  <c:v>295.58960000000002</c:v>
                </c:pt>
                <c:pt idx="547">
                  <c:v>296.25380000000001</c:v>
                </c:pt>
                <c:pt idx="548">
                  <c:v>294.56420000000003</c:v>
                </c:pt>
                <c:pt idx="549">
                  <c:v>289.1241</c:v>
                </c:pt>
                <c:pt idx="550">
                  <c:v>289.45609999999999</c:v>
                </c:pt>
                <c:pt idx="551">
                  <c:v>281.76</c:v>
                </c:pt>
                <c:pt idx="552">
                  <c:v>289.78820000000002</c:v>
                </c:pt>
                <c:pt idx="553">
                  <c:v>292.84519999999998</c:v>
                </c:pt>
                <c:pt idx="554">
                  <c:v>301.06880000000001</c:v>
                </c:pt>
                <c:pt idx="555">
                  <c:v>303.72539999999998</c:v>
                </c:pt>
                <c:pt idx="556">
                  <c:v>301.55709999999999</c:v>
                </c:pt>
                <c:pt idx="557">
                  <c:v>306.14749999999998</c:v>
                </c:pt>
                <c:pt idx="558">
                  <c:v>294.22239999999999</c:v>
                </c:pt>
                <c:pt idx="559">
                  <c:v>298.80290000000002</c:v>
                </c:pt>
                <c:pt idx="560">
                  <c:v>293.92930000000001</c:v>
                </c:pt>
                <c:pt idx="561">
                  <c:v>297.45510000000002</c:v>
                </c:pt>
                <c:pt idx="562">
                  <c:v>303.95</c:v>
                </c:pt>
                <c:pt idx="563">
                  <c:v>295.32600000000002</c:v>
                </c:pt>
                <c:pt idx="564">
                  <c:v>288.15719999999999</c:v>
                </c:pt>
                <c:pt idx="565">
                  <c:v>288.1182</c:v>
                </c:pt>
                <c:pt idx="566">
                  <c:v>293.4606</c:v>
                </c:pt>
                <c:pt idx="567">
                  <c:v>293.11799999999999</c:v>
                </c:pt>
                <c:pt idx="568">
                  <c:v>284.53489999999999</c:v>
                </c:pt>
                <c:pt idx="569">
                  <c:v>281.79450000000003</c:v>
                </c:pt>
                <c:pt idx="570">
                  <c:v>281.589</c:v>
                </c:pt>
                <c:pt idx="571">
                  <c:v>274.2978</c:v>
                </c:pt>
                <c:pt idx="572">
                  <c:v>288.31270000000001</c:v>
                </c:pt>
                <c:pt idx="573">
                  <c:v>290.97460000000001</c:v>
                </c:pt>
                <c:pt idx="574">
                  <c:v>292.42309999999998</c:v>
                </c:pt>
                <c:pt idx="575">
                  <c:v>288.66500000000002</c:v>
                </c:pt>
                <c:pt idx="576">
                  <c:v>293.79320000000001</c:v>
                </c:pt>
                <c:pt idx="577">
                  <c:v>289.61430000000001</c:v>
                </c:pt>
                <c:pt idx="578">
                  <c:v>283.68340000000001</c:v>
                </c:pt>
                <c:pt idx="579">
                  <c:v>272.9667</c:v>
                </c:pt>
                <c:pt idx="580">
                  <c:v>269.97199999999998</c:v>
                </c:pt>
                <c:pt idx="581">
                  <c:v>282.35230000000001</c:v>
                </c:pt>
                <c:pt idx="582">
                  <c:v>279.50439999999998</c:v>
                </c:pt>
                <c:pt idx="583">
                  <c:v>274.10199999999998</c:v>
                </c:pt>
                <c:pt idx="584">
                  <c:v>270.54930000000002</c:v>
                </c:pt>
                <c:pt idx="585">
                  <c:v>281.03120000000001</c:v>
                </c:pt>
                <c:pt idx="586">
                  <c:v>288.11689999999999</c:v>
                </c:pt>
                <c:pt idx="587">
                  <c:v>288.92919999999998</c:v>
                </c:pt>
                <c:pt idx="588">
                  <c:v>294.02820000000003</c:v>
                </c:pt>
                <c:pt idx="589">
                  <c:v>292.78519999999997</c:v>
                </c:pt>
                <c:pt idx="590">
                  <c:v>297.58080000000001</c:v>
                </c:pt>
                <c:pt idx="591">
                  <c:v>293.10820000000001</c:v>
                </c:pt>
                <c:pt idx="592">
                  <c:v>297.61989999999997</c:v>
                </c:pt>
                <c:pt idx="593">
                  <c:v>297.209</c:v>
                </c:pt>
                <c:pt idx="594">
                  <c:v>304.07940000000002</c:v>
                </c:pt>
                <c:pt idx="595">
                  <c:v>308.68900000000002</c:v>
                </c:pt>
                <c:pt idx="596">
                  <c:v>307.17200000000003</c:v>
                </c:pt>
                <c:pt idx="597">
                  <c:v>301.74029999999999</c:v>
                </c:pt>
                <c:pt idx="598">
                  <c:v>302.82659999999998</c:v>
                </c:pt>
                <c:pt idx="599">
                  <c:v>308.25830000000002</c:v>
                </c:pt>
                <c:pt idx="600">
                  <c:v>304.25549999999998</c:v>
                </c:pt>
                <c:pt idx="601">
                  <c:v>293.11799999999999</c:v>
                </c:pt>
                <c:pt idx="602">
                  <c:v>294.94819999999999</c:v>
                </c:pt>
                <c:pt idx="603">
                  <c:v>290.64179999999999</c:v>
                </c:pt>
                <c:pt idx="604">
                  <c:v>279.1814</c:v>
                </c:pt>
                <c:pt idx="605">
                  <c:v>276.04969999999997</c:v>
                </c:pt>
                <c:pt idx="606">
                  <c:v>281.49110000000002</c:v>
                </c:pt>
                <c:pt idx="607">
                  <c:v>273.86709999999999</c:v>
                </c:pt>
                <c:pt idx="608">
                  <c:v>274.54239999999999</c:v>
                </c:pt>
                <c:pt idx="609">
                  <c:v>279.22059999999999</c:v>
                </c:pt>
                <c:pt idx="610">
                  <c:v>280.25799999999998</c:v>
                </c:pt>
                <c:pt idx="611">
                  <c:v>274.8263</c:v>
                </c:pt>
                <c:pt idx="612">
                  <c:v>268.19069999999999</c:v>
                </c:pt>
                <c:pt idx="613">
                  <c:v>274.73820000000001</c:v>
                </c:pt>
                <c:pt idx="614">
                  <c:v>264.46190000000001</c:v>
                </c:pt>
                <c:pt idx="615">
                  <c:v>277.185</c:v>
                </c:pt>
                <c:pt idx="616">
                  <c:v>283.45830000000001</c:v>
                </c:pt>
                <c:pt idx="617">
                  <c:v>271.60640000000001</c:v>
                </c:pt>
                <c:pt idx="618">
                  <c:v>278.4083</c:v>
                </c:pt>
                <c:pt idx="619">
                  <c:v>275.7756</c:v>
                </c:pt>
                <c:pt idx="620">
                  <c:v>283.80090000000001</c:v>
                </c:pt>
                <c:pt idx="621">
                  <c:v>271.44</c:v>
                </c:pt>
                <c:pt idx="622">
                  <c:v>268.87580000000003</c:v>
                </c:pt>
                <c:pt idx="623">
                  <c:v>258.94209999999998</c:v>
                </c:pt>
                <c:pt idx="624">
                  <c:v>263.75729999999999</c:v>
                </c:pt>
                <c:pt idx="625">
                  <c:v>254.99789999999999</c:v>
                </c:pt>
                <c:pt idx="626">
                  <c:v>249.90880000000001</c:v>
                </c:pt>
                <c:pt idx="627">
                  <c:v>255.5558</c:v>
                </c:pt>
                <c:pt idx="628">
                  <c:v>255.92769999999999</c:v>
                </c:pt>
                <c:pt idx="629">
                  <c:v>261.13440000000003</c:v>
                </c:pt>
                <c:pt idx="630">
                  <c:v>249.245</c:v>
                </c:pt>
                <c:pt idx="631">
                  <c:v>248.3229</c:v>
                </c:pt>
                <c:pt idx="632">
                  <c:v>247.75389999999999</c:v>
                </c:pt>
                <c:pt idx="633">
                  <c:v>255.69</c:v>
                </c:pt>
                <c:pt idx="634">
                  <c:v>254.67959999999999</c:v>
                </c:pt>
                <c:pt idx="635">
                  <c:v>257.52440000000001</c:v>
                </c:pt>
                <c:pt idx="636">
                  <c:v>260.84010000000001</c:v>
                </c:pt>
                <c:pt idx="637">
                  <c:v>268.04039999999998</c:v>
                </c:pt>
                <c:pt idx="638">
                  <c:v>266.69650000000001</c:v>
                </c:pt>
                <c:pt idx="639">
                  <c:v>267.23599999999999</c:v>
                </c:pt>
                <c:pt idx="640">
                  <c:v>269.35489999999999</c:v>
                </c:pt>
                <c:pt idx="641">
                  <c:v>264.88170000000002</c:v>
                </c:pt>
                <c:pt idx="642">
                  <c:v>263.63589999999999</c:v>
                </c:pt>
                <c:pt idx="643">
                  <c:v>267.31450000000001</c:v>
                </c:pt>
                <c:pt idx="644">
                  <c:v>265.26420000000002</c:v>
                </c:pt>
                <c:pt idx="645">
                  <c:v>259.75119999999998</c:v>
                </c:pt>
                <c:pt idx="646">
                  <c:v>248.17580000000001</c:v>
                </c:pt>
                <c:pt idx="647">
                  <c:v>237.6499</c:v>
                </c:pt>
                <c:pt idx="648">
                  <c:v>239.83750000000001</c:v>
                </c:pt>
                <c:pt idx="649">
                  <c:v>246.9691</c:v>
                </c:pt>
                <c:pt idx="650">
                  <c:v>240.30840000000001</c:v>
                </c:pt>
                <c:pt idx="651">
                  <c:v>242.9374</c:v>
                </c:pt>
                <c:pt idx="652">
                  <c:v>248.91149999999999</c:v>
                </c:pt>
                <c:pt idx="653">
                  <c:v>248.31309999999999</c:v>
                </c:pt>
                <c:pt idx="654">
                  <c:v>253.934</c:v>
                </c:pt>
                <c:pt idx="655">
                  <c:v>262.60590000000002</c:v>
                </c:pt>
                <c:pt idx="656">
                  <c:v>259.84930000000003</c:v>
                </c:pt>
                <c:pt idx="657">
                  <c:v>251.5993</c:v>
                </c:pt>
                <c:pt idx="658">
                  <c:v>255.3074</c:v>
                </c:pt>
                <c:pt idx="659">
                  <c:v>251.9427</c:v>
                </c:pt>
                <c:pt idx="660">
                  <c:v>254.6404</c:v>
                </c:pt>
                <c:pt idx="661">
                  <c:v>257.84809999999999</c:v>
                </c:pt>
                <c:pt idx="662">
                  <c:v>261.14420000000001</c:v>
                </c:pt>
                <c:pt idx="663">
                  <c:v>263.29239999999999</c:v>
                </c:pt>
                <c:pt idx="664">
                  <c:v>262.56659999999999</c:v>
                </c:pt>
                <c:pt idx="665">
                  <c:v>259.47649999999999</c:v>
                </c:pt>
                <c:pt idx="666">
                  <c:v>248.84280000000001</c:v>
                </c:pt>
                <c:pt idx="667">
                  <c:v>247.9109</c:v>
                </c:pt>
                <c:pt idx="668">
                  <c:v>249.245</c:v>
                </c:pt>
                <c:pt idx="669">
                  <c:v>251.8348</c:v>
                </c:pt>
                <c:pt idx="670">
                  <c:v>249.4118</c:v>
                </c:pt>
                <c:pt idx="671">
                  <c:v>254.59129999999999</c:v>
                </c:pt>
                <c:pt idx="672">
                  <c:v>257.27910000000003</c:v>
                </c:pt>
                <c:pt idx="673">
                  <c:v>259.80020000000002</c:v>
                </c:pt>
                <c:pt idx="674">
                  <c:v>255.40549999999999</c:v>
                </c:pt>
                <c:pt idx="675">
                  <c:v>253.90459999999999</c:v>
                </c:pt>
                <c:pt idx="676">
                  <c:v>247.10650000000001</c:v>
                </c:pt>
                <c:pt idx="677">
                  <c:v>263.62599999999998</c:v>
                </c:pt>
                <c:pt idx="678">
                  <c:v>271.15010000000001</c:v>
                </c:pt>
                <c:pt idx="679">
                  <c:v>275.39769999999999</c:v>
                </c:pt>
                <c:pt idx="680">
                  <c:v>272.71960000000001</c:v>
                </c:pt>
                <c:pt idx="681">
                  <c:v>269.59030000000001</c:v>
                </c:pt>
                <c:pt idx="682">
                  <c:v>277.09480000000002</c:v>
                </c:pt>
                <c:pt idx="683">
                  <c:v>278.25229999999999</c:v>
                </c:pt>
                <c:pt idx="684">
                  <c:v>277.52640000000002</c:v>
                </c:pt>
                <c:pt idx="685">
                  <c:v>274.98570000000001</c:v>
                </c:pt>
                <c:pt idx="686">
                  <c:v>276.928</c:v>
                </c:pt>
                <c:pt idx="687">
                  <c:v>283.6574</c:v>
                </c:pt>
                <c:pt idx="688">
                  <c:v>281.55810000000002</c:v>
                </c:pt>
                <c:pt idx="689">
                  <c:v>286.35509999999999</c:v>
                </c:pt>
                <c:pt idx="690">
                  <c:v>287.8854</c:v>
                </c:pt>
                <c:pt idx="691">
                  <c:v>287.13990000000001</c:v>
                </c:pt>
                <c:pt idx="692">
                  <c:v>286.38290000000001</c:v>
                </c:pt>
                <c:pt idx="693">
                  <c:v>285.2525</c:v>
                </c:pt>
                <c:pt idx="694">
                  <c:v>281.3005</c:v>
                </c:pt>
                <c:pt idx="695">
                  <c:v>273.04289999999997</c:v>
                </c:pt>
                <c:pt idx="696">
                  <c:v>271.75510000000003</c:v>
                </c:pt>
                <c:pt idx="697">
                  <c:v>271.11619999999999</c:v>
                </c:pt>
                <c:pt idx="698">
                  <c:v>274.12430000000001</c:v>
                </c:pt>
                <c:pt idx="699">
                  <c:v>263.54660000000001</c:v>
                </c:pt>
                <c:pt idx="700">
                  <c:v>260.73509999999999</c:v>
                </c:pt>
                <c:pt idx="701">
                  <c:v>258.51339999999999</c:v>
                </c:pt>
                <c:pt idx="702">
                  <c:v>257.03879999999998</c:v>
                </c:pt>
                <c:pt idx="703">
                  <c:v>255.98699999999999</c:v>
                </c:pt>
                <c:pt idx="704">
                  <c:v>251.72049999999999</c:v>
                </c:pt>
                <c:pt idx="705">
                  <c:v>248.9581</c:v>
                </c:pt>
                <c:pt idx="706">
                  <c:v>253.71610000000001</c:v>
                </c:pt>
                <c:pt idx="707">
                  <c:v>254.1388</c:v>
                </c:pt>
                <c:pt idx="708">
                  <c:v>259.97809999999998</c:v>
                </c:pt>
                <c:pt idx="709">
                  <c:v>262.13099999999997</c:v>
                </c:pt>
                <c:pt idx="710">
                  <c:v>247.71950000000001</c:v>
                </c:pt>
                <c:pt idx="711">
                  <c:v>247.94560000000001</c:v>
                </c:pt>
                <c:pt idx="712">
                  <c:v>241.22149999999999</c:v>
                </c:pt>
                <c:pt idx="713">
                  <c:v>240.59229999999999</c:v>
                </c:pt>
                <c:pt idx="714">
                  <c:v>240.37610000000001</c:v>
                </c:pt>
                <c:pt idx="715">
                  <c:v>238.34110000000001</c:v>
                </c:pt>
                <c:pt idx="716">
                  <c:v>234.90049999999999</c:v>
                </c:pt>
                <c:pt idx="717">
                  <c:v>236.89599999999999</c:v>
                </c:pt>
                <c:pt idx="718">
                  <c:v>233.8879</c:v>
                </c:pt>
                <c:pt idx="719">
                  <c:v>233.42590000000001</c:v>
                </c:pt>
                <c:pt idx="720">
                  <c:v>232.40350000000001</c:v>
                </c:pt>
                <c:pt idx="721">
                  <c:v>236.9845</c:v>
                </c:pt>
                <c:pt idx="722">
                  <c:v>233.47499999999999</c:v>
                </c:pt>
                <c:pt idx="723">
                  <c:v>228.953</c:v>
                </c:pt>
                <c:pt idx="724">
                  <c:v>236.6601</c:v>
                </c:pt>
                <c:pt idx="725">
                  <c:v>244.66220000000001</c:v>
                </c:pt>
                <c:pt idx="726">
                  <c:v>244.97669999999999</c:v>
                </c:pt>
                <c:pt idx="727">
                  <c:v>242.60759999999999</c:v>
                </c:pt>
                <c:pt idx="728">
                  <c:v>230.27029999999999</c:v>
                </c:pt>
                <c:pt idx="729">
                  <c:v>225.3648</c:v>
                </c:pt>
                <c:pt idx="730">
                  <c:v>221.59</c:v>
                </c:pt>
                <c:pt idx="731">
                  <c:v>221.92420000000001</c:v>
                </c:pt>
                <c:pt idx="732">
                  <c:v>230.27029999999999</c:v>
                </c:pt>
                <c:pt idx="733">
                  <c:v>224.6866</c:v>
                </c:pt>
                <c:pt idx="734">
                  <c:v>233.50450000000001</c:v>
                </c:pt>
                <c:pt idx="735">
                  <c:v>234.4581</c:v>
                </c:pt>
                <c:pt idx="736">
                  <c:v>232.47229999999999</c:v>
                </c:pt>
                <c:pt idx="737">
                  <c:v>232.14789999999999</c:v>
                </c:pt>
                <c:pt idx="738">
                  <c:v>238.01669999999999</c:v>
                </c:pt>
                <c:pt idx="739">
                  <c:v>243.0598</c:v>
                </c:pt>
                <c:pt idx="740">
                  <c:v>246.41200000000001</c:v>
                </c:pt>
                <c:pt idx="741">
                  <c:v>227.3998</c:v>
                </c:pt>
                <c:pt idx="742">
                  <c:v>222.90719999999999</c:v>
                </c:pt>
                <c:pt idx="743">
                  <c:v>231.87270000000001</c:v>
                </c:pt>
                <c:pt idx="744">
                  <c:v>228.1961</c:v>
                </c:pt>
                <c:pt idx="745">
                  <c:v>224.3032</c:v>
                </c:pt>
                <c:pt idx="746">
                  <c:v>216.3699</c:v>
                </c:pt>
                <c:pt idx="747">
                  <c:v>210.619</c:v>
                </c:pt>
                <c:pt idx="748">
                  <c:v>217.63810000000001</c:v>
                </c:pt>
                <c:pt idx="749">
                  <c:v>224.00819999999999</c:v>
                </c:pt>
                <c:pt idx="750">
                  <c:v>224.9913</c:v>
                </c:pt>
                <c:pt idx="751">
                  <c:v>220.70519999999999</c:v>
                </c:pt>
                <c:pt idx="752">
                  <c:v>238.8622</c:v>
                </c:pt>
                <c:pt idx="753">
                  <c:v>242.9222</c:v>
                </c:pt>
                <c:pt idx="754">
                  <c:v>237.4564</c:v>
                </c:pt>
                <c:pt idx="755">
                  <c:v>237.86930000000001</c:v>
                </c:pt>
                <c:pt idx="756">
                  <c:v>238.303</c:v>
                </c:pt>
                <c:pt idx="757">
                  <c:v>238.25380000000001</c:v>
                </c:pt>
                <c:pt idx="758">
                  <c:v>237.80029999999999</c:v>
                </c:pt>
                <c:pt idx="759">
                  <c:v>238.61850000000001</c:v>
                </c:pt>
                <c:pt idx="760">
                  <c:v>241.55619999999999</c:v>
                </c:pt>
                <c:pt idx="761">
                  <c:v>244.0701</c:v>
                </c:pt>
                <c:pt idx="762">
                  <c:v>243.98140000000001</c:v>
                </c:pt>
                <c:pt idx="763">
                  <c:v>238.33260000000001</c:v>
                </c:pt>
                <c:pt idx="764">
                  <c:v>236.9229</c:v>
                </c:pt>
                <c:pt idx="765">
                  <c:v>251.52289999999999</c:v>
                </c:pt>
                <c:pt idx="766">
                  <c:v>251.07929999999999</c:v>
                </c:pt>
                <c:pt idx="767">
                  <c:v>251.40459999999999</c:v>
                </c:pt>
                <c:pt idx="768">
                  <c:v>246.65289999999999</c:v>
                </c:pt>
                <c:pt idx="769">
                  <c:v>241.64500000000001</c:v>
                </c:pt>
                <c:pt idx="770">
                  <c:v>240.90559999999999</c:v>
                </c:pt>
                <c:pt idx="771">
                  <c:v>243.89269999999999</c:v>
                </c:pt>
                <c:pt idx="772">
                  <c:v>241.94069999999999</c:v>
                </c:pt>
                <c:pt idx="773">
                  <c:v>248.93020000000001</c:v>
                </c:pt>
                <c:pt idx="774">
                  <c:v>253.27770000000001</c:v>
                </c:pt>
                <c:pt idx="775">
                  <c:v>253.5735</c:v>
                </c:pt>
                <c:pt idx="776">
                  <c:v>245.47980000000001</c:v>
                </c:pt>
                <c:pt idx="777">
                  <c:v>241.22110000000001</c:v>
                </c:pt>
                <c:pt idx="778">
                  <c:v>237.0412</c:v>
                </c:pt>
                <c:pt idx="779">
                  <c:v>238.37209999999999</c:v>
                </c:pt>
                <c:pt idx="780">
                  <c:v>240.9648</c:v>
                </c:pt>
                <c:pt idx="781">
                  <c:v>234.81319999999999</c:v>
                </c:pt>
                <c:pt idx="782">
                  <c:v>235.34559999999999</c:v>
                </c:pt>
                <c:pt idx="783">
                  <c:v>233.60059999999999</c:v>
                </c:pt>
                <c:pt idx="784">
                  <c:v>231.20509999999999</c:v>
                </c:pt>
                <c:pt idx="785">
                  <c:v>237.5932</c:v>
                </c:pt>
                <c:pt idx="786">
                  <c:v>236.42009999999999</c:v>
                </c:pt>
                <c:pt idx="787">
                  <c:v>236.18350000000001</c:v>
                </c:pt>
                <c:pt idx="788">
                  <c:v>225.85210000000001</c:v>
                </c:pt>
                <c:pt idx="789">
                  <c:v>219.1584</c:v>
                </c:pt>
                <c:pt idx="790">
                  <c:v>221.74119999999999</c:v>
                </c:pt>
                <c:pt idx="791">
                  <c:v>223.90020000000001</c:v>
                </c:pt>
                <c:pt idx="792">
                  <c:v>225.60570000000001</c:v>
                </c:pt>
                <c:pt idx="793">
                  <c:v>232.42750000000001</c:v>
                </c:pt>
                <c:pt idx="794">
                  <c:v>235.12870000000001</c:v>
                </c:pt>
                <c:pt idx="795">
                  <c:v>235.83850000000001</c:v>
                </c:pt>
                <c:pt idx="796">
                  <c:v>236.9426</c:v>
                </c:pt>
                <c:pt idx="797">
                  <c:v>232.46700000000001</c:v>
                </c:pt>
                <c:pt idx="798">
                  <c:v>228.642</c:v>
                </c:pt>
                <c:pt idx="799">
                  <c:v>236.81450000000001</c:v>
                </c:pt>
                <c:pt idx="800">
                  <c:v>239.14099999999999</c:v>
                </c:pt>
                <c:pt idx="801">
                  <c:v>238.6086</c:v>
                </c:pt>
                <c:pt idx="802">
                  <c:v>237.19890000000001</c:v>
                </c:pt>
                <c:pt idx="803">
                  <c:v>244.48419999999999</c:v>
                </c:pt>
                <c:pt idx="804">
                  <c:v>244.64189999999999</c:v>
                </c:pt>
                <c:pt idx="805">
                  <c:v>239.26910000000001</c:v>
                </c:pt>
                <c:pt idx="806">
                  <c:v>244.29679999999999</c:v>
                </c:pt>
                <c:pt idx="807">
                  <c:v>249.16679999999999</c:v>
                </c:pt>
                <c:pt idx="808">
                  <c:v>260.84879999999998</c:v>
                </c:pt>
                <c:pt idx="809">
                  <c:v>254.6874</c:v>
                </c:pt>
                <c:pt idx="810">
                  <c:v>253.12979999999999</c:v>
                </c:pt>
                <c:pt idx="811">
                  <c:v>263.76679999999999</c:v>
                </c:pt>
                <c:pt idx="812">
                  <c:v>262.9486</c:v>
                </c:pt>
                <c:pt idx="813">
                  <c:v>259.8827</c:v>
                </c:pt>
                <c:pt idx="814">
                  <c:v>259.37009999999998</c:v>
                </c:pt>
                <c:pt idx="815">
                  <c:v>267.47359999999998</c:v>
                </c:pt>
                <c:pt idx="816">
                  <c:v>268.31150000000002</c:v>
                </c:pt>
                <c:pt idx="817">
                  <c:v>266.16699999999997</c:v>
                </c:pt>
                <c:pt idx="818">
                  <c:v>259.08080000000001</c:v>
                </c:pt>
                <c:pt idx="819">
                  <c:v>255.03870000000001</c:v>
                </c:pt>
                <c:pt idx="820">
                  <c:v>249.71180000000001</c:v>
                </c:pt>
                <c:pt idx="821">
                  <c:v>248.56540000000001</c:v>
                </c:pt>
                <c:pt idx="822">
                  <c:v>251.78729999999999</c:v>
                </c:pt>
                <c:pt idx="823">
                  <c:v>246.3022</c:v>
                </c:pt>
                <c:pt idx="824">
                  <c:v>247.2312</c:v>
                </c:pt>
                <c:pt idx="825">
                  <c:v>246.4999</c:v>
                </c:pt>
                <c:pt idx="826">
                  <c:v>243.38679999999999</c:v>
                </c:pt>
                <c:pt idx="827">
                  <c:v>248.17009999999999</c:v>
                </c:pt>
                <c:pt idx="828">
                  <c:v>252.30119999999999</c:v>
                </c:pt>
                <c:pt idx="829">
                  <c:v>253.86269999999999</c:v>
                </c:pt>
                <c:pt idx="830">
                  <c:v>251.17449999999999</c:v>
                </c:pt>
                <c:pt idx="831">
                  <c:v>250.72980000000001</c:v>
                </c:pt>
                <c:pt idx="832">
                  <c:v>249.36590000000001</c:v>
                </c:pt>
                <c:pt idx="833">
                  <c:v>245.67959999999999</c:v>
                </c:pt>
                <c:pt idx="834">
                  <c:v>250.94720000000001</c:v>
                </c:pt>
                <c:pt idx="835">
                  <c:v>257.73680000000002</c:v>
                </c:pt>
                <c:pt idx="836">
                  <c:v>262.33229999999998</c:v>
                </c:pt>
                <c:pt idx="837">
                  <c:v>272.96640000000002</c:v>
                </c:pt>
                <c:pt idx="838">
                  <c:v>276.1585</c:v>
                </c:pt>
                <c:pt idx="839">
                  <c:v>269.04289999999997</c:v>
                </c:pt>
                <c:pt idx="840">
                  <c:v>270.57470000000001</c:v>
                </c:pt>
                <c:pt idx="841">
                  <c:v>269.10210000000001</c:v>
                </c:pt>
                <c:pt idx="842">
                  <c:v>274.40929999999997</c:v>
                </c:pt>
                <c:pt idx="843">
                  <c:v>277.28519999999997</c:v>
                </c:pt>
                <c:pt idx="844">
                  <c:v>273.14429999999999</c:v>
                </c:pt>
                <c:pt idx="845">
                  <c:v>272.0077</c:v>
                </c:pt>
                <c:pt idx="846">
                  <c:v>277.22590000000002</c:v>
                </c:pt>
                <c:pt idx="847">
                  <c:v>280.72449999999998</c:v>
                </c:pt>
                <c:pt idx="848">
                  <c:v>284.92469999999997</c:v>
                </c:pt>
                <c:pt idx="849">
                  <c:v>283.86720000000003</c:v>
                </c:pt>
                <c:pt idx="850">
                  <c:v>283.81779999999998</c:v>
                </c:pt>
                <c:pt idx="851">
                  <c:v>281.0111</c:v>
                </c:pt>
                <c:pt idx="852">
                  <c:v>288.18610000000001</c:v>
                </c:pt>
                <c:pt idx="853">
                  <c:v>286.00200000000001</c:v>
                </c:pt>
                <c:pt idx="854">
                  <c:v>279.51870000000002</c:v>
                </c:pt>
                <c:pt idx="855">
                  <c:v>280.17099999999999</c:v>
                </c:pt>
                <c:pt idx="856">
                  <c:v>286.44670000000002</c:v>
                </c:pt>
                <c:pt idx="857">
                  <c:v>282.79000000000002</c:v>
                </c:pt>
                <c:pt idx="858">
                  <c:v>285.41879999999998</c:v>
                </c:pt>
                <c:pt idx="859">
                  <c:v>284.9939</c:v>
                </c:pt>
                <c:pt idx="860">
                  <c:v>285.0729</c:v>
                </c:pt>
                <c:pt idx="861">
                  <c:v>282.76029999999997</c:v>
                </c:pt>
                <c:pt idx="862">
                  <c:v>282.4144</c:v>
                </c:pt>
                <c:pt idx="863">
                  <c:v>278.47120000000001</c:v>
                </c:pt>
                <c:pt idx="864">
                  <c:v>272.19549999999998</c:v>
                </c:pt>
                <c:pt idx="865">
                  <c:v>291.91199999999998</c:v>
                </c:pt>
                <c:pt idx="866">
                  <c:v>301.26119999999997</c:v>
                </c:pt>
                <c:pt idx="867">
                  <c:v>303.66269999999997</c:v>
                </c:pt>
                <c:pt idx="868">
                  <c:v>301.98259999999999</c:v>
                </c:pt>
                <c:pt idx="869">
                  <c:v>301.83440000000002</c:v>
                </c:pt>
                <c:pt idx="870">
                  <c:v>300.83620000000002</c:v>
                </c:pt>
                <c:pt idx="871">
                  <c:v>301.83440000000002</c:v>
                </c:pt>
                <c:pt idx="872">
                  <c:v>307.01299999999998</c:v>
                </c:pt>
                <c:pt idx="873">
                  <c:v>305.03649999999999</c:v>
                </c:pt>
                <c:pt idx="874">
                  <c:v>303.4058</c:v>
                </c:pt>
                <c:pt idx="875">
                  <c:v>308.65359999999998</c:v>
                </c:pt>
                <c:pt idx="876">
                  <c:v>306.47930000000002</c:v>
                </c:pt>
                <c:pt idx="877">
                  <c:v>305.35270000000003</c:v>
                </c:pt>
                <c:pt idx="878">
                  <c:v>305.83690000000001</c:v>
                </c:pt>
                <c:pt idx="879">
                  <c:v>308.09019999999998</c:v>
                </c:pt>
                <c:pt idx="880">
                  <c:v>311.00220000000002</c:v>
                </c:pt>
                <c:pt idx="881">
                  <c:v>315.47899999999998</c:v>
                </c:pt>
                <c:pt idx="882">
                  <c:v>315.30079999999998</c:v>
                </c:pt>
                <c:pt idx="883">
                  <c:v>318.11360000000002</c:v>
                </c:pt>
                <c:pt idx="884">
                  <c:v>312.25020000000001</c:v>
                </c:pt>
                <c:pt idx="885">
                  <c:v>310.85359999999997</c:v>
                </c:pt>
                <c:pt idx="886">
                  <c:v>322.80840000000001</c:v>
                </c:pt>
                <c:pt idx="887">
                  <c:v>329.71190000000001</c:v>
                </c:pt>
                <c:pt idx="888">
                  <c:v>328.04790000000003</c:v>
                </c:pt>
                <c:pt idx="889">
                  <c:v>325.25490000000002</c:v>
                </c:pt>
                <c:pt idx="890">
                  <c:v>329.40480000000002</c:v>
                </c:pt>
                <c:pt idx="891">
                  <c:v>332.19779999999997</c:v>
                </c:pt>
                <c:pt idx="892">
                  <c:v>332.73270000000002</c:v>
                </c:pt>
                <c:pt idx="893">
                  <c:v>330.49430000000001</c:v>
                </c:pt>
                <c:pt idx="894">
                  <c:v>320.29259999999999</c:v>
                </c:pt>
                <c:pt idx="895">
                  <c:v>322.15469999999999</c:v>
                </c:pt>
                <c:pt idx="896">
                  <c:v>323.67009999999999</c:v>
                </c:pt>
                <c:pt idx="897">
                  <c:v>328.68180000000001</c:v>
                </c:pt>
                <c:pt idx="898">
                  <c:v>331.0985</c:v>
                </c:pt>
                <c:pt idx="899">
                  <c:v>334.11939999999998</c:v>
                </c:pt>
                <c:pt idx="900">
                  <c:v>344.77670000000001</c:v>
                </c:pt>
                <c:pt idx="901">
                  <c:v>339.06169999999997</c:v>
                </c:pt>
                <c:pt idx="902">
                  <c:v>334.82260000000002</c:v>
                </c:pt>
                <c:pt idx="903">
                  <c:v>330.37540000000001</c:v>
                </c:pt>
                <c:pt idx="904">
                  <c:v>336.4667</c:v>
                </c:pt>
                <c:pt idx="905">
                  <c:v>331.82139999999998</c:v>
                </c:pt>
                <c:pt idx="906">
                  <c:v>325.46280000000002</c:v>
                </c:pt>
                <c:pt idx="907">
                  <c:v>331.37580000000003</c:v>
                </c:pt>
                <c:pt idx="908">
                  <c:v>332.64359999999999</c:v>
                </c:pt>
                <c:pt idx="909">
                  <c:v>331.85120000000001</c:v>
                </c:pt>
                <c:pt idx="910">
                  <c:v>337.28879999999998</c:v>
                </c:pt>
                <c:pt idx="911">
                  <c:v>334.76319999999998</c:v>
                </c:pt>
                <c:pt idx="912">
                  <c:v>334.92160000000001</c:v>
                </c:pt>
                <c:pt idx="913">
                  <c:v>338.01190000000003</c:v>
                </c:pt>
                <c:pt idx="914">
                  <c:v>334.00049999999999</c:v>
                </c:pt>
                <c:pt idx="915">
                  <c:v>328.66199999999998</c:v>
                </c:pt>
                <c:pt idx="916">
                  <c:v>329.29579999999999</c:v>
                </c:pt>
                <c:pt idx="917">
                  <c:v>333.98070000000001</c:v>
                </c:pt>
                <c:pt idx="918">
                  <c:v>339.3886</c:v>
                </c:pt>
                <c:pt idx="919">
                  <c:v>341.94389999999999</c:v>
                </c:pt>
                <c:pt idx="920">
                  <c:v>342.42930000000001</c:v>
                </c:pt>
                <c:pt idx="921">
                  <c:v>356.05790000000002</c:v>
                </c:pt>
                <c:pt idx="922">
                  <c:v>351.69</c:v>
                </c:pt>
                <c:pt idx="923">
                  <c:v>343.55840000000001</c:v>
                </c:pt>
                <c:pt idx="924">
                  <c:v>340.488</c:v>
                </c:pt>
                <c:pt idx="925">
                  <c:v>341.8152</c:v>
                </c:pt>
                <c:pt idx="926">
                  <c:v>347.62920000000003</c:v>
                </c:pt>
                <c:pt idx="927">
                  <c:v>334.5453</c:v>
                </c:pt>
                <c:pt idx="928">
                  <c:v>327.56259999999997</c:v>
                </c:pt>
                <c:pt idx="929">
                  <c:v>335.13959999999997</c:v>
                </c:pt>
                <c:pt idx="930">
                  <c:v>332.71289999999999</c:v>
                </c:pt>
                <c:pt idx="931">
                  <c:v>333.12889999999999</c:v>
                </c:pt>
                <c:pt idx="932">
                  <c:v>324.37329999999997</c:v>
                </c:pt>
                <c:pt idx="933">
                  <c:v>323.54129999999998</c:v>
                </c:pt>
                <c:pt idx="934">
                  <c:v>324.6506</c:v>
                </c:pt>
                <c:pt idx="935">
                  <c:v>326.95839999999998</c:v>
                </c:pt>
                <c:pt idx="936">
                  <c:v>322.93709999999999</c:v>
                </c:pt>
                <c:pt idx="937">
                  <c:v>319.15359999999998</c:v>
                </c:pt>
                <c:pt idx="938">
                  <c:v>319.84699999999998</c:v>
                </c:pt>
                <c:pt idx="939">
                  <c:v>317.94529999999997</c:v>
                </c:pt>
                <c:pt idx="940">
                  <c:v>320.94639999999998</c:v>
                </c:pt>
                <c:pt idx="941">
                  <c:v>318.78719999999998</c:v>
                </c:pt>
                <c:pt idx="942">
                  <c:v>318.01299999999998</c:v>
                </c:pt>
                <c:pt idx="943">
                  <c:v>314.51920000000001</c:v>
                </c:pt>
                <c:pt idx="944">
                  <c:v>314.12220000000002</c:v>
                </c:pt>
                <c:pt idx="945">
                  <c:v>319.48200000000003</c:v>
                </c:pt>
                <c:pt idx="946">
                  <c:v>320.05759999999998</c:v>
                </c:pt>
                <c:pt idx="947">
                  <c:v>324.56380000000001</c:v>
                </c:pt>
                <c:pt idx="948">
                  <c:v>317.58620000000002</c:v>
                </c:pt>
                <c:pt idx="949">
                  <c:v>320.57380000000001</c:v>
                </c:pt>
                <c:pt idx="950">
                  <c:v>321.28840000000002</c:v>
                </c:pt>
                <c:pt idx="951">
                  <c:v>325.9633</c:v>
                </c:pt>
                <c:pt idx="952">
                  <c:v>326.34050000000002</c:v>
                </c:pt>
                <c:pt idx="953">
                  <c:v>325.31819999999999</c:v>
                </c:pt>
                <c:pt idx="954">
                  <c:v>326.2115</c:v>
                </c:pt>
                <c:pt idx="955">
                  <c:v>331.065</c:v>
                </c:pt>
                <c:pt idx="956">
                  <c:v>330.4</c:v>
                </c:pt>
                <c:pt idx="957">
                  <c:v>327.45209999999997</c:v>
                </c:pt>
                <c:pt idx="958">
                  <c:v>331.77969999999999</c:v>
                </c:pt>
                <c:pt idx="959">
                  <c:v>335.42230000000001</c:v>
                </c:pt>
                <c:pt idx="960">
                  <c:v>329.29820000000001</c:v>
                </c:pt>
                <c:pt idx="961">
                  <c:v>333.55630000000002</c:v>
                </c:pt>
                <c:pt idx="962">
                  <c:v>336.17669999999998</c:v>
                </c:pt>
                <c:pt idx="963">
                  <c:v>327.75979999999998</c:v>
                </c:pt>
                <c:pt idx="964">
                  <c:v>326.60849999999999</c:v>
                </c:pt>
                <c:pt idx="965">
                  <c:v>326.20150000000001</c:v>
                </c:pt>
                <c:pt idx="966">
                  <c:v>318.3802</c:v>
                </c:pt>
                <c:pt idx="967">
                  <c:v>317.14940000000001</c:v>
                </c:pt>
                <c:pt idx="968">
                  <c:v>314.64819999999997</c:v>
                </c:pt>
                <c:pt idx="969">
                  <c:v>315.17430000000002</c:v>
                </c:pt>
                <c:pt idx="970">
                  <c:v>309.81450000000001</c:v>
                </c:pt>
                <c:pt idx="971">
                  <c:v>310.4597</c:v>
                </c:pt>
                <c:pt idx="972">
                  <c:v>311.30340000000001</c:v>
                </c:pt>
                <c:pt idx="973">
                  <c:v>313.39760000000001</c:v>
                </c:pt>
                <c:pt idx="974">
                  <c:v>319.40249999999997</c:v>
                </c:pt>
                <c:pt idx="975">
                  <c:v>311.05520000000001</c:v>
                </c:pt>
                <c:pt idx="976">
                  <c:v>316.58370000000002</c:v>
                </c:pt>
                <c:pt idx="977">
                  <c:v>316.98070000000001</c:v>
                </c:pt>
                <c:pt idx="978">
                  <c:v>324.82190000000003</c:v>
                </c:pt>
                <c:pt idx="979">
                  <c:v>327.36279999999999</c:v>
                </c:pt>
                <c:pt idx="980">
                  <c:v>325.94349999999997</c:v>
                </c:pt>
                <c:pt idx="981">
                  <c:v>329.9434</c:v>
                </c:pt>
                <c:pt idx="982">
                  <c:v>328.69279999999998</c:v>
                </c:pt>
                <c:pt idx="983">
                  <c:v>325.28840000000002</c:v>
                </c:pt>
                <c:pt idx="984">
                  <c:v>330.16180000000003</c:v>
                </c:pt>
                <c:pt idx="985">
                  <c:v>329.58609999999999</c:v>
                </c:pt>
                <c:pt idx="986">
                  <c:v>327.6506</c:v>
                </c:pt>
                <c:pt idx="987">
                  <c:v>328.85160000000002</c:v>
                </c:pt>
                <c:pt idx="988">
                  <c:v>324.23630000000003</c:v>
                </c:pt>
                <c:pt idx="989">
                  <c:v>326.86649999999997</c:v>
                </c:pt>
                <c:pt idx="990">
                  <c:v>328.0675</c:v>
                </c:pt>
                <c:pt idx="991">
                  <c:v>338.13200000000001</c:v>
                </c:pt>
                <c:pt idx="992">
                  <c:v>325.44720000000001</c:v>
                </c:pt>
                <c:pt idx="993">
                  <c:v>327.3528</c:v>
                </c:pt>
                <c:pt idx="994">
                  <c:v>334.79700000000003</c:v>
                </c:pt>
                <c:pt idx="995">
                  <c:v>335.59100000000001</c:v>
                </c:pt>
                <c:pt idx="996">
                  <c:v>343.49169999999998</c:v>
                </c:pt>
                <c:pt idx="997">
                  <c:v>345.72500000000002</c:v>
                </c:pt>
                <c:pt idx="998">
                  <c:v>350.17160000000001</c:v>
                </c:pt>
                <c:pt idx="999">
                  <c:v>353.87380000000002</c:v>
                </c:pt>
                <c:pt idx="1000">
                  <c:v>357.84399999999999</c:v>
                </c:pt>
                <c:pt idx="1001">
                  <c:v>360.4941</c:v>
                </c:pt>
                <c:pt idx="1002">
                  <c:v>358.00279999999998</c:v>
                </c:pt>
                <c:pt idx="1003">
                  <c:v>366.91590000000002</c:v>
                </c:pt>
                <c:pt idx="1004">
                  <c:v>363.94819999999999</c:v>
                </c:pt>
                <c:pt idx="1005">
                  <c:v>367.51139999999998</c:v>
                </c:pt>
                <c:pt idx="1006">
                  <c:v>367.66059999999999</c:v>
                </c:pt>
                <c:pt idx="1007">
                  <c:v>374.12529999999998</c:v>
                </c:pt>
                <c:pt idx="1008">
                  <c:v>367.83969999999999</c:v>
                </c:pt>
                <c:pt idx="1009">
                  <c:v>375.38839999999999</c:v>
                </c:pt>
                <c:pt idx="1010">
                  <c:v>371.0421</c:v>
                </c:pt>
                <c:pt idx="1011">
                  <c:v>375.7962</c:v>
                </c:pt>
                <c:pt idx="1012">
                  <c:v>375.3784</c:v>
                </c:pt>
                <c:pt idx="1013">
                  <c:v>376.55200000000002</c:v>
                </c:pt>
                <c:pt idx="1014">
                  <c:v>380.6198</c:v>
                </c:pt>
                <c:pt idx="1015">
                  <c:v>376.79070000000002</c:v>
                </c:pt>
                <c:pt idx="1016">
                  <c:v>376.85039999999998</c:v>
                </c:pt>
                <c:pt idx="1017">
                  <c:v>372.47430000000003</c:v>
                </c:pt>
                <c:pt idx="1018">
                  <c:v>367.13350000000003</c:v>
                </c:pt>
                <c:pt idx="1019">
                  <c:v>370.49509999999998</c:v>
                </c:pt>
                <c:pt idx="1020">
                  <c:v>366.79539999999997</c:v>
                </c:pt>
                <c:pt idx="1021">
                  <c:v>368.93369999999999</c:v>
                </c:pt>
                <c:pt idx="1022">
                  <c:v>372.19580000000002</c:v>
                </c:pt>
                <c:pt idx="1023">
                  <c:v>369.2817</c:v>
                </c:pt>
                <c:pt idx="1024">
                  <c:v>372.34500000000003</c:v>
                </c:pt>
                <c:pt idx="1025">
                  <c:v>372.33510000000001</c:v>
                </c:pt>
                <c:pt idx="1026">
                  <c:v>363.9409</c:v>
                </c:pt>
                <c:pt idx="1027">
                  <c:v>368.7149</c:v>
                </c:pt>
                <c:pt idx="1028">
                  <c:v>370.62439999999998</c:v>
                </c:pt>
                <c:pt idx="1029">
                  <c:v>371.23110000000003</c:v>
                </c:pt>
                <c:pt idx="1030">
                  <c:v>368.60539999999997</c:v>
                </c:pt>
                <c:pt idx="1031">
                  <c:v>371.50959999999998</c:v>
                </c:pt>
                <c:pt idx="1032">
                  <c:v>372.54390000000001</c:v>
                </c:pt>
                <c:pt idx="1033">
                  <c:v>372.62349999999998</c:v>
                </c:pt>
                <c:pt idx="1034">
                  <c:v>372.0367</c:v>
                </c:pt>
                <c:pt idx="1035">
                  <c:v>373.24009999999998</c:v>
                </c:pt>
                <c:pt idx="1036">
                  <c:v>373.99599999999998</c:v>
                </c:pt>
                <c:pt idx="1037">
                  <c:v>368.85410000000002</c:v>
                </c:pt>
                <c:pt idx="1038">
                  <c:v>368.5856</c:v>
                </c:pt>
                <c:pt idx="1039">
                  <c:v>365.94</c:v>
                </c:pt>
                <c:pt idx="1040">
                  <c:v>365.75099999999998</c:v>
                </c:pt>
                <c:pt idx="1041">
                  <c:v>372.65339999999998</c:v>
                </c:pt>
                <c:pt idx="1042">
                  <c:v>373.7473</c:v>
                </c:pt>
                <c:pt idx="1043">
                  <c:v>380.68939999999998</c:v>
                </c:pt>
                <c:pt idx="1044">
                  <c:v>382.53930000000003</c:v>
                </c:pt>
                <c:pt idx="1045">
                  <c:v>386.35840000000002</c:v>
                </c:pt>
                <c:pt idx="1046">
                  <c:v>388.14870000000002</c:v>
                </c:pt>
                <c:pt idx="1047">
                  <c:v>387.35300000000001</c:v>
                </c:pt>
                <c:pt idx="1048">
                  <c:v>391.72910000000002</c:v>
                </c:pt>
                <c:pt idx="1049">
                  <c:v>396.50299999999999</c:v>
                </c:pt>
                <c:pt idx="1050">
                  <c:v>394.35480000000001</c:v>
                </c:pt>
                <c:pt idx="1051">
                  <c:v>396.73180000000002</c:v>
                </c:pt>
                <c:pt idx="1052">
                  <c:v>400.37189999999998</c:v>
                </c:pt>
                <c:pt idx="1053">
                  <c:v>402.66930000000002</c:v>
                </c:pt>
                <c:pt idx="1054">
                  <c:v>401.73439999999999</c:v>
                </c:pt>
                <c:pt idx="1055">
                  <c:v>407.49290000000002</c:v>
                </c:pt>
                <c:pt idx="1056">
                  <c:v>406.3691</c:v>
                </c:pt>
                <c:pt idx="1057">
                  <c:v>395.41890000000001</c:v>
                </c:pt>
                <c:pt idx="1058">
                  <c:v>401.58519999999999</c:v>
                </c:pt>
                <c:pt idx="1059">
                  <c:v>408.98480000000001</c:v>
                </c:pt>
                <c:pt idx="1060">
                  <c:v>403.44499999999999</c:v>
                </c:pt>
                <c:pt idx="1061">
                  <c:v>403.28590000000003</c:v>
                </c:pt>
                <c:pt idx="1062">
                  <c:v>411.79939999999999</c:v>
                </c:pt>
                <c:pt idx="1063">
                  <c:v>411.85899999999998</c:v>
                </c:pt>
                <c:pt idx="1064">
                  <c:v>418.26400000000001</c:v>
                </c:pt>
                <c:pt idx="1065">
                  <c:v>413.00279999999998</c:v>
                </c:pt>
                <c:pt idx="1066">
                  <c:v>404.1114</c:v>
                </c:pt>
                <c:pt idx="1067">
                  <c:v>408.01729999999998</c:v>
                </c:pt>
                <c:pt idx="1068">
                  <c:v>405.09780000000001</c:v>
                </c:pt>
                <c:pt idx="1069">
                  <c:v>402.60680000000002</c:v>
                </c:pt>
                <c:pt idx="1070">
                  <c:v>401.34140000000002</c:v>
                </c:pt>
                <c:pt idx="1071">
                  <c:v>400.73360000000002</c:v>
                </c:pt>
                <c:pt idx="1072">
                  <c:v>410.16950000000003</c:v>
                </c:pt>
                <c:pt idx="1073">
                  <c:v>408.86430000000001</c:v>
                </c:pt>
                <c:pt idx="1074">
                  <c:v>406.07429999999999</c:v>
                </c:pt>
                <c:pt idx="1075">
                  <c:v>406.0145</c:v>
                </c:pt>
                <c:pt idx="1076">
                  <c:v>406.25369999999998</c:v>
                </c:pt>
                <c:pt idx="1077">
                  <c:v>412.1524</c:v>
                </c:pt>
                <c:pt idx="1078">
                  <c:v>414.00569999999999</c:v>
                </c:pt>
                <c:pt idx="1079">
                  <c:v>413.42779999999999</c:v>
                </c:pt>
                <c:pt idx="1080">
                  <c:v>401.20190000000002</c:v>
                </c:pt>
                <c:pt idx="1081">
                  <c:v>400.64389999999997</c:v>
                </c:pt>
                <c:pt idx="1082">
                  <c:v>407.66860000000003</c:v>
                </c:pt>
                <c:pt idx="1083">
                  <c:v>404.75909999999999</c:v>
                </c:pt>
                <c:pt idx="1084">
                  <c:v>403.0652</c:v>
                </c:pt>
                <c:pt idx="1085">
                  <c:v>413.78649999999999</c:v>
                </c:pt>
                <c:pt idx="1086">
                  <c:v>413.6071</c:v>
                </c:pt>
                <c:pt idx="1087">
                  <c:v>423.69069999999999</c:v>
                </c:pt>
                <c:pt idx="1088">
                  <c:v>414.92239999999998</c:v>
                </c:pt>
                <c:pt idx="1089">
                  <c:v>415.81920000000002</c:v>
                </c:pt>
                <c:pt idx="1090">
                  <c:v>419.89440000000002</c:v>
                </c:pt>
                <c:pt idx="1091">
                  <c:v>423.70069999999998</c:v>
                </c:pt>
                <c:pt idx="1092">
                  <c:v>427.82580000000002</c:v>
                </c:pt>
                <c:pt idx="1093">
                  <c:v>427.19810000000001</c:v>
                </c:pt>
                <c:pt idx="1094">
                  <c:v>421.33920000000001</c:v>
                </c:pt>
                <c:pt idx="1095">
                  <c:v>420.13350000000003</c:v>
                </c:pt>
                <c:pt idx="1096">
                  <c:v>419.91430000000003</c:v>
                </c:pt>
                <c:pt idx="1097">
                  <c:v>419.20690000000002</c:v>
                </c:pt>
                <c:pt idx="1098">
                  <c:v>423.04309999999998</c:v>
                </c:pt>
                <c:pt idx="1099">
                  <c:v>419.92430000000002</c:v>
                </c:pt>
                <c:pt idx="1100">
                  <c:v>418.93790000000001</c:v>
                </c:pt>
                <c:pt idx="1101">
                  <c:v>416.37709999999998</c:v>
                </c:pt>
                <c:pt idx="1102">
                  <c:v>423.98970000000003</c:v>
                </c:pt>
                <c:pt idx="1103">
                  <c:v>423.06299999999999</c:v>
                </c:pt>
                <c:pt idx="1104">
                  <c:v>424.74689999999998</c:v>
                </c:pt>
                <c:pt idx="1105">
                  <c:v>421.73779999999999</c:v>
                </c:pt>
                <c:pt idx="1106">
                  <c:v>426.39100000000002</c:v>
                </c:pt>
                <c:pt idx="1107">
                  <c:v>420.3827</c:v>
                </c:pt>
                <c:pt idx="1108">
                  <c:v>412.1524</c:v>
                </c:pt>
                <c:pt idx="1109">
                  <c:v>413.089</c:v>
                </c:pt>
                <c:pt idx="1110">
                  <c:v>410.35890000000001</c:v>
                </c:pt>
                <c:pt idx="1111">
                  <c:v>402.81610000000001</c:v>
                </c:pt>
                <c:pt idx="1112">
                  <c:v>397.68459999999999</c:v>
                </c:pt>
                <c:pt idx="1113">
                  <c:v>399.51799999999997</c:v>
                </c:pt>
                <c:pt idx="1114">
                  <c:v>406.10419999999999</c:v>
                </c:pt>
                <c:pt idx="1115">
                  <c:v>407.58879999999999</c:v>
                </c:pt>
                <c:pt idx="1116">
                  <c:v>397.60489999999999</c:v>
                </c:pt>
                <c:pt idx="1117">
                  <c:v>404.8587</c:v>
                </c:pt>
                <c:pt idx="1118">
                  <c:v>400.80329999999998</c:v>
                </c:pt>
                <c:pt idx="1119">
                  <c:v>387.9298</c:v>
                </c:pt>
                <c:pt idx="1120">
                  <c:v>393.51960000000003</c:v>
                </c:pt>
                <c:pt idx="1121">
                  <c:v>396.4092</c:v>
                </c:pt>
                <c:pt idx="1122">
                  <c:v>405.19749999999999</c:v>
                </c:pt>
                <c:pt idx="1123">
                  <c:v>412.05279999999999</c:v>
                </c:pt>
                <c:pt idx="1124">
                  <c:v>407.86790000000002</c:v>
                </c:pt>
                <c:pt idx="1125">
                  <c:v>409.06349999999998</c:v>
                </c:pt>
                <c:pt idx="1126">
                  <c:v>410.83710000000002</c:v>
                </c:pt>
                <c:pt idx="1127">
                  <c:v>413.2484</c:v>
                </c:pt>
                <c:pt idx="1128">
                  <c:v>412.2321</c:v>
                </c:pt>
                <c:pt idx="1129">
                  <c:v>415.06189999999998</c:v>
                </c:pt>
                <c:pt idx="1130">
                  <c:v>422.31880000000001</c:v>
                </c:pt>
                <c:pt idx="1131">
                  <c:v>420.23259999999999</c:v>
                </c:pt>
                <c:pt idx="1132">
                  <c:v>419.45389999999998</c:v>
                </c:pt>
                <c:pt idx="1133">
                  <c:v>424.57470000000001</c:v>
                </c:pt>
                <c:pt idx="1134">
                  <c:v>428.2681</c:v>
                </c:pt>
                <c:pt idx="1135">
                  <c:v>429.74540000000002</c:v>
                </c:pt>
                <c:pt idx="1136">
                  <c:v>426.23180000000002</c:v>
                </c:pt>
                <c:pt idx="1137">
                  <c:v>429.3861</c:v>
                </c:pt>
                <c:pt idx="1138">
                  <c:v>429.54579999999999</c:v>
                </c:pt>
                <c:pt idx="1139">
                  <c:v>428.39789999999999</c:v>
                </c:pt>
                <c:pt idx="1140">
                  <c:v>413.92399999999998</c:v>
                </c:pt>
                <c:pt idx="1141">
                  <c:v>414.38310000000001</c:v>
                </c:pt>
                <c:pt idx="1142">
                  <c:v>412.77600000000001</c:v>
                </c:pt>
                <c:pt idx="1143">
                  <c:v>415.32139999999998</c:v>
                </c:pt>
                <c:pt idx="1144">
                  <c:v>423.24709999999999</c:v>
                </c:pt>
                <c:pt idx="1145">
                  <c:v>423.75619999999998</c:v>
                </c:pt>
                <c:pt idx="1146">
                  <c:v>423.0874</c:v>
                </c:pt>
                <c:pt idx="1147">
                  <c:v>427.10019999999997</c:v>
                </c:pt>
                <c:pt idx="1148">
                  <c:v>431.9015</c:v>
                </c:pt>
                <c:pt idx="1149">
                  <c:v>440.26639999999998</c:v>
                </c:pt>
                <c:pt idx="1150">
                  <c:v>440.78550000000001</c:v>
                </c:pt>
                <c:pt idx="1151">
                  <c:v>441.77370000000002</c:v>
                </c:pt>
                <c:pt idx="1152">
                  <c:v>447.56330000000003</c:v>
                </c:pt>
                <c:pt idx="1153">
                  <c:v>445.53699999999998</c:v>
                </c:pt>
                <c:pt idx="1154">
                  <c:v>444.8981</c:v>
                </c:pt>
                <c:pt idx="1155">
                  <c:v>448.9708</c:v>
                </c:pt>
                <c:pt idx="1156">
                  <c:v>446.8646</c:v>
                </c:pt>
                <c:pt idx="1157">
                  <c:v>450.13869999999997</c:v>
                </c:pt>
                <c:pt idx="1158">
                  <c:v>451.34649999999999</c:v>
                </c:pt>
                <c:pt idx="1159">
                  <c:v>452.03519999999997</c:v>
                </c:pt>
                <c:pt idx="1160">
                  <c:v>446.14589999999998</c:v>
                </c:pt>
                <c:pt idx="1161">
                  <c:v>455.9083</c:v>
                </c:pt>
                <c:pt idx="1162">
                  <c:v>458.45370000000003</c:v>
                </c:pt>
                <c:pt idx="1163">
                  <c:v>459.94099999999997</c:v>
                </c:pt>
                <c:pt idx="1164">
                  <c:v>466.71879999999999</c:v>
                </c:pt>
                <c:pt idx="1165">
                  <c:v>465.40120000000002</c:v>
                </c:pt>
                <c:pt idx="1166">
                  <c:v>458.71319999999997</c:v>
                </c:pt>
                <c:pt idx="1167">
                  <c:v>465.41109999999998</c:v>
                </c:pt>
                <c:pt idx="1168">
                  <c:v>453.88189999999997</c:v>
                </c:pt>
                <c:pt idx="1169">
                  <c:v>452.73399999999998</c:v>
                </c:pt>
                <c:pt idx="1170">
                  <c:v>453.14319999999998</c:v>
                </c:pt>
                <c:pt idx="1171">
                  <c:v>448.71120000000002</c:v>
                </c:pt>
                <c:pt idx="1172">
                  <c:v>442.72199999999998</c:v>
                </c:pt>
                <c:pt idx="1173">
                  <c:v>439.57769999999999</c:v>
                </c:pt>
                <c:pt idx="1174">
                  <c:v>436.32350000000002</c:v>
                </c:pt>
                <c:pt idx="1175">
                  <c:v>442.1431</c:v>
                </c:pt>
                <c:pt idx="1176">
                  <c:v>444.04969999999997</c:v>
                </c:pt>
                <c:pt idx="1177">
                  <c:v>428.12830000000002</c:v>
                </c:pt>
                <c:pt idx="1178">
                  <c:v>417.6472</c:v>
                </c:pt>
                <c:pt idx="1179">
                  <c:v>424.50490000000002</c:v>
                </c:pt>
                <c:pt idx="1180">
                  <c:v>425.9622</c:v>
                </c:pt>
                <c:pt idx="1181">
                  <c:v>422.15910000000002</c:v>
                </c:pt>
                <c:pt idx="1182">
                  <c:v>417.59730000000002</c:v>
                </c:pt>
                <c:pt idx="1183">
                  <c:v>416.35950000000003</c:v>
                </c:pt>
                <c:pt idx="1184">
                  <c:v>407.755</c:v>
                </c:pt>
                <c:pt idx="1185">
                  <c:v>394.4391</c:v>
                </c:pt>
                <c:pt idx="1186">
                  <c:v>398.89100000000002</c:v>
                </c:pt>
                <c:pt idx="1187">
                  <c:v>397.71319999999997</c:v>
                </c:pt>
                <c:pt idx="1188">
                  <c:v>401.96550000000002</c:v>
                </c:pt>
                <c:pt idx="1189">
                  <c:v>405.28949999999998</c:v>
                </c:pt>
                <c:pt idx="1190">
                  <c:v>406.07810000000001</c:v>
                </c:pt>
                <c:pt idx="1191">
                  <c:v>413.26510000000002</c:v>
                </c:pt>
                <c:pt idx="1192">
                  <c:v>416.11</c:v>
                </c:pt>
                <c:pt idx="1193">
                  <c:v>421.03</c:v>
                </c:pt>
                <c:pt idx="1194">
                  <c:v>418.47</c:v>
                </c:pt>
                <c:pt idx="1195">
                  <c:v>421.53</c:v>
                </c:pt>
                <c:pt idx="1196">
                  <c:v>424.8</c:v>
                </c:pt>
                <c:pt idx="1197">
                  <c:v>424.14</c:v>
                </c:pt>
                <c:pt idx="1198">
                  <c:v>415.55</c:v>
                </c:pt>
                <c:pt idx="1199">
                  <c:v>416.79</c:v>
                </c:pt>
                <c:pt idx="1200">
                  <c:v>413.49</c:v>
                </c:pt>
                <c:pt idx="1201">
                  <c:v>413.84</c:v>
                </c:pt>
                <c:pt idx="1202">
                  <c:v>410.6</c:v>
                </c:pt>
                <c:pt idx="1203">
                  <c:v>413.12</c:v>
                </c:pt>
                <c:pt idx="1204">
                  <c:v>417.14</c:v>
                </c:pt>
                <c:pt idx="1205">
                  <c:v>409.44</c:v>
                </c:pt>
                <c:pt idx="1206">
                  <c:v>408.9</c:v>
                </c:pt>
                <c:pt idx="1207">
                  <c:v>408.39</c:v>
                </c:pt>
                <c:pt idx="1208">
                  <c:v>401.7</c:v>
                </c:pt>
                <c:pt idx="1209">
                  <c:v>405.72</c:v>
                </c:pt>
                <c:pt idx="1210">
                  <c:v>414.2</c:v>
                </c:pt>
                <c:pt idx="1211">
                  <c:v>423.04</c:v>
                </c:pt>
                <c:pt idx="1212">
                  <c:v>427</c:v>
                </c:pt>
                <c:pt idx="1213">
                  <c:v>430.59</c:v>
                </c:pt>
                <c:pt idx="1214">
                  <c:v>431.34</c:v>
                </c:pt>
                <c:pt idx="1215">
                  <c:v>435.15</c:v>
                </c:pt>
                <c:pt idx="1216">
                  <c:v>430.81</c:v>
                </c:pt>
                <c:pt idx="1217">
                  <c:v>438.69</c:v>
                </c:pt>
                <c:pt idx="1218">
                  <c:v>435.27</c:v>
                </c:pt>
                <c:pt idx="1219">
                  <c:v>433.51</c:v>
                </c:pt>
                <c:pt idx="1220">
                  <c:v>429.17</c:v>
                </c:pt>
                <c:pt idx="1221">
                  <c:v>432.11</c:v>
                </c:pt>
                <c:pt idx="1222">
                  <c:v>431.31</c:v>
                </c:pt>
                <c:pt idx="1223">
                  <c:v>428.02</c:v>
                </c:pt>
                <c:pt idx="1224">
                  <c:v>430.3</c:v>
                </c:pt>
                <c:pt idx="1225">
                  <c:v>420.69</c:v>
                </c:pt>
                <c:pt idx="1226">
                  <c:v>417.13</c:v>
                </c:pt>
                <c:pt idx="1227">
                  <c:v>416.54</c:v>
                </c:pt>
                <c:pt idx="1228">
                  <c:v>416.06</c:v>
                </c:pt>
                <c:pt idx="1229">
                  <c:v>409.54</c:v>
                </c:pt>
                <c:pt idx="1230">
                  <c:v>414.71</c:v>
                </c:pt>
                <c:pt idx="1231">
                  <c:v>417.46</c:v>
                </c:pt>
                <c:pt idx="1232">
                  <c:v>415.84</c:v>
                </c:pt>
                <c:pt idx="1233">
                  <c:v>416.32</c:v>
                </c:pt>
                <c:pt idx="1234">
                  <c:v>419.14</c:v>
                </c:pt>
                <c:pt idx="1235">
                  <c:v>418.74</c:v>
                </c:pt>
                <c:pt idx="1236">
                  <c:v>416.12</c:v>
                </c:pt>
                <c:pt idx="1237">
                  <c:v>416.72</c:v>
                </c:pt>
                <c:pt idx="1238">
                  <c:v>418.16</c:v>
                </c:pt>
                <c:pt idx="1239">
                  <c:v>418.78</c:v>
                </c:pt>
                <c:pt idx="1240">
                  <c:v>427.51</c:v>
                </c:pt>
                <c:pt idx="1241">
                  <c:v>424.6</c:v>
                </c:pt>
                <c:pt idx="1242">
                  <c:v>424.73</c:v>
                </c:pt>
                <c:pt idx="1243">
                  <c:v>428.15</c:v>
                </c:pt>
                <c:pt idx="1244">
                  <c:v>426.59</c:v>
                </c:pt>
                <c:pt idx="1245">
                  <c:v>431.95</c:v>
                </c:pt>
                <c:pt idx="1246">
                  <c:v>432.53</c:v>
                </c:pt>
                <c:pt idx="1247">
                  <c:v>406.35</c:v>
                </c:pt>
                <c:pt idx="1248">
                  <c:v>410.37</c:v>
                </c:pt>
                <c:pt idx="1249">
                  <c:v>408.46</c:v>
                </c:pt>
                <c:pt idx="1250">
                  <c:v>411.46</c:v>
                </c:pt>
                <c:pt idx="1251">
                  <c:v>420.18</c:v>
                </c:pt>
                <c:pt idx="1252">
                  <c:v>425.43</c:v>
                </c:pt>
                <c:pt idx="1253">
                  <c:v>422.54</c:v>
                </c:pt>
                <c:pt idx="1254">
                  <c:v>418.01</c:v>
                </c:pt>
                <c:pt idx="1255">
                  <c:v>423.03</c:v>
                </c:pt>
                <c:pt idx="1256">
                  <c:v>425.2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E-4DAB-9A7A-D2EF2EE7BC99}"/>
            </c:ext>
          </c:extLst>
        </c:ser>
        <c:ser>
          <c:idx val="1"/>
          <c:order val="1"/>
          <c:tx>
            <c:strRef>
              <c:f>'3a. Moving Average'!$D$2</c:f>
              <c:strCache>
                <c:ptCount val="1"/>
                <c:pt idx="0">
                  <c:v>Naive Trend </c:v>
                </c:pt>
              </c:strCache>
            </c:strRef>
          </c:tx>
          <c:spPr>
            <a:ln w="34925" cap="rnd">
              <a:solidFill>
                <a:schemeClr val="accent4">
                  <a:shade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'3a. Moving Average'!$B$2:$B$1266</c15:sqref>
                  </c15:fullRef>
                </c:ext>
              </c:extLst>
              <c:f>'3a. Moving Average'!$B$3:$B$1266</c:f>
              <c:strCache>
                <c:ptCount val="1264"/>
                <c:pt idx="0">
                  <c:v>11/14/2019 7:00</c:v>
                </c:pt>
                <c:pt idx="1">
                  <c:v>11/15/2019 7:00</c:v>
                </c:pt>
                <c:pt idx="2">
                  <c:v>11/18/2019 7:00</c:v>
                </c:pt>
                <c:pt idx="3">
                  <c:v>11/19/2019 7:00</c:v>
                </c:pt>
                <c:pt idx="4">
                  <c:v>11/20/2019 7:00</c:v>
                </c:pt>
                <c:pt idx="5">
                  <c:v>11/21/2019 7:00</c:v>
                </c:pt>
                <c:pt idx="6">
                  <c:v>11/22/2019 7:00</c:v>
                </c:pt>
                <c:pt idx="7">
                  <c:v>11/25/2019 7:00</c:v>
                </c:pt>
                <c:pt idx="8">
                  <c:v>11/26/2019 7:00</c:v>
                </c:pt>
                <c:pt idx="9">
                  <c:v>11/27/2019 7:00</c:v>
                </c:pt>
                <c:pt idx="10">
                  <c:v>11/29/2019 7:00</c:v>
                </c:pt>
                <c:pt idx="11">
                  <c:v>12/2/2019 7:00</c:v>
                </c:pt>
                <c:pt idx="12">
                  <c:v>12/3/2019 7:00</c:v>
                </c:pt>
                <c:pt idx="13">
                  <c:v>12/4/2019 7:00</c:v>
                </c:pt>
                <c:pt idx="14">
                  <c:v>12/5/2019 7:00</c:v>
                </c:pt>
                <c:pt idx="15">
                  <c:v>12/6/2019 7:00</c:v>
                </c:pt>
                <c:pt idx="16">
                  <c:v>12/9/2019 7:00</c:v>
                </c:pt>
                <c:pt idx="17">
                  <c:v>12/10/2019 7:00</c:v>
                </c:pt>
                <c:pt idx="18">
                  <c:v>12/11/2019 7:00</c:v>
                </c:pt>
                <c:pt idx="19">
                  <c:v>12/12/2019 7:00</c:v>
                </c:pt>
                <c:pt idx="20">
                  <c:v>12/13/2019 7:00</c:v>
                </c:pt>
                <c:pt idx="21">
                  <c:v>12/16/2019 7:00</c:v>
                </c:pt>
                <c:pt idx="22">
                  <c:v>12/17/2019 7:00</c:v>
                </c:pt>
                <c:pt idx="23">
                  <c:v>12/18/2019 7:00</c:v>
                </c:pt>
                <c:pt idx="24">
                  <c:v>12/19/2019 7:00</c:v>
                </c:pt>
                <c:pt idx="25">
                  <c:v>12/20/2019 7:00</c:v>
                </c:pt>
                <c:pt idx="26">
                  <c:v>12/23/2019 7:00</c:v>
                </c:pt>
                <c:pt idx="27">
                  <c:v>12/24/2019 7:00</c:v>
                </c:pt>
                <c:pt idx="28">
                  <c:v>12/26/2019 7:00</c:v>
                </c:pt>
                <c:pt idx="29">
                  <c:v>12/27/2019 7:00</c:v>
                </c:pt>
                <c:pt idx="30">
                  <c:v>12/30/2019 7:00</c:v>
                </c:pt>
                <c:pt idx="31">
                  <c:v>12/31/2019 7:00</c:v>
                </c:pt>
                <c:pt idx="32">
                  <c:v>1/2/2020 7:00</c:v>
                </c:pt>
                <c:pt idx="33">
                  <c:v>1/3/2020 7:00</c:v>
                </c:pt>
                <c:pt idx="34">
                  <c:v>1/6/2020 7:00</c:v>
                </c:pt>
                <c:pt idx="35">
                  <c:v>1/7/2020 7:00</c:v>
                </c:pt>
                <c:pt idx="36">
                  <c:v>1/8/2020 7:00</c:v>
                </c:pt>
                <c:pt idx="37">
                  <c:v>1/9/2020 7:00</c:v>
                </c:pt>
                <c:pt idx="38">
                  <c:v>1/10/2020 7:00</c:v>
                </c:pt>
                <c:pt idx="39">
                  <c:v>1/13/2020 7:00</c:v>
                </c:pt>
                <c:pt idx="40">
                  <c:v>1/14/2020 7:00</c:v>
                </c:pt>
                <c:pt idx="41">
                  <c:v>1/15/2020 7:00</c:v>
                </c:pt>
                <c:pt idx="42">
                  <c:v>1/16/2020 7:00</c:v>
                </c:pt>
                <c:pt idx="43">
                  <c:v>1/17/2020 7:00</c:v>
                </c:pt>
                <c:pt idx="44">
                  <c:v>1/21/2020 7:00</c:v>
                </c:pt>
                <c:pt idx="45">
                  <c:v>1/22/2020 7:00</c:v>
                </c:pt>
                <c:pt idx="46">
                  <c:v>1/23/2020 7:00</c:v>
                </c:pt>
                <c:pt idx="47">
                  <c:v>1/24/2020 7:00</c:v>
                </c:pt>
                <c:pt idx="48">
                  <c:v>1/27/2020 7:00</c:v>
                </c:pt>
                <c:pt idx="49">
                  <c:v>1/28/2020 7:00</c:v>
                </c:pt>
                <c:pt idx="50">
                  <c:v>1/29/2020 7:00</c:v>
                </c:pt>
                <c:pt idx="51">
                  <c:v>1/30/2020 7:00</c:v>
                </c:pt>
                <c:pt idx="52">
                  <c:v>1/31/2020 7:00</c:v>
                </c:pt>
                <c:pt idx="53">
                  <c:v>2/3/2020 7:00</c:v>
                </c:pt>
                <c:pt idx="54">
                  <c:v>2/4/2020 7:00</c:v>
                </c:pt>
                <c:pt idx="55">
                  <c:v>2/5/2020 7:00</c:v>
                </c:pt>
                <c:pt idx="56">
                  <c:v>2/6/2020 7:00</c:v>
                </c:pt>
                <c:pt idx="57">
                  <c:v>2/7/2020 7:00</c:v>
                </c:pt>
                <c:pt idx="58">
                  <c:v>2/10/2020 7:00</c:v>
                </c:pt>
                <c:pt idx="59">
                  <c:v>2/11/2020 7:00</c:v>
                </c:pt>
                <c:pt idx="60">
                  <c:v>2/12/2020 7:00</c:v>
                </c:pt>
                <c:pt idx="61">
                  <c:v>2/13/2020 7:00</c:v>
                </c:pt>
                <c:pt idx="62">
                  <c:v>2/14/2020 7:00</c:v>
                </c:pt>
                <c:pt idx="63">
                  <c:v>2/18/2020 7:00</c:v>
                </c:pt>
                <c:pt idx="64">
                  <c:v>2/19/2020 7:00</c:v>
                </c:pt>
                <c:pt idx="65">
                  <c:v>2/20/2020 7:00</c:v>
                </c:pt>
                <c:pt idx="66">
                  <c:v>2/21/2020 7:00</c:v>
                </c:pt>
                <c:pt idx="67">
                  <c:v>2/24/2020 7:00</c:v>
                </c:pt>
                <c:pt idx="68">
                  <c:v>2/25/2020 7:00</c:v>
                </c:pt>
                <c:pt idx="69">
                  <c:v>2/26/2020 7:00</c:v>
                </c:pt>
                <c:pt idx="70">
                  <c:v>2/27/2020 7:00</c:v>
                </c:pt>
                <c:pt idx="71">
                  <c:v>2/28/2020 7:00</c:v>
                </c:pt>
                <c:pt idx="72">
                  <c:v>3/2/2020 7:00</c:v>
                </c:pt>
                <c:pt idx="73">
                  <c:v>3/3/2020 7:00</c:v>
                </c:pt>
                <c:pt idx="74">
                  <c:v>3/4/2020 7:00</c:v>
                </c:pt>
                <c:pt idx="75">
                  <c:v>3/5/2020 7:00</c:v>
                </c:pt>
                <c:pt idx="76">
                  <c:v>3/6/2020 7:00</c:v>
                </c:pt>
                <c:pt idx="77">
                  <c:v>3/9/2020 7:00</c:v>
                </c:pt>
                <c:pt idx="78">
                  <c:v>3/10/2020 7:00</c:v>
                </c:pt>
                <c:pt idx="79">
                  <c:v>3/11/2020 7:00</c:v>
                </c:pt>
                <c:pt idx="80">
                  <c:v>3/12/2020 7:00</c:v>
                </c:pt>
                <c:pt idx="81">
                  <c:v>3/13/2020 7:00</c:v>
                </c:pt>
                <c:pt idx="82">
                  <c:v>3/16/2020 7:00</c:v>
                </c:pt>
                <c:pt idx="83">
                  <c:v>3/17/2020 7:00</c:v>
                </c:pt>
                <c:pt idx="84">
                  <c:v>3/18/2020 7:00</c:v>
                </c:pt>
                <c:pt idx="85">
                  <c:v>3/19/2020 7:00</c:v>
                </c:pt>
                <c:pt idx="86">
                  <c:v>3/20/2020 7:00</c:v>
                </c:pt>
                <c:pt idx="87">
                  <c:v>3/23/2020 7:00</c:v>
                </c:pt>
                <c:pt idx="88">
                  <c:v>3/24/2020 7:00</c:v>
                </c:pt>
                <c:pt idx="89">
                  <c:v>3/25/2020 7:00</c:v>
                </c:pt>
                <c:pt idx="90">
                  <c:v>3/26/2020 7:00</c:v>
                </c:pt>
                <c:pt idx="91">
                  <c:v>3/27/2020 7:00</c:v>
                </c:pt>
                <c:pt idx="92">
                  <c:v>3/30/2020 7:00</c:v>
                </c:pt>
                <c:pt idx="93">
                  <c:v>3/31/2020 7:00</c:v>
                </c:pt>
                <c:pt idx="94">
                  <c:v>4/1/2020 7:00</c:v>
                </c:pt>
                <c:pt idx="95">
                  <c:v>4/2/2020 7:00</c:v>
                </c:pt>
                <c:pt idx="96">
                  <c:v>4/3/2020 7:00</c:v>
                </c:pt>
                <c:pt idx="97">
                  <c:v>4/6/2020 7:00</c:v>
                </c:pt>
                <c:pt idx="98">
                  <c:v>4/7/2020 7:00</c:v>
                </c:pt>
                <c:pt idx="99">
                  <c:v>4/8/2020 7:00</c:v>
                </c:pt>
                <c:pt idx="100">
                  <c:v>4/9/2020 7:00</c:v>
                </c:pt>
                <c:pt idx="101">
                  <c:v>4/13/2020 7:00</c:v>
                </c:pt>
                <c:pt idx="102">
                  <c:v>4/14/2020 7:00</c:v>
                </c:pt>
                <c:pt idx="103">
                  <c:v>4/15/2020 7:00</c:v>
                </c:pt>
                <c:pt idx="104">
                  <c:v>4/16/2020 7:00</c:v>
                </c:pt>
                <c:pt idx="105">
                  <c:v>4/17/2020 7:00</c:v>
                </c:pt>
                <c:pt idx="106">
                  <c:v>4/20/2020 7:00</c:v>
                </c:pt>
                <c:pt idx="107">
                  <c:v>4/21/2020 7:00</c:v>
                </c:pt>
                <c:pt idx="108">
                  <c:v>4/22/2020 7:00</c:v>
                </c:pt>
                <c:pt idx="109">
                  <c:v>4/23/2020 7:00</c:v>
                </c:pt>
                <c:pt idx="110">
                  <c:v>4/24/2020 7:00</c:v>
                </c:pt>
                <c:pt idx="111">
                  <c:v>4/27/2020 7:00</c:v>
                </c:pt>
                <c:pt idx="112">
                  <c:v>4/28/2020 7:00</c:v>
                </c:pt>
                <c:pt idx="113">
                  <c:v>4/29/2020 7:00</c:v>
                </c:pt>
                <c:pt idx="114">
                  <c:v>4/30/2020 7:00</c:v>
                </c:pt>
                <c:pt idx="115">
                  <c:v>5/1/2020 7:00</c:v>
                </c:pt>
                <c:pt idx="116">
                  <c:v>5/4/2020 7:00</c:v>
                </c:pt>
                <c:pt idx="117">
                  <c:v>5/5/2020 7:00</c:v>
                </c:pt>
                <c:pt idx="118">
                  <c:v>5/6/2020 7:00</c:v>
                </c:pt>
                <c:pt idx="119">
                  <c:v>5/7/2020 7:00</c:v>
                </c:pt>
                <c:pt idx="120">
                  <c:v>5/8/2020 7:00</c:v>
                </c:pt>
                <c:pt idx="121">
                  <c:v>5/11/2020 7:00</c:v>
                </c:pt>
                <c:pt idx="122">
                  <c:v>5/12/2020 7:00</c:v>
                </c:pt>
                <c:pt idx="123">
                  <c:v>5/13/2020 7:00</c:v>
                </c:pt>
                <c:pt idx="124">
                  <c:v>5/14/2020 7:00</c:v>
                </c:pt>
                <c:pt idx="125">
                  <c:v>5/15/2020 7:00</c:v>
                </c:pt>
                <c:pt idx="126">
                  <c:v>5/18/2020 7:00</c:v>
                </c:pt>
                <c:pt idx="127">
                  <c:v>5/19/2020 7:00</c:v>
                </c:pt>
                <c:pt idx="128">
                  <c:v>5/20/2020 7:00</c:v>
                </c:pt>
                <c:pt idx="129">
                  <c:v>5/21/2020 7:00</c:v>
                </c:pt>
                <c:pt idx="130">
                  <c:v>5/22/2020 7:00</c:v>
                </c:pt>
                <c:pt idx="131">
                  <c:v>5/26/2020 7:00</c:v>
                </c:pt>
                <c:pt idx="132">
                  <c:v>5/27/2020 7:00</c:v>
                </c:pt>
                <c:pt idx="133">
                  <c:v>5/28/2020 7:00</c:v>
                </c:pt>
                <c:pt idx="134">
                  <c:v>5/29/2020 7:00</c:v>
                </c:pt>
                <c:pt idx="135">
                  <c:v>6/1/2020 7:00</c:v>
                </c:pt>
                <c:pt idx="136">
                  <c:v>6/2/2020 7:00</c:v>
                </c:pt>
                <c:pt idx="137">
                  <c:v>6/3/2020 7:00</c:v>
                </c:pt>
                <c:pt idx="138">
                  <c:v>6/4/2020 7:00</c:v>
                </c:pt>
                <c:pt idx="139">
                  <c:v>6/5/2020 7:00</c:v>
                </c:pt>
                <c:pt idx="140">
                  <c:v>6/8/2020 7:00</c:v>
                </c:pt>
                <c:pt idx="141">
                  <c:v>6/9/2020 7:00</c:v>
                </c:pt>
                <c:pt idx="142">
                  <c:v>6/10/2020 7:00</c:v>
                </c:pt>
                <c:pt idx="143">
                  <c:v>6/11/2020 7:00</c:v>
                </c:pt>
                <c:pt idx="144">
                  <c:v>6/12/2020 7:00</c:v>
                </c:pt>
                <c:pt idx="145">
                  <c:v>6/15/2020 7:00</c:v>
                </c:pt>
                <c:pt idx="146">
                  <c:v>6/16/2020 7:00</c:v>
                </c:pt>
                <c:pt idx="147">
                  <c:v>6/17/2020 7:00</c:v>
                </c:pt>
                <c:pt idx="148">
                  <c:v>6/18/2020 7:00</c:v>
                </c:pt>
                <c:pt idx="149">
                  <c:v>6/19/2020 7:00</c:v>
                </c:pt>
                <c:pt idx="150">
                  <c:v>6/22/2020 7:00</c:v>
                </c:pt>
                <c:pt idx="151">
                  <c:v>6/23/2020 7:00</c:v>
                </c:pt>
                <c:pt idx="152">
                  <c:v>6/24/2020 7:00</c:v>
                </c:pt>
                <c:pt idx="153">
                  <c:v>6/25/2020 7:00</c:v>
                </c:pt>
                <c:pt idx="154">
                  <c:v>6/26/2020 7:00</c:v>
                </c:pt>
                <c:pt idx="155">
                  <c:v>6/29/2020 7:00</c:v>
                </c:pt>
                <c:pt idx="156">
                  <c:v>6/30/2020 7:00</c:v>
                </c:pt>
                <c:pt idx="157">
                  <c:v>7/1/2020 7:00</c:v>
                </c:pt>
                <c:pt idx="158">
                  <c:v>7/2/2020 7:00</c:v>
                </c:pt>
                <c:pt idx="159">
                  <c:v>7/6/2020 7:00</c:v>
                </c:pt>
                <c:pt idx="160">
                  <c:v>7/7/2020 7:00</c:v>
                </c:pt>
                <c:pt idx="161">
                  <c:v>7/8/2020 7:00</c:v>
                </c:pt>
                <c:pt idx="162">
                  <c:v>7/9/2020 7:00</c:v>
                </c:pt>
                <c:pt idx="163">
                  <c:v>7/10/2020 7:00</c:v>
                </c:pt>
                <c:pt idx="164">
                  <c:v>7/13/2020 7:00</c:v>
                </c:pt>
                <c:pt idx="165">
                  <c:v>7/14/2020 7:00</c:v>
                </c:pt>
                <c:pt idx="166">
                  <c:v>7/15/2020 7:00</c:v>
                </c:pt>
                <c:pt idx="167">
                  <c:v>7/16/2020 7:00</c:v>
                </c:pt>
                <c:pt idx="168">
                  <c:v>7/17/2020 7:00</c:v>
                </c:pt>
                <c:pt idx="169">
                  <c:v>7/20/2020 7:00</c:v>
                </c:pt>
                <c:pt idx="170">
                  <c:v>7/21/2020 7:00</c:v>
                </c:pt>
                <c:pt idx="171">
                  <c:v>7/22/2020 7:00</c:v>
                </c:pt>
                <c:pt idx="172">
                  <c:v>7/23/2020 7:00</c:v>
                </c:pt>
                <c:pt idx="173">
                  <c:v>7/24/2020 7:00</c:v>
                </c:pt>
                <c:pt idx="174">
                  <c:v>7/27/2020 7:00</c:v>
                </c:pt>
                <c:pt idx="175">
                  <c:v>7/28/2020 7:00</c:v>
                </c:pt>
                <c:pt idx="176">
                  <c:v>7/29/2020 7:00</c:v>
                </c:pt>
                <c:pt idx="177">
                  <c:v>7/30/2020 7:00</c:v>
                </c:pt>
                <c:pt idx="178">
                  <c:v>7/31/2020 7:00</c:v>
                </c:pt>
                <c:pt idx="179">
                  <c:v>8/3/2020 7:00</c:v>
                </c:pt>
                <c:pt idx="180">
                  <c:v>8/4/2020 7:00</c:v>
                </c:pt>
                <c:pt idx="181">
                  <c:v>8/5/2020 7:00</c:v>
                </c:pt>
                <c:pt idx="182">
                  <c:v>8/6/2020 7:00</c:v>
                </c:pt>
                <c:pt idx="183">
                  <c:v>8/7/2020 7:00</c:v>
                </c:pt>
                <c:pt idx="184">
                  <c:v>8/10/2020 7:00</c:v>
                </c:pt>
                <c:pt idx="185">
                  <c:v>8/11/2020 7:00</c:v>
                </c:pt>
                <c:pt idx="186">
                  <c:v>8/12/2020 7:00</c:v>
                </c:pt>
                <c:pt idx="187">
                  <c:v>8/13/2020 7:00</c:v>
                </c:pt>
                <c:pt idx="188">
                  <c:v>8/14/2020 7:00</c:v>
                </c:pt>
                <c:pt idx="189">
                  <c:v>8/17/2020 7:00</c:v>
                </c:pt>
                <c:pt idx="190">
                  <c:v>8/18/2020 7:00</c:v>
                </c:pt>
                <c:pt idx="191">
                  <c:v>8/19/2020 7:00</c:v>
                </c:pt>
                <c:pt idx="192">
                  <c:v>8/20/2020 7:00</c:v>
                </c:pt>
                <c:pt idx="193">
                  <c:v>8/21/2020 7:00</c:v>
                </c:pt>
                <c:pt idx="194">
                  <c:v>8/24/2020 7:00</c:v>
                </c:pt>
                <c:pt idx="195">
                  <c:v>8/25/2020 7:00</c:v>
                </c:pt>
                <c:pt idx="196">
                  <c:v>8/26/2020 7:00</c:v>
                </c:pt>
                <c:pt idx="197">
                  <c:v>8/27/2020 7:00</c:v>
                </c:pt>
                <c:pt idx="198">
                  <c:v>8/28/2020 7:00</c:v>
                </c:pt>
                <c:pt idx="199">
                  <c:v>8/31/2020 7:00</c:v>
                </c:pt>
                <c:pt idx="200">
                  <c:v>9/1/2020 7:00</c:v>
                </c:pt>
                <c:pt idx="201">
                  <c:v>9/2/2020 7:00</c:v>
                </c:pt>
                <c:pt idx="202">
                  <c:v>9/3/2020 7:00</c:v>
                </c:pt>
                <c:pt idx="203">
                  <c:v>9/4/2020 7:00</c:v>
                </c:pt>
                <c:pt idx="204">
                  <c:v>9/8/2020 7:00</c:v>
                </c:pt>
                <c:pt idx="205">
                  <c:v>9/9/2020 7:00</c:v>
                </c:pt>
                <c:pt idx="206">
                  <c:v>9/10/2020 7:00</c:v>
                </c:pt>
                <c:pt idx="207">
                  <c:v>9/11/2020 7:00</c:v>
                </c:pt>
                <c:pt idx="208">
                  <c:v>9/14/2020 7:00</c:v>
                </c:pt>
                <c:pt idx="209">
                  <c:v>9/15/2020 7:00</c:v>
                </c:pt>
                <c:pt idx="210">
                  <c:v>9/16/2020 7:00</c:v>
                </c:pt>
                <c:pt idx="211">
                  <c:v>9/17/2020 7:00</c:v>
                </c:pt>
                <c:pt idx="212">
                  <c:v>9/18/2020 7:00</c:v>
                </c:pt>
                <c:pt idx="213">
                  <c:v>9/21/2020 7:00</c:v>
                </c:pt>
                <c:pt idx="214">
                  <c:v>9/22/2020 7:00</c:v>
                </c:pt>
                <c:pt idx="215">
                  <c:v>9/23/2020 7:00</c:v>
                </c:pt>
                <c:pt idx="216">
                  <c:v>9/24/2020 7:00</c:v>
                </c:pt>
                <c:pt idx="217">
                  <c:v>9/25/2020 7:00</c:v>
                </c:pt>
                <c:pt idx="218">
                  <c:v>9/28/2020 7:00</c:v>
                </c:pt>
                <c:pt idx="219">
                  <c:v>9/29/2020 7:00</c:v>
                </c:pt>
                <c:pt idx="220">
                  <c:v>9/30/2020 7:00</c:v>
                </c:pt>
                <c:pt idx="221">
                  <c:v>10/1/2020 7:00</c:v>
                </c:pt>
                <c:pt idx="222">
                  <c:v>10/2/2020 7:00</c:v>
                </c:pt>
                <c:pt idx="223">
                  <c:v>10/5/2020 7:00</c:v>
                </c:pt>
                <c:pt idx="224">
                  <c:v>10/6/2020 7:00</c:v>
                </c:pt>
                <c:pt idx="225">
                  <c:v>10/7/2020 7:00</c:v>
                </c:pt>
                <c:pt idx="226">
                  <c:v>10/8/2020 7:00</c:v>
                </c:pt>
                <c:pt idx="227">
                  <c:v>10/9/2020 7:00</c:v>
                </c:pt>
                <c:pt idx="228">
                  <c:v>10/12/2020 7:00</c:v>
                </c:pt>
                <c:pt idx="229">
                  <c:v>10/13/2020 7:00</c:v>
                </c:pt>
                <c:pt idx="230">
                  <c:v>10/14/2020 7:00</c:v>
                </c:pt>
                <c:pt idx="231">
                  <c:v>10/15/2020 7:00</c:v>
                </c:pt>
                <c:pt idx="232">
                  <c:v>10/16/2020 7:00</c:v>
                </c:pt>
                <c:pt idx="233">
                  <c:v>10/19/2020 7:00</c:v>
                </c:pt>
                <c:pt idx="234">
                  <c:v>10/20/2020 7:00</c:v>
                </c:pt>
                <c:pt idx="235">
                  <c:v>10/21/2020 7:00</c:v>
                </c:pt>
                <c:pt idx="236">
                  <c:v>10/22/2020 7:00</c:v>
                </c:pt>
                <c:pt idx="237">
                  <c:v>10/23/2020 7:00</c:v>
                </c:pt>
                <c:pt idx="238">
                  <c:v>10/26/2020 7:00</c:v>
                </c:pt>
                <c:pt idx="239">
                  <c:v>10/27/2020 7:00</c:v>
                </c:pt>
                <c:pt idx="240">
                  <c:v>10/28/2020 7:00</c:v>
                </c:pt>
                <c:pt idx="241">
                  <c:v>10/29/2020 7:00</c:v>
                </c:pt>
                <c:pt idx="242">
                  <c:v>10/30/2020 7:00</c:v>
                </c:pt>
                <c:pt idx="243">
                  <c:v>11/2/2020 7:00</c:v>
                </c:pt>
                <c:pt idx="244">
                  <c:v>11/3/2020 7:00</c:v>
                </c:pt>
                <c:pt idx="245">
                  <c:v>11/4/2020 7:00</c:v>
                </c:pt>
                <c:pt idx="246">
                  <c:v>11/5/2020 7:00</c:v>
                </c:pt>
                <c:pt idx="247">
                  <c:v>11/6/2020 7:00</c:v>
                </c:pt>
                <c:pt idx="248">
                  <c:v>11/9/2020 7:00</c:v>
                </c:pt>
                <c:pt idx="249">
                  <c:v>11/10/2020 7:00</c:v>
                </c:pt>
                <c:pt idx="250">
                  <c:v>11/11/2020 7:00</c:v>
                </c:pt>
                <c:pt idx="251">
                  <c:v>11/12/2020 7:00</c:v>
                </c:pt>
                <c:pt idx="252">
                  <c:v>11/13/2020 7:00</c:v>
                </c:pt>
                <c:pt idx="253">
                  <c:v>11/16/2020 7:00</c:v>
                </c:pt>
                <c:pt idx="254">
                  <c:v>11/17/2020 7:00</c:v>
                </c:pt>
                <c:pt idx="255">
                  <c:v>11/18/2020 7:00</c:v>
                </c:pt>
                <c:pt idx="256">
                  <c:v>11/19/2020 7:00</c:v>
                </c:pt>
                <c:pt idx="257">
                  <c:v>11/20/2020 7:00</c:v>
                </c:pt>
                <c:pt idx="258">
                  <c:v>11/23/2020 7:00</c:v>
                </c:pt>
                <c:pt idx="259">
                  <c:v>11/24/2020 7:00</c:v>
                </c:pt>
                <c:pt idx="260">
                  <c:v>11/25/2020 7:00</c:v>
                </c:pt>
                <c:pt idx="261">
                  <c:v>11/27/2020 7:00</c:v>
                </c:pt>
                <c:pt idx="262">
                  <c:v>11/30/2020 7:00</c:v>
                </c:pt>
                <c:pt idx="263">
                  <c:v>12/1/2020 7:00</c:v>
                </c:pt>
                <c:pt idx="264">
                  <c:v>12/2/2020 7:00</c:v>
                </c:pt>
                <c:pt idx="265">
                  <c:v>12/3/2020 7:00</c:v>
                </c:pt>
                <c:pt idx="266">
                  <c:v>12/4/2020 7:00</c:v>
                </c:pt>
                <c:pt idx="267">
                  <c:v>12/7/2020 7:00</c:v>
                </c:pt>
                <c:pt idx="268">
                  <c:v>12/8/2020 7:00</c:v>
                </c:pt>
                <c:pt idx="269">
                  <c:v>12/9/2020 7:00</c:v>
                </c:pt>
                <c:pt idx="270">
                  <c:v>12/10/2020 7:00</c:v>
                </c:pt>
                <c:pt idx="271">
                  <c:v>12/11/2020 7:00</c:v>
                </c:pt>
                <c:pt idx="272">
                  <c:v>12/14/2020 7:00</c:v>
                </c:pt>
                <c:pt idx="273">
                  <c:v>12/15/2020 7:00</c:v>
                </c:pt>
                <c:pt idx="274">
                  <c:v>12/16/2020 7:00</c:v>
                </c:pt>
                <c:pt idx="275">
                  <c:v>12/17/2020 7:00</c:v>
                </c:pt>
                <c:pt idx="276">
                  <c:v>12/18/2020 7:00</c:v>
                </c:pt>
                <c:pt idx="277">
                  <c:v>12/21/2020 7:00</c:v>
                </c:pt>
                <c:pt idx="278">
                  <c:v>12/22/2020 7:00</c:v>
                </c:pt>
                <c:pt idx="279">
                  <c:v>12/23/2020 7:00</c:v>
                </c:pt>
                <c:pt idx="280">
                  <c:v>12/24/2020 7:00</c:v>
                </c:pt>
                <c:pt idx="281">
                  <c:v>12/28/2020 7:00</c:v>
                </c:pt>
                <c:pt idx="282">
                  <c:v>12/29/2020 7:00</c:v>
                </c:pt>
                <c:pt idx="283">
                  <c:v>12/30/2020 7:00</c:v>
                </c:pt>
                <c:pt idx="284">
                  <c:v>12/31/2020 7:00</c:v>
                </c:pt>
                <c:pt idx="285">
                  <c:v>1/4/2021 7:00</c:v>
                </c:pt>
                <c:pt idx="286">
                  <c:v>1/5/2021 7:00</c:v>
                </c:pt>
                <c:pt idx="287">
                  <c:v>1/6/2021 7:00</c:v>
                </c:pt>
                <c:pt idx="288">
                  <c:v>1/7/2021 7:00</c:v>
                </c:pt>
                <c:pt idx="289">
                  <c:v>1/8/2021 7:00</c:v>
                </c:pt>
                <c:pt idx="290">
                  <c:v>1/11/2021 7:00</c:v>
                </c:pt>
                <c:pt idx="291">
                  <c:v>1/12/2021 7:00</c:v>
                </c:pt>
                <c:pt idx="292">
                  <c:v>1/13/2021 7:00</c:v>
                </c:pt>
                <c:pt idx="293">
                  <c:v>1/14/2021 7:00</c:v>
                </c:pt>
                <c:pt idx="294">
                  <c:v>1/15/2021 7:00</c:v>
                </c:pt>
                <c:pt idx="295">
                  <c:v>1/19/2021 7:00</c:v>
                </c:pt>
                <c:pt idx="296">
                  <c:v>1/20/2021 7:00</c:v>
                </c:pt>
                <c:pt idx="297">
                  <c:v>1/21/2021 7:00</c:v>
                </c:pt>
                <c:pt idx="298">
                  <c:v>1/22/2021 7:00</c:v>
                </c:pt>
                <c:pt idx="299">
                  <c:v>1/25/2021 7:00</c:v>
                </c:pt>
                <c:pt idx="300">
                  <c:v>1/26/2021 7:00</c:v>
                </c:pt>
                <c:pt idx="301">
                  <c:v>1/27/2021 7:00</c:v>
                </c:pt>
                <c:pt idx="302">
                  <c:v>1/28/2021 7:00</c:v>
                </c:pt>
                <c:pt idx="303">
                  <c:v>1/29/2021 7:00</c:v>
                </c:pt>
                <c:pt idx="304">
                  <c:v>2/1/2021 7:00</c:v>
                </c:pt>
                <c:pt idx="305">
                  <c:v>2/2/2021 7:00</c:v>
                </c:pt>
                <c:pt idx="306">
                  <c:v>2/3/2021 7:00</c:v>
                </c:pt>
                <c:pt idx="307">
                  <c:v>2/4/2021 7:00</c:v>
                </c:pt>
                <c:pt idx="308">
                  <c:v>2/5/2021 7:00</c:v>
                </c:pt>
                <c:pt idx="309">
                  <c:v>2/8/2021 7:00</c:v>
                </c:pt>
                <c:pt idx="310">
                  <c:v>2/9/2021 7:00</c:v>
                </c:pt>
                <c:pt idx="311">
                  <c:v>2/10/2021 7:00</c:v>
                </c:pt>
                <c:pt idx="312">
                  <c:v>2/11/2021 7:00</c:v>
                </c:pt>
                <c:pt idx="313">
                  <c:v>2/12/2021 7:00</c:v>
                </c:pt>
                <c:pt idx="314">
                  <c:v>2/16/2021 7:00</c:v>
                </c:pt>
                <c:pt idx="315">
                  <c:v>2/17/2021 7:00</c:v>
                </c:pt>
                <c:pt idx="316">
                  <c:v>2/18/2021 7:00</c:v>
                </c:pt>
                <c:pt idx="317">
                  <c:v>2/19/2021 7:00</c:v>
                </c:pt>
                <c:pt idx="318">
                  <c:v>2/22/2021 7:00</c:v>
                </c:pt>
                <c:pt idx="319">
                  <c:v>2/23/2021 7:00</c:v>
                </c:pt>
                <c:pt idx="320">
                  <c:v>2/24/2021 7:00</c:v>
                </c:pt>
                <c:pt idx="321">
                  <c:v>2/25/2021 7:00</c:v>
                </c:pt>
                <c:pt idx="322">
                  <c:v>2/26/2021 7:00</c:v>
                </c:pt>
                <c:pt idx="323">
                  <c:v>3/1/2021 7:00</c:v>
                </c:pt>
                <c:pt idx="324">
                  <c:v>3/2/2021 7:00</c:v>
                </c:pt>
                <c:pt idx="325">
                  <c:v>3/3/2021 7:00</c:v>
                </c:pt>
                <c:pt idx="326">
                  <c:v>3/4/2021 7:00</c:v>
                </c:pt>
                <c:pt idx="327">
                  <c:v>3/5/2021 7:00</c:v>
                </c:pt>
                <c:pt idx="328">
                  <c:v>3/8/2021 7:00</c:v>
                </c:pt>
                <c:pt idx="329">
                  <c:v>3/9/2021 7:00</c:v>
                </c:pt>
                <c:pt idx="330">
                  <c:v>3/10/2021 7:00</c:v>
                </c:pt>
                <c:pt idx="331">
                  <c:v>3/11/2021 7:00</c:v>
                </c:pt>
                <c:pt idx="332">
                  <c:v>3/12/2021 7:00</c:v>
                </c:pt>
                <c:pt idx="333">
                  <c:v>3/15/2021 7:00</c:v>
                </c:pt>
                <c:pt idx="334">
                  <c:v>3/16/2021 7:00</c:v>
                </c:pt>
                <c:pt idx="335">
                  <c:v>3/17/2021 7:00</c:v>
                </c:pt>
                <c:pt idx="336">
                  <c:v>3/18/2021 7:00</c:v>
                </c:pt>
                <c:pt idx="337">
                  <c:v>3/19/2021 7:00</c:v>
                </c:pt>
                <c:pt idx="338">
                  <c:v>3/22/2021 7:00</c:v>
                </c:pt>
                <c:pt idx="339">
                  <c:v>3/23/2021 7:00</c:v>
                </c:pt>
                <c:pt idx="340">
                  <c:v>3/24/2021 7:00</c:v>
                </c:pt>
                <c:pt idx="341">
                  <c:v>3/25/2021 7:00</c:v>
                </c:pt>
                <c:pt idx="342">
                  <c:v>3/26/2021 7:00</c:v>
                </c:pt>
                <c:pt idx="343">
                  <c:v>3/29/2021 7:00</c:v>
                </c:pt>
                <c:pt idx="344">
                  <c:v>3/30/2021 7:00</c:v>
                </c:pt>
                <c:pt idx="345">
                  <c:v>3/31/2021 7:00</c:v>
                </c:pt>
                <c:pt idx="346">
                  <c:v>4/1/2021 7:00</c:v>
                </c:pt>
                <c:pt idx="347">
                  <c:v>4/5/2021 7:00</c:v>
                </c:pt>
                <c:pt idx="348">
                  <c:v>4/6/2021 7:00</c:v>
                </c:pt>
                <c:pt idx="349">
                  <c:v>4/7/2021 7:00</c:v>
                </c:pt>
                <c:pt idx="350">
                  <c:v>4/8/2021 7:00</c:v>
                </c:pt>
                <c:pt idx="351">
                  <c:v>4/9/2021 7:00</c:v>
                </c:pt>
                <c:pt idx="352">
                  <c:v>4/12/2021 7:00</c:v>
                </c:pt>
                <c:pt idx="353">
                  <c:v>4/13/2021 7:00</c:v>
                </c:pt>
                <c:pt idx="354">
                  <c:v>4/14/2021 7:00</c:v>
                </c:pt>
                <c:pt idx="355">
                  <c:v>4/15/2021 7:00</c:v>
                </c:pt>
                <c:pt idx="356">
                  <c:v>4/16/2021 7:00</c:v>
                </c:pt>
                <c:pt idx="357">
                  <c:v>4/19/2021 7:00</c:v>
                </c:pt>
                <c:pt idx="358">
                  <c:v>4/20/2021 7:00</c:v>
                </c:pt>
                <c:pt idx="359">
                  <c:v>4/21/2021 7:00</c:v>
                </c:pt>
                <c:pt idx="360">
                  <c:v>4/22/2021 7:00</c:v>
                </c:pt>
                <c:pt idx="361">
                  <c:v>4/23/2021 7:00</c:v>
                </c:pt>
                <c:pt idx="362">
                  <c:v>4/26/2021 7:00</c:v>
                </c:pt>
                <c:pt idx="363">
                  <c:v>4/27/2021 7:00</c:v>
                </c:pt>
                <c:pt idx="364">
                  <c:v>4/28/2021 7:00</c:v>
                </c:pt>
                <c:pt idx="365">
                  <c:v>4/29/2021 7:00</c:v>
                </c:pt>
                <c:pt idx="366">
                  <c:v>4/30/2021 7:00</c:v>
                </c:pt>
                <c:pt idx="367">
                  <c:v>5/3/2021 7:00</c:v>
                </c:pt>
                <c:pt idx="368">
                  <c:v>5/4/2021 7:00</c:v>
                </c:pt>
                <c:pt idx="369">
                  <c:v>5/5/2021 7:00</c:v>
                </c:pt>
                <c:pt idx="370">
                  <c:v>5/6/2021 7:00</c:v>
                </c:pt>
                <c:pt idx="371">
                  <c:v>5/7/2021 7:00</c:v>
                </c:pt>
                <c:pt idx="372">
                  <c:v>5/10/2021 7:00</c:v>
                </c:pt>
                <c:pt idx="373">
                  <c:v>5/11/2021 7:00</c:v>
                </c:pt>
                <c:pt idx="374">
                  <c:v>5/12/2021 7:00</c:v>
                </c:pt>
                <c:pt idx="375">
                  <c:v>5/13/2021 7:00</c:v>
                </c:pt>
                <c:pt idx="376">
                  <c:v>5/14/2021 7:00</c:v>
                </c:pt>
                <c:pt idx="377">
                  <c:v>5/17/2021 7:00</c:v>
                </c:pt>
                <c:pt idx="378">
                  <c:v>5/18/2021 7:00</c:v>
                </c:pt>
                <c:pt idx="379">
                  <c:v>5/19/2021 7:00</c:v>
                </c:pt>
                <c:pt idx="380">
                  <c:v>5/20/2021 7:00</c:v>
                </c:pt>
                <c:pt idx="381">
                  <c:v>5/21/2021 7:00</c:v>
                </c:pt>
                <c:pt idx="382">
                  <c:v>5/24/2021 7:00</c:v>
                </c:pt>
                <c:pt idx="383">
                  <c:v>5/25/2021 7:00</c:v>
                </c:pt>
                <c:pt idx="384">
                  <c:v>5/26/2021 7:00</c:v>
                </c:pt>
                <c:pt idx="385">
                  <c:v>5/27/2021 7:00</c:v>
                </c:pt>
                <c:pt idx="386">
                  <c:v>5/28/2021 7:00</c:v>
                </c:pt>
                <c:pt idx="387">
                  <c:v>6/1/2021 7:00</c:v>
                </c:pt>
                <c:pt idx="388">
                  <c:v>6/2/2021 7:00</c:v>
                </c:pt>
                <c:pt idx="389">
                  <c:v>6/3/2021 7:00</c:v>
                </c:pt>
                <c:pt idx="390">
                  <c:v>6/4/2021 7:00</c:v>
                </c:pt>
                <c:pt idx="391">
                  <c:v>6/7/2021 7:00</c:v>
                </c:pt>
                <c:pt idx="392">
                  <c:v>6/8/2021 7:00</c:v>
                </c:pt>
                <c:pt idx="393">
                  <c:v>6/9/2021 7:00</c:v>
                </c:pt>
                <c:pt idx="394">
                  <c:v>6/10/2021 7:00</c:v>
                </c:pt>
                <c:pt idx="395">
                  <c:v>6/11/2021 7:00</c:v>
                </c:pt>
                <c:pt idx="396">
                  <c:v>6/14/2021 7:00</c:v>
                </c:pt>
                <c:pt idx="397">
                  <c:v>6/15/2021 7:00</c:v>
                </c:pt>
                <c:pt idx="398">
                  <c:v>6/16/2021 7:00</c:v>
                </c:pt>
                <c:pt idx="399">
                  <c:v>6/17/2021 7:00</c:v>
                </c:pt>
                <c:pt idx="400">
                  <c:v>6/18/2021 7:00</c:v>
                </c:pt>
                <c:pt idx="401">
                  <c:v>6/21/2021 7:00</c:v>
                </c:pt>
                <c:pt idx="402">
                  <c:v>6/22/2021 7:00</c:v>
                </c:pt>
                <c:pt idx="403">
                  <c:v>6/23/2021 7:00</c:v>
                </c:pt>
                <c:pt idx="404">
                  <c:v>6/24/2021 7:00</c:v>
                </c:pt>
                <c:pt idx="405">
                  <c:v>6/25/2021 7:00</c:v>
                </c:pt>
                <c:pt idx="406">
                  <c:v>6/28/2021 7:00</c:v>
                </c:pt>
                <c:pt idx="407">
                  <c:v>6/29/2021 7:00</c:v>
                </c:pt>
                <c:pt idx="408">
                  <c:v>6/30/2021 7:00</c:v>
                </c:pt>
                <c:pt idx="409">
                  <c:v>7/1/2021 7:00</c:v>
                </c:pt>
                <c:pt idx="410">
                  <c:v>7/2/2021 7:00</c:v>
                </c:pt>
                <c:pt idx="411">
                  <c:v>7/6/2021 7:00</c:v>
                </c:pt>
                <c:pt idx="412">
                  <c:v>7/7/2021 7:00</c:v>
                </c:pt>
                <c:pt idx="413">
                  <c:v>7/8/2021 7:00</c:v>
                </c:pt>
                <c:pt idx="414">
                  <c:v>7/9/2021 7:00</c:v>
                </c:pt>
                <c:pt idx="415">
                  <c:v>7/12/2021 7:00</c:v>
                </c:pt>
                <c:pt idx="416">
                  <c:v>7/13/2021 7:00</c:v>
                </c:pt>
                <c:pt idx="417">
                  <c:v>7/14/2021 7:00</c:v>
                </c:pt>
                <c:pt idx="418">
                  <c:v>7/15/2021 7:00</c:v>
                </c:pt>
                <c:pt idx="419">
                  <c:v>7/16/2021 7:00</c:v>
                </c:pt>
                <c:pt idx="420">
                  <c:v>7/19/2021 7:00</c:v>
                </c:pt>
                <c:pt idx="421">
                  <c:v>7/20/2021 7:00</c:v>
                </c:pt>
                <c:pt idx="422">
                  <c:v>7/21/2021 7:00</c:v>
                </c:pt>
                <c:pt idx="423">
                  <c:v>7/22/2021 7:00</c:v>
                </c:pt>
                <c:pt idx="424">
                  <c:v>7/23/2021 7:00</c:v>
                </c:pt>
                <c:pt idx="425">
                  <c:v>7/26/2021 7:00</c:v>
                </c:pt>
                <c:pt idx="426">
                  <c:v>7/27/2021 7:00</c:v>
                </c:pt>
                <c:pt idx="427">
                  <c:v>7/28/2021 7:00</c:v>
                </c:pt>
                <c:pt idx="428">
                  <c:v>7/29/2021 7:00</c:v>
                </c:pt>
                <c:pt idx="429">
                  <c:v>7/30/2021 7:00</c:v>
                </c:pt>
                <c:pt idx="430">
                  <c:v>8/2/2021 7:00</c:v>
                </c:pt>
                <c:pt idx="431">
                  <c:v>8/3/2021 7:00</c:v>
                </c:pt>
                <c:pt idx="432">
                  <c:v>8/4/2021 7:00</c:v>
                </c:pt>
                <c:pt idx="433">
                  <c:v>8/5/2021 7:00</c:v>
                </c:pt>
                <c:pt idx="434">
                  <c:v>8/6/2021 7:00</c:v>
                </c:pt>
                <c:pt idx="435">
                  <c:v>8/9/2021 7:00</c:v>
                </c:pt>
                <c:pt idx="436">
                  <c:v>8/10/2021 7:00</c:v>
                </c:pt>
                <c:pt idx="437">
                  <c:v>8/11/2021 7:00</c:v>
                </c:pt>
                <c:pt idx="438">
                  <c:v>8/12/2021 7:00</c:v>
                </c:pt>
                <c:pt idx="439">
                  <c:v>8/13/2021 7:00</c:v>
                </c:pt>
                <c:pt idx="440">
                  <c:v>8/16/2021 7:00</c:v>
                </c:pt>
                <c:pt idx="441">
                  <c:v>8/17/2021 7:00</c:v>
                </c:pt>
                <c:pt idx="442">
                  <c:v>8/18/2021 7:00</c:v>
                </c:pt>
                <c:pt idx="443">
                  <c:v>8/19/2021 7:00</c:v>
                </c:pt>
                <c:pt idx="444">
                  <c:v>8/20/2021 7:00</c:v>
                </c:pt>
                <c:pt idx="445">
                  <c:v>8/23/2021 7:00</c:v>
                </c:pt>
                <c:pt idx="446">
                  <c:v>8/24/2021 7:00</c:v>
                </c:pt>
                <c:pt idx="447">
                  <c:v>8/25/2021 7:00</c:v>
                </c:pt>
                <c:pt idx="448">
                  <c:v>8/26/2021 7:00</c:v>
                </c:pt>
                <c:pt idx="449">
                  <c:v>8/27/2021 7:00</c:v>
                </c:pt>
                <c:pt idx="450">
                  <c:v>8/30/2021 7:00</c:v>
                </c:pt>
                <c:pt idx="451">
                  <c:v>8/31/2021 7:00</c:v>
                </c:pt>
                <c:pt idx="452">
                  <c:v>9/1/2021 7:00</c:v>
                </c:pt>
                <c:pt idx="453">
                  <c:v>9/2/2021 7:00</c:v>
                </c:pt>
                <c:pt idx="454">
                  <c:v>9/3/2021 7:00</c:v>
                </c:pt>
                <c:pt idx="455">
                  <c:v>9/7/2021 7:00</c:v>
                </c:pt>
                <c:pt idx="456">
                  <c:v>9/8/2021 7:00</c:v>
                </c:pt>
                <c:pt idx="457">
                  <c:v>9/9/2021 7:00</c:v>
                </c:pt>
                <c:pt idx="458">
                  <c:v>9/10/2021 7:00</c:v>
                </c:pt>
                <c:pt idx="459">
                  <c:v>9/13/2021 7:00</c:v>
                </c:pt>
                <c:pt idx="460">
                  <c:v>9/14/2021 7:00</c:v>
                </c:pt>
                <c:pt idx="461">
                  <c:v>9/15/2021 7:00</c:v>
                </c:pt>
                <c:pt idx="462">
                  <c:v>9/16/2021 7:00</c:v>
                </c:pt>
                <c:pt idx="463">
                  <c:v>9/17/2021 7:00</c:v>
                </c:pt>
                <c:pt idx="464">
                  <c:v>9/20/2021 7:00</c:v>
                </c:pt>
                <c:pt idx="465">
                  <c:v>9/21/2021 7:00</c:v>
                </c:pt>
                <c:pt idx="466">
                  <c:v>9/22/2021 7:00</c:v>
                </c:pt>
                <c:pt idx="467">
                  <c:v>9/23/2021 7:00</c:v>
                </c:pt>
                <c:pt idx="468">
                  <c:v>9/24/2021 7:00</c:v>
                </c:pt>
                <c:pt idx="469">
                  <c:v>9/27/2021 7:00</c:v>
                </c:pt>
                <c:pt idx="470">
                  <c:v>9/28/2021 7:00</c:v>
                </c:pt>
                <c:pt idx="471">
                  <c:v>9/29/2021 7:00</c:v>
                </c:pt>
                <c:pt idx="472">
                  <c:v>9/30/2021 7:00</c:v>
                </c:pt>
                <c:pt idx="473">
                  <c:v>10/1/2021 7:00</c:v>
                </c:pt>
                <c:pt idx="474">
                  <c:v>10/4/2021 7:00</c:v>
                </c:pt>
                <c:pt idx="475">
                  <c:v>10/5/2021 7:00</c:v>
                </c:pt>
                <c:pt idx="476">
                  <c:v>10/6/2021 7:00</c:v>
                </c:pt>
                <c:pt idx="477">
                  <c:v>10/7/2021 7:00</c:v>
                </c:pt>
                <c:pt idx="478">
                  <c:v>10/8/2021 7:00</c:v>
                </c:pt>
                <c:pt idx="479">
                  <c:v>10/11/2021 7:00</c:v>
                </c:pt>
                <c:pt idx="480">
                  <c:v>10/12/2021 7:00</c:v>
                </c:pt>
                <c:pt idx="481">
                  <c:v>10/13/2021 7:00</c:v>
                </c:pt>
                <c:pt idx="482">
                  <c:v>10/14/2021 7:00</c:v>
                </c:pt>
                <c:pt idx="483">
                  <c:v>10/15/2021 7:00</c:v>
                </c:pt>
                <c:pt idx="484">
                  <c:v>10/18/2021 7:00</c:v>
                </c:pt>
                <c:pt idx="485">
                  <c:v>10/19/2021 7:00</c:v>
                </c:pt>
                <c:pt idx="486">
                  <c:v>10/20/2021 7:00</c:v>
                </c:pt>
                <c:pt idx="487">
                  <c:v>10/21/2021 7:00</c:v>
                </c:pt>
                <c:pt idx="488">
                  <c:v>10/22/2021 7:00</c:v>
                </c:pt>
                <c:pt idx="489">
                  <c:v>10/25/2021 7:00</c:v>
                </c:pt>
                <c:pt idx="490">
                  <c:v>10/26/2021 7:00</c:v>
                </c:pt>
                <c:pt idx="491">
                  <c:v>10/27/2021 7:00</c:v>
                </c:pt>
                <c:pt idx="492">
                  <c:v>10/28/2021 7:00</c:v>
                </c:pt>
                <c:pt idx="493">
                  <c:v>10/29/2021 7:00</c:v>
                </c:pt>
                <c:pt idx="494">
                  <c:v>11/1/2021 7:00</c:v>
                </c:pt>
                <c:pt idx="495">
                  <c:v>11/2/2021 7:00</c:v>
                </c:pt>
                <c:pt idx="496">
                  <c:v>11/3/2021 7:00</c:v>
                </c:pt>
                <c:pt idx="497">
                  <c:v>11/4/2021 7:00</c:v>
                </c:pt>
                <c:pt idx="498">
                  <c:v>11/5/2021 7:00</c:v>
                </c:pt>
                <c:pt idx="499">
                  <c:v>11/8/2021 7:00</c:v>
                </c:pt>
                <c:pt idx="500">
                  <c:v>11/9/2021 7:00</c:v>
                </c:pt>
                <c:pt idx="501">
                  <c:v>11/10/2021 7:00</c:v>
                </c:pt>
                <c:pt idx="502">
                  <c:v>11/11/2021 7:00</c:v>
                </c:pt>
                <c:pt idx="503">
                  <c:v>11/12/2021 7:00</c:v>
                </c:pt>
                <c:pt idx="504">
                  <c:v>11/15/2021 7:00</c:v>
                </c:pt>
                <c:pt idx="505">
                  <c:v>11/16/2021 7:00</c:v>
                </c:pt>
                <c:pt idx="506">
                  <c:v>11/17/2021 7:00</c:v>
                </c:pt>
                <c:pt idx="507">
                  <c:v>11/18/2021 7:00</c:v>
                </c:pt>
                <c:pt idx="508">
                  <c:v>11/19/2021 7:00</c:v>
                </c:pt>
                <c:pt idx="509">
                  <c:v>11/22/2021 7:00</c:v>
                </c:pt>
                <c:pt idx="510">
                  <c:v>11/23/2021 7:00</c:v>
                </c:pt>
                <c:pt idx="511">
                  <c:v>11/24/2021 7:00</c:v>
                </c:pt>
                <c:pt idx="512">
                  <c:v>11/26/2021 7:00</c:v>
                </c:pt>
                <c:pt idx="513">
                  <c:v>11/29/2021 7:00</c:v>
                </c:pt>
                <c:pt idx="514">
                  <c:v>11/30/2021 7:00</c:v>
                </c:pt>
                <c:pt idx="515">
                  <c:v>12/1/2021 7:00</c:v>
                </c:pt>
                <c:pt idx="516">
                  <c:v>12/2/2021 7:00</c:v>
                </c:pt>
                <c:pt idx="517">
                  <c:v>12/3/2021 7:00</c:v>
                </c:pt>
                <c:pt idx="518">
                  <c:v>12/6/2021 7:00</c:v>
                </c:pt>
                <c:pt idx="519">
                  <c:v>12/7/2021 7:00</c:v>
                </c:pt>
                <c:pt idx="520">
                  <c:v>12/8/2021 7:00</c:v>
                </c:pt>
                <c:pt idx="521">
                  <c:v>12/9/2021 7:00</c:v>
                </c:pt>
                <c:pt idx="522">
                  <c:v>12/10/2021 7:00</c:v>
                </c:pt>
                <c:pt idx="523">
                  <c:v>12/13/2021 7:00</c:v>
                </c:pt>
                <c:pt idx="524">
                  <c:v>12/14/2021 7:00</c:v>
                </c:pt>
                <c:pt idx="525">
                  <c:v>12/15/2021 7:00</c:v>
                </c:pt>
                <c:pt idx="526">
                  <c:v>12/16/2021 7:00</c:v>
                </c:pt>
                <c:pt idx="527">
                  <c:v>12/17/2021 7:00</c:v>
                </c:pt>
                <c:pt idx="528">
                  <c:v>12/20/2021 7:00</c:v>
                </c:pt>
                <c:pt idx="529">
                  <c:v>12/21/2021 7:00</c:v>
                </c:pt>
                <c:pt idx="530">
                  <c:v>12/22/2021 7:00</c:v>
                </c:pt>
                <c:pt idx="531">
                  <c:v>12/23/2021 7:00</c:v>
                </c:pt>
                <c:pt idx="532">
                  <c:v>12/27/2021 7:00</c:v>
                </c:pt>
                <c:pt idx="533">
                  <c:v>12/28/2021 7:00</c:v>
                </c:pt>
                <c:pt idx="534">
                  <c:v>12/29/2021 7:00</c:v>
                </c:pt>
                <c:pt idx="535">
                  <c:v>12/30/2021 7:00</c:v>
                </c:pt>
                <c:pt idx="536">
                  <c:v>12/31/2021 7:00</c:v>
                </c:pt>
                <c:pt idx="537">
                  <c:v>1/3/2022 7:00</c:v>
                </c:pt>
                <c:pt idx="538">
                  <c:v>1/4/2022 7:00</c:v>
                </c:pt>
                <c:pt idx="539">
                  <c:v>1/5/2022 7:00</c:v>
                </c:pt>
                <c:pt idx="540">
                  <c:v>1/6/2022 7:00</c:v>
                </c:pt>
                <c:pt idx="541">
                  <c:v>1/7/2022 7:00</c:v>
                </c:pt>
                <c:pt idx="542">
                  <c:v>1/10/2022 7:00</c:v>
                </c:pt>
                <c:pt idx="543">
                  <c:v>1/11/2022 7:00</c:v>
                </c:pt>
                <c:pt idx="544">
                  <c:v>1/12/2022 7:00</c:v>
                </c:pt>
                <c:pt idx="545">
                  <c:v>1/13/2022 7:00</c:v>
                </c:pt>
                <c:pt idx="546">
                  <c:v>1/14/2022 7:00</c:v>
                </c:pt>
                <c:pt idx="547">
                  <c:v>1/18/2022 7:00</c:v>
                </c:pt>
                <c:pt idx="548">
                  <c:v>1/19/2022 7:00</c:v>
                </c:pt>
                <c:pt idx="549">
                  <c:v>1/20/2022 7:00</c:v>
                </c:pt>
                <c:pt idx="550">
                  <c:v>1/21/2022 7:00</c:v>
                </c:pt>
                <c:pt idx="551">
                  <c:v>1/24/2022 7:00</c:v>
                </c:pt>
                <c:pt idx="552">
                  <c:v>1/25/2022 7:00</c:v>
                </c:pt>
                <c:pt idx="553">
                  <c:v>1/26/2022 7:00</c:v>
                </c:pt>
                <c:pt idx="554">
                  <c:v>1/27/2022 7:00</c:v>
                </c:pt>
                <c:pt idx="555">
                  <c:v>1/28/2022 7:00</c:v>
                </c:pt>
                <c:pt idx="556">
                  <c:v>1/31/2022 7:00</c:v>
                </c:pt>
                <c:pt idx="557">
                  <c:v>2/1/2022 7:00</c:v>
                </c:pt>
                <c:pt idx="558">
                  <c:v>2/2/2022 7:00</c:v>
                </c:pt>
                <c:pt idx="559">
                  <c:v>2/3/2022 7:00</c:v>
                </c:pt>
                <c:pt idx="560">
                  <c:v>2/4/2022 7:00</c:v>
                </c:pt>
                <c:pt idx="561">
                  <c:v>2/7/2022 7:00</c:v>
                </c:pt>
                <c:pt idx="562">
                  <c:v>2/8/2022 7:00</c:v>
                </c:pt>
                <c:pt idx="563">
                  <c:v>2/9/2022 7:00</c:v>
                </c:pt>
                <c:pt idx="564">
                  <c:v>2/10/2022 7:00</c:v>
                </c:pt>
                <c:pt idx="565">
                  <c:v>2/11/2022 7:00</c:v>
                </c:pt>
                <c:pt idx="566">
                  <c:v>2/14/2022 7:00</c:v>
                </c:pt>
                <c:pt idx="567">
                  <c:v>2/15/2022 7:00</c:v>
                </c:pt>
                <c:pt idx="568">
                  <c:v>2/16/2022 7:00</c:v>
                </c:pt>
                <c:pt idx="569">
                  <c:v>2/17/2022 7:00</c:v>
                </c:pt>
                <c:pt idx="570">
                  <c:v>2/18/2022 7:00</c:v>
                </c:pt>
                <c:pt idx="571">
                  <c:v>2/22/2022 7:00</c:v>
                </c:pt>
                <c:pt idx="572">
                  <c:v>2/23/2022 7:00</c:v>
                </c:pt>
                <c:pt idx="573">
                  <c:v>2/24/2022 7:00</c:v>
                </c:pt>
                <c:pt idx="574">
                  <c:v>2/25/2022 7:00</c:v>
                </c:pt>
                <c:pt idx="575">
                  <c:v>2/28/2022 7:00</c:v>
                </c:pt>
                <c:pt idx="576">
                  <c:v>3/1/2022 7:00</c:v>
                </c:pt>
                <c:pt idx="577">
                  <c:v>3/2/2022 7:00</c:v>
                </c:pt>
                <c:pt idx="578">
                  <c:v>3/3/2022 7:00</c:v>
                </c:pt>
                <c:pt idx="579">
                  <c:v>3/4/2022 7:00</c:v>
                </c:pt>
                <c:pt idx="580">
                  <c:v>3/7/2022 7:00</c:v>
                </c:pt>
                <c:pt idx="581">
                  <c:v>3/8/2022 7:00</c:v>
                </c:pt>
                <c:pt idx="582">
                  <c:v>3/9/2022 7:00</c:v>
                </c:pt>
                <c:pt idx="583">
                  <c:v>3/10/2022 7:00</c:v>
                </c:pt>
                <c:pt idx="584">
                  <c:v>3/11/2022 7:00</c:v>
                </c:pt>
                <c:pt idx="585">
                  <c:v>3/14/2022 7:00</c:v>
                </c:pt>
                <c:pt idx="586">
                  <c:v>3/15/2022 7:00</c:v>
                </c:pt>
                <c:pt idx="587">
                  <c:v>3/16/2022 7:00</c:v>
                </c:pt>
                <c:pt idx="588">
                  <c:v>3/17/2022 7:00</c:v>
                </c:pt>
                <c:pt idx="589">
                  <c:v>3/18/2022 7:00</c:v>
                </c:pt>
                <c:pt idx="590">
                  <c:v>3/21/2022 7:00</c:v>
                </c:pt>
                <c:pt idx="591">
                  <c:v>3/22/2022 7:00</c:v>
                </c:pt>
                <c:pt idx="592">
                  <c:v>3/23/2022 7:00</c:v>
                </c:pt>
                <c:pt idx="593">
                  <c:v>3/24/2022 7:00</c:v>
                </c:pt>
                <c:pt idx="594">
                  <c:v>3/25/2022 7:00</c:v>
                </c:pt>
                <c:pt idx="595">
                  <c:v>3/28/2022 7:00</c:v>
                </c:pt>
                <c:pt idx="596">
                  <c:v>3/29/2022 7:00</c:v>
                </c:pt>
                <c:pt idx="597">
                  <c:v>3/30/2022 7:00</c:v>
                </c:pt>
                <c:pt idx="598">
                  <c:v>3/31/2022 7:00</c:v>
                </c:pt>
                <c:pt idx="599">
                  <c:v>4/1/2022 7:00</c:v>
                </c:pt>
                <c:pt idx="600">
                  <c:v>4/4/2022 7:00</c:v>
                </c:pt>
                <c:pt idx="601">
                  <c:v>4/5/2022 7:00</c:v>
                </c:pt>
                <c:pt idx="602">
                  <c:v>4/6/2022 7:00</c:v>
                </c:pt>
                <c:pt idx="603">
                  <c:v>4/7/2022 7:00</c:v>
                </c:pt>
                <c:pt idx="604">
                  <c:v>4/8/2022 7:00</c:v>
                </c:pt>
                <c:pt idx="605">
                  <c:v>4/11/2022 7:00</c:v>
                </c:pt>
                <c:pt idx="606">
                  <c:v>4/12/2022 7:00</c:v>
                </c:pt>
                <c:pt idx="607">
                  <c:v>4/13/2022 7:00</c:v>
                </c:pt>
                <c:pt idx="608">
                  <c:v>4/14/2022 7:00</c:v>
                </c:pt>
                <c:pt idx="609">
                  <c:v>4/18/2022 7:00</c:v>
                </c:pt>
                <c:pt idx="610">
                  <c:v>4/19/2022 7:00</c:v>
                </c:pt>
                <c:pt idx="611">
                  <c:v>4/20/2022 7:00</c:v>
                </c:pt>
                <c:pt idx="612">
                  <c:v>4/21/2022 7:00</c:v>
                </c:pt>
                <c:pt idx="613">
                  <c:v>4/22/2022 7:00</c:v>
                </c:pt>
                <c:pt idx="614">
                  <c:v>4/25/2022 7:00</c:v>
                </c:pt>
                <c:pt idx="615">
                  <c:v>4/26/2022 7:00</c:v>
                </c:pt>
                <c:pt idx="616">
                  <c:v>4/27/2022 7:00</c:v>
                </c:pt>
                <c:pt idx="617">
                  <c:v>4/28/2022 7:00</c:v>
                </c:pt>
                <c:pt idx="618">
                  <c:v>4/29/2022 7:00</c:v>
                </c:pt>
                <c:pt idx="619">
                  <c:v>5/2/2022 7:00</c:v>
                </c:pt>
                <c:pt idx="620">
                  <c:v>5/3/2022 7:00</c:v>
                </c:pt>
                <c:pt idx="621">
                  <c:v>5/4/2022 7:00</c:v>
                </c:pt>
                <c:pt idx="622">
                  <c:v>5/5/2022 7:00</c:v>
                </c:pt>
                <c:pt idx="623">
                  <c:v>5/6/2022 7:00</c:v>
                </c:pt>
                <c:pt idx="624">
                  <c:v>5/9/2022 7:00</c:v>
                </c:pt>
                <c:pt idx="625">
                  <c:v>5/10/2022 7:00</c:v>
                </c:pt>
                <c:pt idx="626">
                  <c:v>5/11/2022 7:00</c:v>
                </c:pt>
                <c:pt idx="627">
                  <c:v>5/12/2022 7:00</c:v>
                </c:pt>
                <c:pt idx="628">
                  <c:v>5/13/2022 7:00</c:v>
                </c:pt>
                <c:pt idx="629">
                  <c:v>5/16/2022 7:00</c:v>
                </c:pt>
                <c:pt idx="630">
                  <c:v>5/17/2022 7:00</c:v>
                </c:pt>
                <c:pt idx="631">
                  <c:v>5/18/2022 7:00</c:v>
                </c:pt>
                <c:pt idx="632">
                  <c:v>5/19/2022 7:00</c:v>
                </c:pt>
                <c:pt idx="633">
                  <c:v>5/20/2022 7:00</c:v>
                </c:pt>
                <c:pt idx="634">
                  <c:v>5/23/2022 7:00</c:v>
                </c:pt>
                <c:pt idx="635">
                  <c:v>5/24/2022 7:00</c:v>
                </c:pt>
                <c:pt idx="636">
                  <c:v>5/25/2022 7:00</c:v>
                </c:pt>
                <c:pt idx="637">
                  <c:v>5/26/2022 7:00</c:v>
                </c:pt>
                <c:pt idx="638">
                  <c:v>5/27/2022 7:00</c:v>
                </c:pt>
                <c:pt idx="639">
                  <c:v>5/31/2022 7:00</c:v>
                </c:pt>
                <c:pt idx="640">
                  <c:v>6/1/2022 7:00</c:v>
                </c:pt>
                <c:pt idx="641">
                  <c:v>6/2/2022 7:00</c:v>
                </c:pt>
                <c:pt idx="642">
                  <c:v>6/3/2022 7:00</c:v>
                </c:pt>
                <c:pt idx="643">
                  <c:v>6/6/2022 7:00</c:v>
                </c:pt>
                <c:pt idx="644">
                  <c:v>6/7/2022 7:00</c:v>
                </c:pt>
                <c:pt idx="645">
                  <c:v>6/8/2022 7:00</c:v>
                </c:pt>
                <c:pt idx="646">
                  <c:v>6/9/2022 7:00</c:v>
                </c:pt>
                <c:pt idx="647">
                  <c:v>6/10/2022 7:00</c:v>
                </c:pt>
                <c:pt idx="648">
                  <c:v>6/13/2022 7:00</c:v>
                </c:pt>
                <c:pt idx="649">
                  <c:v>6/14/2022 7:00</c:v>
                </c:pt>
                <c:pt idx="650">
                  <c:v>6/15/2022 7:00</c:v>
                </c:pt>
                <c:pt idx="651">
                  <c:v>6/16/2022 7:00</c:v>
                </c:pt>
                <c:pt idx="652">
                  <c:v>6/17/2022 7:00</c:v>
                </c:pt>
                <c:pt idx="653">
                  <c:v>6/21/2022 7:00</c:v>
                </c:pt>
                <c:pt idx="654">
                  <c:v>6/22/2022 7:00</c:v>
                </c:pt>
                <c:pt idx="655">
                  <c:v>6/23/2022 7:00</c:v>
                </c:pt>
                <c:pt idx="656">
                  <c:v>6/24/2022 7:00</c:v>
                </c:pt>
                <c:pt idx="657">
                  <c:v>6/27/2022 7:00</c:v>
                </c:pt>
                <c:pt idx="658">
                  <c:v>6/28/2022 7:00</c:v>
                </c:pt>
                <c:pt idx="659">
                  <c:v>6/29/2022 7:00</c:v>
                </c:pt>
                <c:pt idx="660">
                  <c:v>6/30/2022 7:00</c:v>
                </c:pt>
                <c:pt idx="661">
                  <c:v>7/1/2022 7:00</c:v>
                </c:pt>
                <c:pt idx="662">
                  <c:v>7/5/2022 7:00</c:v>
                </c:pt>
                <c:pt idx="663">
                  <c:v>7/6/2022 7:00</c:v>
                </c:pt>
                <c:pt idx="664">
                  <c:v>7/7/2022 7:00</c:v>
                </c:pt>
                <c:pt idx="665">
                  <c:v>7/8/2022 7:00</c:v>
                </c:pt>
                <c:pt idx="666">
                  <c:v>7/11/2022 7:00</c:v>
                </c:pt>
                <c:pt idx="667">
                  <c:v>7/12/2022 7:00</c:v>
                </c:pt>
                <c:pt idx="668">
                  <c:v>7/13/2022 7:00</c:v>
                </c:pt>
                <c:pt idx="669">
                  <c:v>7/14/2022 7:00</c:v>
                </c:pt>
                <c:pt idx="670">
                  <c:v>7/15/2022 7:00</c:v>
                </c:pt>
                <c:pt idx="671">
                  <c:v>7/18/2022 7:00</c:v>
                </c:pt>
                <c:pt idx="672">
                  <c:v>7/19/2022 7:00</c:v>
                </c:pt>
                <c:pt idx="673">
                  <c:v>7/20/2022 7:00</c:v>
                </c:pt>
                <c:pt idx="674">
                  <c:v>7/21/2022 7:00</c:v>
                </c:pt>
                <c:pt idx="675">
                  <c:v>7/22/2022 7:00</c:v>
                </c:pt>
                <c:pt idx="676">
                  <c:v>7/25/2022 7:00</c:v>
                </c:pt>
                <c:pt idx="677">
                  <c:v>7/26/2022 7:00</c:v>
                </c:pt>
                <c:pt idx="678">
                  <c:v>7/27/2022 7:00</c:v>
                </c:pt>
                <c:pt idx="679">
                  <c:v>7/28/2022 7:00</c:v>
                </c:pt>
                <c:pt idx="680">
                  <c:v>7/29/2022 7:00</c:v>
                </c:pt>
                <c:pt idx="681">
                  <c:v>8/1/2022 7:00</c:v>
                </c:pt>
                <c:pt idx="682">
                  <c:v>8/2/2022 7:00</c:v>
                </c:pt>
                <c:pt idx="683">
                  <c:v>8/3/2022 7:00</c:v>
                </c:pt>
                <c:pt idx="684">
                  <c:v>8/4/2022 7:00</c:v>
                </c:pt>
                <c:pt idx="685">
                  <c:v>8/5/2022 7:00</c:v>
                </c:pt>
                <c:pt idx="686">
                  <c:v>8/8/2022 7:00</c:v>
                </c:pt>
                <c:pt idx="687">
                  <c:v>8/9/2022 7:00</c:v>
                </c:pt>
                <c:pt idx="688">
                  <c:v>8/10/2022 7:00</c:v>
                </c:pt>
                <c:pt idx="689">
                  <c:v>8/11/2022 7:00</c:v>
                </c:pt>
                <c:pt idx="690">
                  <c:v>8/12/2022 7:00</c:v>
                </c:pt>
                <c:pt idx="691">
                  <c:v>8/15/2022 7:00</c:v>
                </c:pt>
                <c:pt idx="692">
                  <c:v>8/16/2022 7:00</c:v>
                </c:pt>
                <c:pt idx="693">
                  <c:v>8/17/2022 7:00</c:v>
                </c:pt>
                <c:pt idx="694">
                  <c:v>8/18/2022 7:00</c:v>
                </c:pt>
                <c:pt idx="695">
                  <c:v>8/19/2022 7:00</c:v>
                </c:pt>
                <c:pt idx="696">
                  <c:v>8/22/2022 7:00</c:v>
                </c:pt>
                <c:pt idx="697">
                  <c:v>8/23/2022 7:00</c:v>
                </c:pt>
                <c:pt idx="698">
                  <c:v>8/24/2022 7:00</c:v>
                </c:pt>
                <c:pt idx="699">
                  <c:v>8/25/2022 7:00</c:v>
                </c:pt>
                <c:pt idx="700">
                  <c:v>8/26/2022 7:00</c:v>
                </c:pt>
                <c:pt idx="701">
                  <c:v>8/29/2022 7:00</c:v>
                </c:pt>
                <c:pt idx="702">
                  <c:v>8/30/2022 7:00</c:v>
                </c:pt>
                <c:pt idx="703">
                  <c:v>8/31/2022 7:00</c:v>
                </c:pt>
                <c:pt idx="704">
                  <c:v>9/1/2022 7:00</c:v>
                </c:pt>
                <c:pt idx="705">
                  <c:v>9/2/2022 7:00</c:v>
                </c:pt>
                <c:pt idx="706">
                  <c:v>9/6/2022 7:00</c:v>
                </c:pt>
                <c:pt idx="707">
                  <c:v>9/7/2022 7:00</c:v>
                </c:pt>
                <c:pt idx="708">
                  <c:v>9/8/2022 7:00</c:v>
                </c:pt>
                <c:pt idx="709">
                  <c:v>9/9/2022 7:00</c:v>
                </c:pt>
                <c:pt idx="710">
                  <c:v>9/12/2022 7:00</c:v>
                </c:pt>
                <c:pt idx="711">
                  <c:v>9/13/2022 7:00</c:v>
                </c:pt>
                <c:pt idx="712">
                  <c:v>9/14/2022 7:00</c:v>
                </c:pt>
                <c:pt idx="713">
                  <c:v>9/15/2022 7:00</c:v>
                </c:pt>
                <c:pt idx="714">
                  <c:v>9/16/2022 7:00</c:v>
                </c:pt>
                <c:pt idx="715">
                  <c:v>9/19/2022 7:00</c:v>
                </c:pt>
                <c:pt idx="716">
                  <c:v>9/20/2022 7:00</c:v>
                </c:pt>
                <c:pt idx="717">
                  <c:v>9/21/2022 7:00</c:v>
                </c:pt>
                <c:pt idx="718">
                  <c:v>9/22/2022 7:00</c:v>
                </c:pt>
                <c:pt idx="719">
                  <c:v>9/23/2022 7:00</c:v>
                </c:pt>
                <c:pt idx="720">
                  <c:v>9/26/2022 7:00</c:v>
                </c:pt>
                <c:pt idx="721">
                  <c:v>9/27/2022 7:00</c:v>
                </c:pt>
                <c:pt idx="722">
                  <c:v>9/28/2022 7:00</c:v>
                </c:pt>
                <c:pt idx="723">
                  <c:v>9/29/2022 7:00</c:v>
                </c:pt>
                <c:pt idx="724">
                  <c:v>9/30/2022 7:00</c:v>
                </c:pt>
                <c:pt idx="725">
                  <c:v>10/3/2022 7:00</c:v>
                </c:pt>
                <c:pt idx="726">
                  <c:v>10/4/2022 7:00</c:v>
                </c:pt>
                <c:pt idx="727">
                  <c:v>10/5/2022 7:00</c:v>
                </c:pt>
                <c:pt idx="728">
                  <c:v>10/6/2022 7:00</c:v>
                </c:pt>
                <c:pt idx="729">
                  <c:v>10/7/2022 7:00</c:v>
                </c:pt>
                <c:pt idx="730">
                  <c:v>10/10/2022 7:00</c:v>
                </c:pt>
                <c:pt idx="731">
                  <c:v>10/11/2022 7:00</c:v>
                </c:pt>
                <c:pt idx="732">
                  <c:v>10/12/2022 7:00</c:v>
                </c:pt>
                <c:pt idx="733">
                  <c:v>10/13/2022 7:00</c:v>
                </c:pt>
                <c:pt idx="734">
                  <c:v>10/14/2022 7:00</c:v>
                </c:pt>
                <c:pt idx="735">
                  <c:v>10/17/2022 7:00</c:v>
                </c:pt>
                <c:pt idx="736">
                  <c:v>10/18/2022 7:00</c:v>
                </c:pt>
                <c:pt idx="737">
                  <c:v>10/19/2022 7:00</c:v>
                </c:pt>
                <c:pt idx="738">
                  <c:v>10/20/2022 7:00</c:v>
                </c:pt>
                <c:pt idx="739">
                  <c:v>10/21/2022 7:00</c:v>
                </c:pt>
                <c:pt idx="740">
                  <c:v>10/24/2022 7:00</c:v>
                </c:pt>
                <c:pt idx="741">
                  <c:v>10/25/2022 7:00</c:v>
                </c:pt>
                <c:pt idx="742">
                  <c:v>10/26/2022 7:00</c:v>
                </c:pt>
                <c:pt idx="743">
                  <c:v>10/27/2022 7:00</c:v>
                </c:pt>
                <c:pt idx="744">
                  <c:v>10/28/2022 7:00</c:v>
                </c:pt>
                <c:pt idx="745">
                  <c:v>10/31/2022 7:00</c:v>
                </c:pt>
                <c:pt idx="746">
                  <c:v>11/1/2022 7:00</c:v>
                </c:pt>
                <c:pt idx="747">
                  <c:v>11/2/2022 7:00</c:v>
                </c:pt>
                <c:pt idx="748">
                  <c:v>11/3/2022 7:00</c:v>
                </c:pt>
                <c:pt idx="749">
                  <c:v>11/4/2022 7:00</c:v>
                </c:pt>
                <c:pt idx="750">
                  <c:v>11/7/2022 7:00</c:v>
                </c:pt>
                <c:pt idx="751">
                  <c:v>11/8/2022 7:00</c:v>
                </c:pt>
                <c:pt idx="752">
                  <c:v>11/9/2022 7:00</c:v>
                </c:pt>
                <c:pt idx="753">
                  <c:v>11/10/2022 7:00</c:v>
                </c:pt>
                <c:pt idx="754">
                  <c:v>11/11/2022 7:00</c:v>
                </c:pt>
                <c:pt idx="755">
                  <c:v>11/14/2022 7:00</c:v>
                </c:pt>
                <c:pt idx="756">
                  <c:v>11/15/2022 7:00</c:v>
                </c:pt>
                <c:pt idx="757">
                  <c:v>11/16/2022 7:00</c:v>
                </c:pt>
                <c:pt idx="758">
                  <c:v>11/17/2022 7:00</c:v>
                </c:pt>
                <c:pt idx="759">
                  <c:v>11/18/2022 7:00</c:v>
                </c:pt>
                <c:pt idx="760">
                  <c:v>11/21/2022 7:00</c:v>
                </c:pt>
                <c:pt idx="761">
                  <c:v>11/22/2022 7:00</c:v>
                </c:pt>
                <c:pt idx="762">
                  <c:v>11/23/2022 7:00</c:v>
                </c:pt>
                <c:pt idx="763">
                  <c:v>11/25/2022 7:00</c:v>
                </c:pt>
                <c:pt idx="764">
                  <c:v>11/28/2022 7:00</c:v>
                </c:pt>
                <c:pt idx="765">
                  <c:v>11/29/2022 7:00</c:v>
                </c:pt>
                <c:pt idx="766">
                  <c:v>11/30/2022 7:00</c:v>
                </c:pt>
                <c:pt idx="767">
                  <c:v>12/1/2022 7:00</c:v>
                </c:pt>
                <c:pt idx="768">
                  <c:v>12/2/2022 7:00</c:v>
                </c:pt>
                <c:pt idx="769">
                  <c:v>12/5/2022 7:00</c:v>
                </c:pt>
                <c:pt idx="770">
                  <c:v>12/6/2022 7:00</c:v>
                </c:pt>
                <c:pt idx="771">
                  <c:v>12/7/2022 7:00</c:v>
                </c:pt>
                <c:pt idx="772">
                  <c:v>12/8/2022 7:00</c:v>
                </c:pt>
                <c:pt idx="773">
                  <c:v>12/9/2022 7:00</c:v>
                </c:pt>
                <c:pt idx="774">
                  <c:v>12/12/2022 7:00</c:v>
                </c:pt>
                <c:pt idx="775">
                  <c:v>12/13/2022 7:00</c:v>
                </c:pt>
                <c:pt idx="776">
                  <c:v>12/14/2022 7:00</c:v>
                </c:pt>
                <c:pt idx="777">
                  <c:v>12/15/2022 7:00</c:v>
                </c:pt>
                <c:pt idx="778">
                  <c:v>12/16/2022 7:00</c:v>
                </c:pt>
                <c:pt idx="779">
                  <c:v>12/19/2022 7:00</c:v>
                </c:pt>
                <c:pt idx="780">
                  <c:v>12/20/2022 7:00</c:v>
                </c:pt>
                <c:pt idx="781">
                  <c:v>12/21/2022 7:00</c:v>
                </c:pt>
                <c:pt idx="782">
                  <c:v>12/22/2022 7:00</c:v>
                </c:pt>
                <c:pt idx="783">
                  <c:v>12/23/2022 7:00</c:v>
                </c:pt>
                <c:pt idx="784">
                  <c:v>12/27/2022 7:00</c:v>
                </c:pt>
                <c:pt idx="785">
                  <c:v>12/28/2022 7:00</c:v>
                </c:pt>
                <c:pt idx="786">
                  <c:v>12/29/2022 7:00</c:v>
                </c:pt>
                <c:pt idx="787">
                  <c:v>12/30/2022 7:00</c:v>
                </c:pt>
                <c:pt idx="788">
                  <c:v>1/3/2023 7:00</c:v>
                </c:pt>
                <c:pt idx="789">
                  <c:v>1/4/2023 7:00</c:v>
                </c:pt>
                <c:pt idx="790">
                  <c:v>1/5/2023 7:00</c:v>
                </c:pt>
                <c:pt idx="791">
                  <c:v>1/6/2023 7:00</c:v>
                </c:pt>
                <c:pt idx="792">
                  <c:v>1/9/2023 7:00</c:v>
                </c:pt>
                <c:pt idx="793">
                  <c:v>1/10/2023 7:00</c:v>
                </c:pt>
                <c:pt idx="794">
                  <c:v>1/11/2023 7:00</c:v>
                </c:pt>
                <c:pt idx="795">
                  <c:v>1/12/2023 7:00</c:v>
                </c:pt>
                <c:pt idx="796">
                  <c:v>1/13/2023 7:00</c:v>
                </c:pt>
                <c:pt idx="797">
                  <c:v>1/17/2023 7:00</c:v>
                </c:pt>
                <c:pt idx="798">
                  <c:v>1/18/2023 7:00</c:v>
                </c:pt>
                <c:pt idx="799">
                  <c:v>1/19/2023 7:00</c:v>
                </c:pt>
                <c:pt idx="800">
                  <c:v>1/20/2023 7:00</c:v>
                </c:pt>
                <c:pt idx="801">
                  <c:v>1/23/2023 7:00</c:v>
                </c:pt>
                <c:pt idx="802">
                  <c:v>1/24/2023 7:00</c:v>
                </c:pt>
                <c:pt idx="803">
                  <c:v>1/25/2023 7:00</c:v>
                </c:pt>
                <c:pt idx="804">
                  <c:v>1/26/2023 7:00</c:v>
                </c:pt>
                <c:pt idx="805">
                  <c:v>1/27/2023 7:00</c:v>
                </c:pt>
                <c:pt idx="806">
                  <c:v>1/30/2023 7:00</c:v>
                </c:pt>
                <c:pt idx="807">
                  <c:v>1/31/2023 7:00</c:v>
                </c:pt>
                <c:pt idx="808">
                  <c:v>2/1/2023 7:00</c:v>
                </c:pt>
                <c:pt idx="809">
                  <c:v>2/2/2023 7:00</c:v>
                </c:pt>
                <c:pt idx="810">
                  <c:v>2/3/2023 7:00</c:v>
                </c:pt>
                <c:pt idx="811">
                  <c:v>2/6/2023 7:00</c:v>
                </c:pt>
                <c:pt idx="812">
                  <c:v>2/7/2023 7:00</c:v>
                </c:pt>
                <c:pt idx="813">
                  <c:v>2/8/2023 7:00</c:v>
                </c:pt>
                <c:pt idx="814">
                  <c:v>2/9/2023 7:00</c:v>
                </c:pt>
                <c:pt idx="815">
                  <c:v>2/10/2023 7:00</c:v>
                </c:pt>
                <c:pt idx="816">
                  <c:v>2/13/2023 7:00</c:v>
                </c:pt>
                <c:pt idx="817">
                  <c:v>2/14/2023 7:00</c:v>
                </c:pt>
                <c:pt idx="818">
                  <c:v>2/15/2023 7:00</c:v>
                </c:pt>
                <c:pt idx="819">
                  <c:v>2/16/2023 7:00</c:v>
                </c:pt>
                <c:pt idx="820">
                  <c:v>2/17/2023 7:00</c:v>
                </c:pt>
                <c:pt idx="821">
                  <c:v>2/21/2023 7:00</c:v>
                </c:pt>
                <c:pt idx="822">
                  <c:v>2/22/2023 7:00</c:v>
                </c:pt>
                <c:pt idx="823">
                  <c:v>2/23/2023 7:00</c:v>
                </c:pt>
                <c:pt idx="824">
                  <c:v>2/24/2023 7:00</c:v>
                </c:pt>
                <c:pt idx="825">
                  <c:v>2/27/2023 7:00</c:v>
                </c:pt>
                <c:pt idx="826">
                  <c:v>2/28/2023 7:00</c:v>
                </c:pt>
                <c:pt idx="827">
                  <c:v>3/1/2023 7:00</c:v>
                </c:pt>
                <c:pt idx="828">
                  <c:v>3/2/2023 7:00</c:v>
                </c:pt>
                <c:pt idx="829">
                  <c:v>3/3/2023 7:00</c:v>
                </c:pt>
                <c:pt idx="830">
                  <c:v>3/6/2023 7:00</c:v>
                </c:pt>
                <c:pt idx="831">
                  <c:v>3/7/2023 7:00</c:v>
                </c:pt>
                <c:pt idx="832">
                  <c:v>3/8/2023 7:00</c:v>
                </c:pt>
                <c:pt idx="833">
                  <c:v>3/9/2023 7:00</c:v>
                </c:pt>
                <c:pt idx="834">
                  <c:v>3/10/2023 7:00</c:v>
                </c:pt>
                <c:pt idx="835">
                  <c:v>3/13/2023 7:00</c:v>
                </c:pt>
                <c:pt idx="836">
                  <c:v>3/14/2023 7:00</c:v>
                </c:pt>
                <c:pt idx="837">
                  <c:v>3/15/2023 7:00</c:v>
                </c:pt>
                <c:pt idx="838">
                  <c:v>3/16/2023 7:00</c:v>
                </c:pt>
                <c:pt idx="839">
                  <c:v>3/17/2023 7:00</c:v>
                </c:pt>
                <c:pt idx="840">
                  <c:v>3/20/2023 7:00</c:v>
                </c:pt>
                <c:pt idx="841">
                  <c:v>3/21/2023 7:00</c:v>
                </c:pt>
                <c:pt idx="842">
                  <c:v>3/22/2023 7:00</c:v>
                </c:pt>
                <c:pt idx="843">
                  <c:v>3/23/2023 7:00</c:v>
                </c:pt>
                <c:pt idx="844">
                  <c:v>3/24/2023 7:00</c:v>
                </c:pt>
                <c:pt idx="845">
                  <c:v>3/27/2023 7:00</c:v>
                </c:pt>
                <c:pt idx="846">
                  <c:v>3/28/2023 7:00</c:v>
                </c:pt>
                <c:pt idx="847">
                  <c:v>3/29/2023 7:00</c:v>
                </c:pt>
                <c:pt idx="848">
                  <c:v>3/30/2023 7:00</c:v>
                </c:pt>
                <c:pt idx="849">
                  <c:v>3/31/2023 7:00</c:v>
                </c:pt>
                <c:pt idx="850">
                  <c:v>4/3/2023 7:00</c:v>
                </c:pt>
                <c:pt idx="851">
                  <c:v>4/4/2023 7:00</c:v>
                </c:pt>
                <c:pt idx="852">
                  <c:v>4/5/2023 7:00</c:v>
                </c:pt>
                <c:pt idx="853">
                  <c:v>4/6/2023 7:00</c:v>
                </c:pt>
                <c:pt idx="854">
                  <c:v>4/10/2023 7:00</c:v>
                </c:pt>
                <c:pt idx="855">
                  <c:v>4/11/2023 7:00</c:v>
                </c:pt>
                <c:pt idx="856">
                  <c:v>4/12/2023 7:00</c:v>
                </c:pt>
                <c:pt idx="857">
                  <c:v>4/13/2023 7:00</c:v>
                </c:pt>
                <c:pt idx="858">
                  <c:v>4/14/2023 7:00</c:v>
                </c:pt>
                <c:pt idx="859">
                  <c:v>4/17/2023 7:00</c:v>
                </c:pt>
                <c:pt idx="860">
                  <c:v>4/18/2023 7:00</c:v>
                </c:pt>
                <c:pt idx="861">
                  <c:v>4/19/2023 7:00</c:v>
                </c:pt>
                <c:pt idx="862">
                  <c:v>4/20/2023 7:00</c:v>
                </c:pt>
                <c:pt idx="863">
                  <c:v>4/21/2023 7:00</c:v>
                </c:pt>
                <c:pt idx="864">
                  <c:v>4/24/2023 7:00</c:v>
                </c:pt>
                <c:pt idx="865">
                  <c:v>4/25/2023 7:00</c:v>
                </c:pt>
                <c:pt idx="866">
                  <c:v>4/26/2023 7:00</c:v>
                </c:pt>
                <c:pt idx="867">
                  <c:v>4/27/2023 7:00</c:v>
                </c:pt>
                <c:pt idx="868">
                  <c:v>4/28/2023 7:00</c:v>
                </c:pt>
                <c:pt idx="869">
                  <c:v>5/1/2023 7:00</c:v>
                </c:pt>
                <c:pt idx="870">
                  <c:v>5/2/2023 7:00</c:v>
                </c:pt>
                <c:pt idx="871">
                  <c:v>5/3/2023 7:00</c:v>
                </c:pt>
                <c:pt idx="872">
                  <c:v>5/4/2023 7:00</c:v>
                </c:pt>
                <c:pt idx="873">
                  <c:v>5/5/2023 7:00</c:v>
                </c:pt>
                <c:pt idx="874">
                  <c:v>5/8/2023 7:00</c:v>
                </c:pt>
                <c:pt idx="875">
                  <c:v>5/9/2023 7:00</c:v>
                </c:pt>
                <c:pt idx="876">
                  <c:v>5/10/2023 7:00</c:v>
                </c:pt>
                <c:pt idx="877">
                  <c:v>5/11/2023 7:00</c:v>
                </c:pt>
                <c:pt idx="878">
                  <c:v>5/12/2023 7:00</c:v>
                </c:pt>
                <c:pt idx="879">
                  <c:v>5/15/2023 7:00</c:v>
                </c:pt>
                <c:pt idx="880">
                  <c:v>5/16/2023 7:00</c:v>
                </c:pt>
                <c:pt idx="881">
                  <c:v>5/17/2023 7:00</c:v>
                </c:pt>
                <c:pt idx="882">
                  <c:v>5/18/2023 7:00</c:v>
                </c:pt>
                <c:pt idx="883">
                  <c:v>5/19/2023 7:00</c:v>
                </c:pt>
                <c:pt idx="884">
                  <c:v>5/22/2023 7:00</c:v>
                </c:pt>
                <c:pt idx="885">
                  <c:v>5/23/2023 7:00</c:v>
                </c:pt>
                <c:pt idx="886">
                  <c:v>5/24/2023 7:00</c:v>
                </c:pt>
                <c:pt idx="887">
                  <c:v>5/25/2023 7:00</c:v>
                </c:pt>
                <c:pt idx="888">
                  <c:v>5/26/2023 7:00</c:v>
                </c:pt>
                <c:pt idx="889">
                  <c:v>5/30/2023 7:00</c:v>
                </c:pt>
                <c:pt idx="890">
                  <c:v>5/31/2023 7:00</c:v>
                </c:pt>
                <c:pt idx="891">
                  <c:v>6/1/2023 7:00</c:v>
                </c:pt>
                <c:pt idx="892">
                  <c:v>6/2/2023 7:00</c:v>
                </c:pt>
                <c:pt idx="893">
                  <c:v>6/5/2023 7:00</c:v>
                </c:pt>
                <c:pt idx="894">
                  <c:v>6/6/2023 7:00</c:v>
                </c:pt>
                <c:pt idx="895">
                  <c:v>6/7/2023 7:00</c:v>
                </c:pt>
                <c:pt idx="896">
                  <c:v>6/8/2023 7:00</c:v>
                </c:pt>
                <c:pt idx="897">
                  <c:v>6/9/2023 7:00</c:v>
                </c:pt>
                <c:pt idx="898">
                  <c:v>6/12/2023 7:00</c:v>
                </c:pt>
                <c:pt idx="899">
                  <c:v>6/13/2023 7:00</c:v>
                </c:pt>
                <c:pt idx="900">
                  <c:v>6/14/2023 7:00</c:v>
                </c:pt>
                <c:pt idx="901">
                  <c:v>6/15/2023 7:00</c:v>
                </c:pt>
                <c:pt idx="902">
                  <c:v>6/16/2023 7:00</c:v>
                </c:pt>
                <c:pt idx="903">
                  <c:v>6/20/2023 7:00</c:v>
                </c:pt>
                <c:pt idx="904">
                  <c:v>6/21/2023 7:00</c:v>
                </c:pt>
                <c:pt idx="905">
                  <c:v>6/22/2023 7:00</c:v>
                </c:pt>
                <c:pt idx="906">
                  <c:v>6/23/2023 7:00</c:v>
                </c:pt>
                <c:pt idx="907">
                  <c:v>6/26/2023 7:00</c:v>
                </c:pt>
                <c:pt idx="908">
                  <c:v>6/27/2023 7:00</c:v>
                </c:pt>
                <c:pt idx="909">
                  <c:v>6/28/2023 7:00</c:v>
                </c:pt>
                <c:pt idx="910">
                  <c:v>6/29/2023 7:00</c:v>
                </c:pt>
                <c:pt idx="911">
                  <c:v>6/30/2023 7:00</c:v>
                </c:pt>
                <c:pt idx="912">
                  <c:v>7/3/2023 7:00</c:v>
                </c:pt>
                <c:pt idx="913">
                  <c:v>7/5/2023 7:00</c:v>
                </c:pt>
                <c:pt idx="914">
                  <c:v>7/6/2023 7:00</c:v>
                </c:pt>
                <c:pt idx="915">
                  <c:v>7/7/2023 7:00</c:v>
                </c:pt>
                <c:pt idx="916">
                  <c:v>7/10/2023 7:00</c:v>
                </c:pt>
                <c:pt idx="917">
                  <c:v>7/11/2023 7:00</c:v>
                </c:pt>
                <c:pt idx="918">
                  <c:v>7/12/2023 7:00</c:v>
                </c:pt>
                <c:pt idx="919">
                  <c:v>7/13/2023 7:00</c:v>
                </c:pt>
                <c:pt idx="920">
                  <c:v>7/14/2023 7:00</c:v>
                </c:pt>
                <c:pt idx="921">
                  <c:v>7/17/2023 7:00</c:v>
                </c:pt>
                <c:pt idx="922">
                  <c:v>7/18/2023 7:00</c:v>
                </c:pt>
                <c:pt idx="923">
                  <c:v>7/19/2023 7:00</c:v>
                </c:pt>
                <c:pt idx="924">
                  <c:v>7/20/2023 7:00</c:v>
                </c:pt>
                <c:pt idx="925">
                  <c:v>7/21/2023 7:00</c:v>
                </c:pt>
                <c:pt idx="926">
                  <c:v>7/24/2023 7:00</c:v>
                </c:pt>
                <c:pt idx="927">
                  <c:v>7/25/2023 7:00</c:v>
                </c:pt>
                <c:pt idx="928">
                  <c:v>7/26/2023 7:00</c:v>
                </c:pt>
                <c:pt idx="929">
                  <c:v>7/27/2023 7:00</c:v>
                </c:pt>
                <c:pt idx="930">
                  <c:v>7/28/2023 7:00</c:v>
                </c:pt>
                <c:pt idx="931">
                  <c:v>7/31/2023 7:00</c:v>
                </c:pt>
                <c:pt idx="932">
                  <c:v>8/1/2023 7:00</c:v>
                </c:pt>
                <c:pt idx="933">
                  <c:v>8/2/2023 7:00</c:v>
                </c:pt>
                <c:pt idx="934">
                  <c:v>8/3/2023 7:00</c:v>
                </c:pt>
                <c:pt idx="935">
                  <c:v>8/4/2023 7:00</c:v>
                </c:pt>
                <c:pt idx="936">
                  <c:v>8/7/2023 7:00</c:v>
                </c:pt>
                <c:pt idx="937">
                  <c:v>8/8/2023 7:00</c:v>
                </c:pt>
                <c:pt idx="938">
                  <c:v>8/9/2023 7:00</c:v>
                </c:pt>
                <c:pt idx="939">
                  <c:v>8/10/2023 7:00</c:v>
                </c:pt>
                <c:pt idx="940">
                  <c:v>8/11/2023 7:00</c:v>
                </c:pt>
                <c:pt idx="941">
                  <c:v>8/14/2023 7:00</c:v>
                </c:pt>
                <c:pt idx="942">
                  <c:v>8/15/2023 7:00</c:v>
                </c:pt>
                <c:pt idx="943">
                  <c:v>8/16/2023 7:00</c:v>
                </c:pt>
                <c:pt idx="944">
                  <c:v>8/17/2023 7:00</c:v>
                </c:pt>
                <c:pt idx="945">
                  <c:v>8/18/2023 7:00</c:v>
                </c:pt>
                <c:pt idx="946">
                  <c:v>8/21/2023 7:00</c:v>
                </c:pt>
                <c:pt idx="947">
                  <c:v>8/22/2023 7:00</c:v>
                </c:pt>
                <c:pt idx="948">
                  <c:v>8/23/2023 7:00</c:v>
                </c:pt>
                <c:pt idx="949">
                  <c:v>8/24/2023 7:00</c:v>
                </c:pt>
                <c:pt idx="950">
                  <c:v>8/25/2023 7:00</c:v>
                </c:pt>
                <c:pt idx="951">
                  <c:v>8/28/2023 7:00</c:v>
                </c:pt>
                <c:pt idx="952">
                  <c:v>8/29/2023 7:00</c:v>
                </c:pt>
                <c:pt idx="953">
                  <c:v>8/30/2023 7:00</c:v>
                </c:pt>
                <c:pt idx="954">
                  <c:v>8/31/2023 7:00</c:v>
                </c:pt>
                <c:pt idx="955">
                  <c:v>9/1/2023 7:00</c:v>
                </c:pt>
                <c:pt idx="956">
                  <c:v>9/5/2023 7:00</c:v>
                </c:pt>
                <c:pt idx="957">
                  <c:v>9/6/2023 7:00</c:v>
                </c:pt>
                <c:pt idx="958">
                  <c:v>9/7/2023 7:00</c:v>
                </c:pt>
                <c:pt idx="959">
                  <c:v>9/8/2023 7:00</c:v>
                </c:pt>
                <c:pt idx="960">
                  <c:v>9/11/2023 7:00</c:v>
                </c:pt>
                <c:pt idx="961">
                  <c:v>9/12/2023 7:00</c:v>
                </c:pt>
                <c:pt idx="962">
                  <c:v>9/13/2023 7:00</c:v>
                </c:pt>
                <c:pt idx="963">
                  <c:v>9/14/2023 7:00</c:v>
                </c:pt>
                <c:pt idx="964">
                  <c:v>9/15/2023 7:00</c:v>
                </c:pt>
                <c:pt idx="965">
                  <c:v>9/18/2023 7:00</c:v>
                </c:pt>
                <c:pt idx="966">
                  <c:v>9/19/2023 7:00</c:v>
                </c:pt>
                <c:pt idx="967">
                  <c:v>9/20/2023 7:00</c:v>
                </c:pt>
                <c:pt idx="968">
                  <c:v>9/21/2023 7:00</c:v>
                </c:pt>
                <c:pt idx="969">
                  <c:v>9/22/2023 7:00</c:v>
                </c:pt>
                <c:pt idx="970">
                  <c:v>9/25/2023 7:00</c:v>
                </c:pt>
                <c:pt idx="971">
                  <c:v>9/26/2023 7:00</c:v>
                </c:pt>
                <c:pt idx="972">
                  <c:v>9/27/2023 7:00</c:v>
                </c:pt>
                <c:pt idx="973">
                  <c:v>9/28/2023 7:00</c:v>
                </c:pt>
                <c:pt idx="974">
                  <c:v>9/29/2023 7:00</c:v>
                </c:pt>
                <c:pt idx="975">
                  <c:v>10/2/2023 7:00</c:v>
                </c:pt>
                <c:pt idx="976">
                  <c:v>10/3/2023 7:00</c:v>
                </c:pt>
                <c:pt idx="977">
                  <c:v>10/4/2023 7:00</c:v>
                </c:pt>
                <c:pt idx="978">
                  <c:v>10/5/2023 7:00</c:v>
                </c:pt>
                <c:pt idx="979">
                  <c:v>10/6/2023 7:00</c:v>
                </c:pt>
                <c:pt idx="980">
                  <c:v>10/9/2023 7:00</c:v>
                </c:pt>
                <c:pt idx="981">
                  <c:v>10/10/2023 7:00</c:v>
                </c:pt>
                <c:pt idx="982">
                  <c:v>10/11/2023 7:00</c:v>
                </c:pt>
                <c:pt idx="983">
                  <c:v>10/12/2023 7:00</c:v>
                </c:pt>
                <c:pt idx="984">
                  <c:v>10/13/2023 7:00</c:v>
                </c:pt>
                <c:pt idx="985">
                  <c:v>10/16/2023 7:00</c:v>
                </c:pt>
                <c:pt idx="986">
                  <c:v>10/17/2023 7:00</c:v>
                </c:pt>
                <c:pt idx="987">
                  <c:v>10/18/2023 7:00</c:v>
                </c:pt>
                <c:pt idx="988">
                  <c:v>10/19/2023 7:00</c:v>
                </c:pt>
                <c:pt idx="989">
                  <c:v>10/20/2023 7:00</c:v>
                </c:pt>
                <c:pt idx="990">
                  <c:v>10/23/2023 7:00</c:v>
                </c:pt>
                <c:pt idx="991">
                  <c:v>10/24/2023 7:00</c:v>
                </c:pt>
                <c:pt idx="992">
                  <c:v>10/25/2023 7:00</c:v>
                </c:pt>
                <c:pt idx="993">
                  <c:v>10/26/2023 7:00</c:v>
                </c:pt>
                <c:pt idx="994">
                  <c:v>10/27/2023 7:00</c:v>
                </c:pt>
                <c:pt idx="995">
                  <c:v>10/30/2023 7:00</c:v>
                </c:pt>
                <c:pt idx="996">
                  <c:v>10/31/2023 7:00</c:v>
                </c:pt>
                <c:pt idx="997">
                  <c:v>11/1/2023 7:00</c:v>
                </c:pt>
                <c:pt idx="998">
                  <c:v>11/2/2023 7:00</c:v>
                </c:pt>
                <c:pt idx="999">
                  <c:v>11/3/2023 7:00</c:v>
                </c:pt>
                <c:pt idx="1000">
                  <c:v>11/6/2023 7:00</c:v>
                </c:pt>
                <c:pt idx="1001">
                  <c:v>11/7/2023 7:00</c:v>
                </c:pt>
                <c:pt idx="1002">
                  <c:v>11/8/2023 7:00</c:v>
                </c:pt>
                <c:pt idx="1003">
                  <c:v>11/9/2023 7:00</c:v>
                </c:pt>
                <c:pt idx="1004">
                  <c:v>11/10/2023 7:00</c:v>
                </c:pt>
                <c:pt idx="1005">
                  <c:v>11/13/2023 7:00</c:v>
                </c:pt>
                <c:pt idx="1006">
                  <c:v>11/14/2023 7:00</c:v>
                </c:pt>
                <c:pt idx="1007">
                  <c:v>11/15/2023 7:00</c:v>
                </c:pt>
                <c:pt idx="1008">
                  <c:v>11/16/2023 7:00</c:v>
                </c:pt>
                <c:pt idx="1009">
                  <c:v>11/17/2023 7:00</c:v>
                </c:pt>
                <c:pt idx="1010">
                  <c:v>11/20/2023 7:00</c:v>
                </c:pt>
                <c:pt idx="1011">
                  <c:v>11/21/2023 7:00</c:v>
                </c:pt>
                <c:pt idx="1012">
                  <c:v>11/22/2023 7:00</c:v>
                </c:pt>
                <c:pt idx="1013">
                  <c:v>11/24/2023 7:00</c:v>
                </c:pt>
                <c:pt idx="1014">
                  <c:v>11/27/2023 7:00</c:v>
                </c:pt>
                <c:pt idx="1015">
                  <c:v>11/28/2023 7:00</c:v>
                </c:pt>
                <c:pt idx="1016">
                  <c:v>11/29/2023 7:00</c:v>
                </c:pt>
                <c:pt idx="1017">
                  <c:v>11/30/2023 7:00</c:v>
                </c:pt>
                <c:pt idx="1018">
                  <c:v>12/1/2023 7:00</c:v>
                </c:pt>
                <c:pt idx="1019">
                  <c:v>12/4/2023 7:00</c:v>
                </c:pt>
                <c:pt idx="1020">
                  <c:v>12/5/2023 7:00</c:v>
                </c:pt>
                <c:pt idx="1021">
                  <c:v>12/6/2023 7:00</c:v>
                </c:pt>
                <c:pt idx="1022">
                  <c:v>12/7/2023 7:00</c:v>
                </c:pt>
                <c:pt idx="1023">
                  <c:v>12/8/2023 7:00</c:v>
                </c:pt>
                <c:pt idx="1024">
                  <c:v>12/11/2023 7:00</c:v>
                </c:pt>
                <c:pt idx="1025">
                  <c:v>12/12/2023 7:00</c:v>
                </c:pt>
                <c:pt idx="1026">
                  <c:v>12/13/2023 7:00</c:v>
                </c:pt>
                <c:pt idx="1027">
                  <c:v>12/14/2023 7:00</c:v>
                </c:pt>
                <c:pt idx="1028">
                  <c:v>12/15/2023 7:00</c:v>
                </c:pt>
                <c:pt idx="1029">
                  <c:v>12/18/2023 7:00</c:v>
                </c:pt>
                <c:pt idx="1030">
                  <c:v>12/19/2023 7:00</c:v>
                </c:pt>
                <c:pt idx="1031">
                  <c:v>12/20/2023 7:00</c:v>
                </c:pt>
                <c:pt idx="1032">
                  <c:v>12/21/2023 7:00</c:v>
                </c:pt>
                <c:pt idx="1033">
                  <c:v>12/22/2023 7:00</c:v>
                </c:pt>
                <c:pt idx="1034">
                  <c:v>12/26/2023 7:00</c:v>
                </c:pt>
                <c:pt idx="1035">
                  <c:v>12/27/2023 7:00</c:v>
                </c:pt>
                <c:pt idx="1036">
                  <c:v>12/28/2023 7:00</c:v>
                </c:pt>
                <c:pt idx="1037">
                  <c:v>12/29/2023 7:00</c:v>
                </c:pt>
                <c:pt idx="1038">
                  <c:v>1/2/2024 7:00</c:v>
                </c:pt>
                <c:pt idx="1039">
                  <c:v>1/3/2024 7:00</c:v>
                </c:pt>
                <c:pt idx="1040">
                  <c:v>1/4/2024 7:00</c:v>
                </c:pt>
                <c:pt idx="1041">
                  <c:v>1/5/2024 7:00</c:v>
                </c:pt>
                <c:pt idx="1042">
                  <c:v>1/8/2024 7:00</c:v>
                </c:pt>
                <c:pt idx="1043">
                  <c:v>1/9/2024 7:00</c:v>
                </c:pt>
                <c:pt idx="1044">
                  <c:v>1/10/2024 7:00</c:v>
                </c:pt>
                <c:pt idx="1045">
                  <c:v>1/11/2024 7:00</c:v>
                </c:pt>
                <c:pt idx="1046">
                  <c:v>1/12/2024 7:00</c:v>
                </c:pt>
                <c:pt idx="1047">
                  <c:v>1/16/2024 7:00</c:v>
                </c:pt>
                <c:pt idx="1048">
                  <c:v>1/17/2024 7:00</c:v>
                </c:pt>
                <c:pt idx="1049">
                  <c:v>1/18/2024 7:00</c:v>
                </c:pt>
                <c:pt idx="1050">
                  <c:v>1/19/2024 7:00</c:v>
                </c:pt>
                <c:pt idx="1051">
                  <c:v>1/22/2024 7:00</c:v>
                </c:pt>
                <c:pt idx="1052">
                  <c:v>1/23/2024 7:00</c:v>
                </c:pt>
                <c:pt idx="1053">
                  <c:v>1/24/2024 7:00</c:v>
                </c:pt>
                <c:pt idx="1054">
                  <c:v>1/25/2024 7:00</c:v>
                </c:pt>
                <c:pt idx="1055">
                  <c:v>1/26/2024 7:00</c:v>
                </c:pt>
                <c:pt idx="1056">
                  <c:v>1/29/2024 7:00</c:v>
                </c:pt>
                <c:pt idx="1057">
                  <c:v>1/30/2024 7:00</c:v>
                </c:pt>
                <c:pt idx="1058">
                  <c:v>1/31/2024 7:00</c:v>
                </c:pt>
                <c:pt idx="1059">
                  <c:v>2/1/2024 7:00</c:v>
                </c:pt>
                <c:pt idx="1060">
                  <c:v>2/2/2024 7:00</c:v>
                </c:pt>
                <c:pt idx="1061">
                  <c:v>2/5/2024 7:00</c:v>
                </c:pt>
                <c:pt idx="1062">
                  <c:v>2/6/2024 7:00</c:v>
                </c:pt>
                <c:pt idx="1063">
                  <c:v>2/7/2024 7:00</c:v>
                </c:pt>
                <c:pt idx="1064">
                  <c:v>2/8/2024 7:00</c:v>
                </c:pt>
                <c:pt idx="1065">
                  <c:v>2/9/2024 7:00</c:v>
                </c:pt>
                <c:pt idx="1066">
                  <c:v>2/12/2024 7:00</c:v>
                </c:pt>
                <c:pt idx="1067">
                  <c:v>2/13/2024 7:00</c:v>
                </c:pt>
                <c:pt idx="1068">
                  <c:v>2/14/2024 7:00</c:v>
                </c:pt>
                <c:pt idx="1069">
                  <c:v>2/15/2024 7:00</c:v>
                </c:pt>
                <c:pt idx="1070">
                  <c:v>2/16/2024 7:00</c:v>
                </c:pt>
                <c:pt idx="1071">
                  <c:v>2/20/2024 7:00</c:v>
                </c:pt>
                <c:pt idx="1072">
                  <c:v>2/21/2024 7:00</c:v>
                </c:pt>
                <c:pt idx="1073">
                  <c:v>2/22/2024 7:00</c:v>
                </c:pt>
                <c:pt idx="1074">
                  <c:v>2/23/2024 7:00</c:v>
                </c:pt>
                <c:pt idx="1075">
                  <c:v>2/26/2024 7:00</c:v>
                </c:pt>
                <c:pt idx="1076">
                  <c:v>2/27/2024 7:00</c:v>
                </c:pt>
                <c:pt idx="1077">
                  <c:v>2/28/2024 7:00</c:v>
                </c:pt>
                <c:pt idx="1078">
                  <c:v>2/29/2024 7:00</c:v>
                </c:pt>
                <c:pt idx="1079">
                  <c:v>3/1/2024 7:00</c:v>
                </c:pt>
                <c:pt idx="1080">
                  <c:v>3/4/2024 7:00</c:v>
                </c:pt>
                <c:pt idx="1081">
                  <c:v>3/5/2024 7:00</c:v>
                </c:pt>
                <c:pt idx="1082">
                  <c:v>3/6/2024 7:00</c:v>
                </c:pt>
                <c:pt idx="1083">
                  <c:v>3/7/2024 7:00</c:v>
                </c:pt>
                <c:pt idx="1084">
                  <c:v>3/8/2024 7:00</c:v>
                </c:pt>
                <c:pt idx="1085">
                  <c:v>3/11/2024 7:00</c:v>
                </c:pt>
                <c:pt idx="1086">
                  <c:v>3/12/2024 7:00</c:v>
                </c:pt>
                <c:pt idx="1087">
                  <c:v>3/13/2024 7:00</c:v>
                </c:pt>
                <c:pt idx="1088">
                  <c:v>3/14/2024 7:00</c:v>
                </c:pt>
                <c:pt idx="1089">
                  <c:v>3/15/2024 7:00</c:v>
                </c:pt>
                <c:pt idx="1090">
                  <c:v>3/18/2024 7:00</c:v>
                </c:pt>
                <c:pt idx="1091">
                  <c:v>3/19/2024 7:00</c:v>
                </c:pt>
                <c:pt idx="1092">
                  <c:v>3/20/2024 7:00</c:v>
                </c:pt>
                <c:pt idx="1093">
                  <c:v>3/21/2024 7:00</c:v>
                </c:pt>
                <c:pt idx="1094">
                  <c:v>3/22/2024 7:00</c:v>
                </c:pt>
                <c:pt idx="1095">
                  <c:v>3/25/2024 7:00</c:v>
                </c:pt>
                <c:pt idx="1096">
                  <c:v>3/26/2024 7:00</c:v>
                </c:pt>
                <c:pt idx="1097">
                  <c:v>3/27/2024 7:00</c:v>
                </c:pt>
                <c:pt idx="1098">
                  <c:v>3/28/2024 7:00</c:v>
                </c:pt>
                <c:pt idx="1099">
                  <c:v>4/1/2024 7:00</c:v>
                </c:pt>
                <c:pt idx="1100">
                  <c:v>4/2/2024 7:00</c:v>
                </c:pt>
                <c:pt idx="1101">
                  <c:v>4/3/2024 7:00</c:v>
                </c:pt>
                <c:pt idx="1102">
                  <c:v>4/4/2024 7:00</c:v>
                </c:pt>
                <c:pt idx="1103">
                  <c:v>4/5/2024 7:00</c:v>
                </c:pt>
                <c:pt idx="1104">
                  <c:v>4/8/2024 7:00</c:v>
                </c:pt>
                <c:pt idx="1105">
                  <c:v>4/9/2024 7:00</c:v>
                </c:pt>
                <c:pt idx="1106">
                  <c:v>4/10/2024 7:00</c:v>
                </c:pt>
                <c:pt idx="1107">
                  <c:v>4/11/2024 7:00</c:v>
                </c:pt>
                <c:pt idx="1108">
                  <c:v>4/12/2024 7:00</c:v>
                </c:pt>
                <c:pt idx="1109">
                  <c:v>4/15/2024 7:00</c:v>
                </c:pt>
                <c:pt idx="1110">
                  <c:v>4/16/2024 7:00</c:v>
                </c:pt>
                <c:pt idx="1111">
                  <c:v>4/17/2024 7:00</c:v>
                </c:pt>
                <c:pt idx="1112">
                  <c:v>4/18/2024 7:00</c:v>
                </c:pt>
                <c:pt idx="1113">
                  <c:v>4/19/2024 7:00</c:v>
                </c:pt>
                <c:pt idx="1114">
                  <c:v>4/22/2024 7:00</c:v>
                </c:pt>
                <c:pt idx="1115">
                  <c:v>4/23/2024 7:00</c:v>
                </c:pt>
                <c:pt idx="1116">
                  <c:v>4/24/2024 7:00</c:v>
                </c:pt>
                <c:pt idx="1117">
                  <c:v>4/25/2024 7:00</c:v>
                </c:pt>
                <c:pt idx="1118">
                  <c:v>4/26/2024 7:00</c:v>
                </c:pt>
                <c:pt idx="1119">
                  <c:v>4/29/2024 7:00</c:v>
                </c:pt>
                <c:pt idx="1120">
                  <c:v>4/30/2024 7:00</c:v>
                </c:pt>
                <c:pt idx="1121">
                  <c:v>5/1/2024 7:00</c:v>
                </c:pt>
                <c:pt idx="1122">
                  <c:v>5/2/2024 7:00</c:v>
                </c:pt>
                <c:pt idx="1123">
                  <c:v>5/3/2024 7:00</c:v>
                </c:pt>
                <c:pt idx="1124">
                  <c:v>5/6/2024 7:00</c:v>
                </c:pt>
                <c:pt idx="1125">
                  <c:v>5/7/2024 7:00</c:v>
                </c:pt>
                <c:pt idx="1126">
                  <c:v>5/8/2024 7:00</c:v>
                </c:pt>
                <c:pt idx="1127">
                  <c:v>5/9/2024 7:00</c:v>
                </c:pt>
                <c:pt idx="1128">
                  <c:v>5/10/2024 7:00</c:v>
                </c:pt>
                <c:pt idx="1129">
                  <c:v>5/13/2024 7:00</c:v>
                </c:pt>
                <c:pt idx="1130">
                  <c:v>5/14/2024 7:00</c:v>
                </c:pt>
                <c:pt idx="1131">
                  <c:v>5/15/2024 7:00</c:v>
                </c:pt>
                <c:pt idx="1132">
                  <c:v>5/16/2024 7:00</c:v>
                </c:pt>
                <c:pt idx="1133">
                  <c:v>5/17/2024 7:00</c:v>
                </c:pt>
                <c:pt idx="1134">
                  <c:v>5/20/2024 7:00</c:v>
                </c:pt>
                <c:pt idx="1135">
                  <c:v>5/21/2024 7:00</c:v>
                </c:pt>
                <c:pt idx="1136">
                  <c:v>5/22/2024 7:00</c:v>
                </c:pt>
                <c:pt idx="1137">
                  <c:v>5/23/2024 7:00</c:v>
                </c:pt>
                <c:pt idx="1138">
                  <c:v>5/24/2024 7:00</c:v>
                </c:pt>
                <c:pt idx="1139">
                  <c:v>5/28/2024 7:00</c:v>
                </c:pt>
                <c:pt idx="1140">
                  <c:v>5/29/2024 7:00</c:v>
                </c:pt>
                <c:pt idx="1141">
                  <c:v>5/30/2024 7:00</c:v>
                </c:pt>
                <c:pt idx="1142">
                  <c:v>5/31/2024 7:00</c:v>
                </c:pt>
                <c:pt idx="1143">
                  <c:v>6/3/2024 7:00</c:v>
                </c:pt>
                <c:pt idx="1144">
                  <c:v>6/4/2024 7:00</c:v>
                </c:pt>
                <c:pt idx="1145">
                  <c:v>6/5/2024 7:00</c:v>
                </c:pt>
                <c:pt idx="1146">
                  <c:v>6/6/2024 7:00</c:v>
                </c:pt>
                <c:pt idx="1147">
                  <c:v>6/7/2024 7:00</c:v>
                </c:pt>
                <c:pt idx="1148">
                  <c:v>6/10/2024 7:00</c:v>
                </c:pt>
                <c:pt idx="1149">
                  <c:v>6/11/2024 7:00</c:v>
                </c:pt>
                <c:pt idx="1150">
                  <c:v>6/12/2024 7:00</c:v>
                </c:pt>
                <c:pt idx="1151">
                  <c:v>6/13/2024 7:00</c:v>
                </c:pt>
                <c:pt idx="1152">
                  <c:v>6/14/2024 7:00</c:v>
                </c:pt>
                <c:pt idx="1153">
                  <c:v>6/17/2024 7:00</c:v>
                </c:pt>
                <c:pt idx="1154">
                  <c:v>6/18/2024 7:00</c:v>
                </c:pt>
                <c:pt idx="1155">
                  <c:v>6/20/2024 7:00</c:v>
                </c:pt>
                <c:pt idx="1156">
                  <c:v>6/21/2024 7:00</c:v>
                </c:pt>
                <c:pt idx="1157">
                  <c:v>6/24/2024 7:00</c:v>
                </c:pt>
                <c:pt idx="1158">
                  <c:v>6/25/2024 7:00</c:v>
                </c:pt>
                <c:pt idx="1159">
                  <c:v>6/26/2024 7:00</c:v>
                </c:pt>
                <c:pt idx="1160">
                  <c:v>6/27/2024 7:00</c:v>
                </c:pt>
                <c:pt idx="1161">
                  <c:v>6/28/2024 7:00</c:v>
                </c:pt>
                <c:pt idx="1162">
                  <c:v>7/1/2024 7:00</c:v>
                </c:pt>
                <c:pt idx="1163">
                  <c:v>7/2/2024 7:00</c:v>
                </c:pt>
                <c:pt idx="1164">
                  <c:v>7/3/2024 7:00</c:v>
                </c:pt>
                <c:pt idx="1165">
                  <c:v>7/5/2024 7:00</c:v>
                </c:pt>
                <c:pt idx="1166">
                  <c:v>7/8/2024 7:00</c:v>
                </c:pt>
                <c:pt idx="1167">
                  <c:v>7/9/2024 7:00</c:v>
                </c:pt>
                <c:pt idx="1168">
                  <c:v>7/10/2024 7:00</c:v>
                </c:pt>
                <c:pt idx="1169">
                  <c:v>7/11/2024 7:00</c:v>
                </c:pt>
                <c:pt idx="1170">
                  <c:v>7/12/2024 7:00</c:v>
                </c:pt>
                <c:pt idx="1171">
                  <c:v>7/15/2024 7:00</c:v>
                </c:pt>
                <c:pt idx="1172">
                  <c:v>7/16/2024 7:00</c:v>
                </c:pt>
                <c:pt idx="1173">
                  <c:v>7/17/2024 7:00</c:v>
                </c:pt>
                <c:pt idx="1174">
                  <c:v>7/18/2024 7:00</c:v>
                </c:pt>
                <c:pt idx="1175">
                  <c:v>7/19/2024 7:00</c:v>
                </c:pt>
                <c:pt idx="1176">
                  <c:v>7/22/2024 7:00</c:v>
                </c:pt>
                <c:pt idx="1177">
                  <c:v>7/23/2024 7:00</c:v>
                </c:pt>
                <c:pt idx="1178">
                  <c:v>7/24/2024 7:00</c:v>
                </c:pt>
                <c:pt idx="1179">
                  <c:v>7/25/2024 7:00</c:v>
                </c:pt>
                <c:pt idx="1180">
                  <c:v>7/26/2024 7:00</c:v>
                </c:pt>
                <c:pt idx="1181">
                  <c:v>7/29/2024 7:00</c:v>
                </c:pt>
                <c:pt idx="1182">
                  <c:v>7/30/2024 7:00</c:v>
                </c:pt>
                <c:pt idx="1183">
                  <c:v>7/31/2024 7:00</c:v>
                </c:pt>
                <c:pt idx="1184">
                  <c:v>8/1/2024 7:00</c:v>
                </c:pt>
                <c:pt idx="1185">
                  <c:v>8/2/2024 7:00</c:v>
                </c:pt>
                <c:pt idx="1186">
                  <c:v>8/5/2024 7:00</c:v>
                </c:pt>
                <c:pt idx="1187">
                  <c:v>8/6/2024 7:00</c:v>
                </c:pt>
                <c:pt idx="1188">
                  <c:v>8/7/2024 7:00</c:v>
                </c:pt>
                <c:pt idx="1189">
                  <c:v>8/8/2024 7:00</c:v>
                </c:pt>
                <c:pt idx="1190">
                  <c:v>8/9/2024 7:00</c:v>
                </c:pt>
                <c:pt idx="1191">
                  <c:v>8/12/2024 7:00</c:v>
                </c:pt>
                <c:pt idx="1192">
                  <c:v>8/13/2024 7:00</c:v>
                </c:pt>
                <c:pt idx="1193">
                  <c:v>8/14/2024 7:00</c:v>
                </c:pt>
                <c:pt idx="1194">
                  <c:v>8/15/2024 7:00</c:v>
                </c:pt>
                <c:pt idx="1195">
                  <c:v>8/16/2024 7:00</c:v>
                </c:pt>
                <c:pt idx="1196">
                  <c:v>8/19/2024 7:00</c:v>
                </c:pt>
                <c:pt idx="1197">
                  <c:v>8/20/2024 7:00</c:v>
                </c:pt>
                <c:pt idx="1198">
                  <c:v>8/21/2024 7:00</c:v>
                </c:pt>
                <c:pt idx="1199">
                  <c:v>8/22/2024 7:00</c:v>
                </c:pt>
                <c:pt idx="1200">
                  <c:v>8/23/2024 7:00</c:v>
                </c:pt>
                <c:pt idx="1201">
                  <c:v>8/26/2024 7:00</c:v>
                </c:pt>
                <c:pt idx="1202">
                  <c:v>8/27/2024 7:00</c:v>
                </c:pt>
                <c:pt idx="1203">
                  <c:v>8/28/2024 7:00</c:v>
                </c:pt>
                <c:pt idx="1204">
                  <c:v>8/29/2024 7:00</c:v>
                </c:pt>
                <c:pt idx="1205">
                  <c:v>8/30/2024 7:00</c:v>
                </c:pt>
                <c:pt idx="1206">
                  <c:v>9/3/2024 7:00</c:v>
                </c:pt>
                <c:pt idx="1207">
                  <c:v>9/4/2024 7:00</c:v>
                </c:pt>
                <c:pt idx="1208">
                  <c:v>9/5/2024 7:00</c:v>
                </c:pt>
                <c:pt idx="1209">
                  <c:v>9/6/2024 7:00</c:v>
                </c:pt>
                <c:pt idx="1210">
                  <c:v>9/9/2024 7:00</c:v>
                </c:pt>
                <c:pt idx="1211">
                  <c:v>9/10/2024 7:00</c:v>
                </c:pt>
                <c:pt idx="1212">
                  <c:v>9/11/2024 7:00</c:v>
                </c:pt>
                <c:pt idx="1213">
                  <c:v>9/12/2024 7:00</c:v>
                </c:pt>
                <c:pt idx="1214">
                  <c:v>9/13/2024 7:00</c:v>
                </c:pt>
                <c:pt idx="1215">
                  <c:v>9/16/2024 7:00</c:v>
                </c:pt>
                <c:pt idx="1216">
                  <c:v>9/17/2024 7:00</c:v>
                </c:pt>
                <c:pt idx="1217">
                  <c:v>9/18/2024 7:00</c:v>
                </c:pt>
                <c:pt idx="1218">
                  <c:v>9/19/2024 7:00</c:v>
                </c:pt>
                <c:pt idx="1219">
                  <c:v>9/20/2024 7:00</c:v>
                </c:pt>
                <c:pt idx="1220">
                  <c:v>9/23/2024 7:00</c:v>
                </c:pt>
                <c:pt idx="1221">
                  <c:v>9/24/2024 7:00</c:v>
                </c:pt>
                <c:pt idx="1222">
                  <c:v>9/25/2024 7:00</c:v>
                </c:pt>
                <c:pt idx="1223">
                  <c:v>9/26/2024 7:00</c:v>
                </c:pt>
                <c:pt idx="1224">
                  <c:v>9/27/2024 7:00</c:v>
                </c:pt>
                <c:pt idx="1225">
                  <c:v>9/30/2024 7:00</c:v>
                </c:pt>
                <c:pt idx="1226">
                  <c:v>10/1/2024 7:00</c:v>
                </c:pt>
                <c:pt idx="1227">
                  <c:v>10/2/2024 7:00</c:v>
                </c:pt>
                <c:pt idx="1228">
                  <c:v>10/3/2024 7:00</c:v>
                </c:pt>
                <c:pt idx="1229">
                  <c:v>10/4/2024 7:00</c:v>
                </c:pt>
                <c:pt idx="1230">
                  <c:v>10/7/2024 7:00</c:v>
                </c:pt>
                <c:pt idx="1231">
                  <c:v>10/8/2024 7:00</c:v>
                </c:pt>
                <c:pt idx="1232">
                  <c:v>10/9/2024 7:00</c:v>
                </c:pt>
                <c:pt idx="1233">
                  <c:v>10/10/2024 7:00</c:v>
                </c:pt>
                <c:pt idx="1234">
                  <c:v>10/11/2024 7:00</c:v>
                </c:pt>
                <c:pt idx="1235">
                  <c:v>10/14/2024 7:00</c:v>
                </c:pt>
                <c:pt idx="1236">
                  <c:v>10/15/2024 7:00</c:v>
                </c:pt>
                <c:pt idx="1237">
                  <c:v>10/16/2024 7:00</c:v>
                </c:pt>
                <c:pt idx="1238">
                  <c:v>10/17/2024 7:00</c:v>
                </c:pt>
                <c:pt idx="1239">
                  <c:v>10/18/2024 7:00</c:v>
                </c:pt>
                <c:pt idx="1240">
                  <c:v>10/21/2024 7:00</c:v>
                </c:pt>
                <c:pt idx="1241">
                  <c:v>10/22/2024 7:00</c:v>
                </c:pt>
                <c:pt idx="1242">
                  <c:v>10/23/2024 7:00</c:v>
                </c:pt>
                <c:pt idx="1243">
                  <c:v>10/24/2024 7:00</c:v>
                </c:pt>
                <c:pt idx="1244">
                  <c:v>10/25/2024 7:00</c:v>
                </c:pt>
                <c:pt idx="1245">
                  <c:v>10/28/2024 7:00</c:v>
                </c:pt>
                <c:pt idx="1246">
                  <c:v>10/29/2024 7:00</c:v>
                </c:pt>
                <c:pt idx="1247">
                  <c:v>10/30/2024 7:00</c:v>
                </c:pt>
                <c:pt idx="1248">
                  <c:v>10/31/2024 7:00</c:v>
                </c:pt>
                <c:pt idx="1249">
                  <c:v>11/1/2024 7:00</c:v>
                </c:pt>
                <c:pt idx="1250">
                  <c:v>11/4/2024 7:00</c:v>
                </c:pt>
                <c:pt idx="1251">
                  <c:v>11/5/2024 7:00</c:v>
                </c:pt>
                <c:pt idx="1252">
                  <c:v>11/6/2024 7:00</c:v>
                </c:pt>
                <c:pt idx="1253">
                  <c:v>11/7/2024 7:00</c:v>
                </c:pt>
                <c:pt idx="1254">
                  <c:v>11/8/2024 7:00</c:v>
                </c:pt>
                <c:pt idx="1255">
                  <c:v>11/11/2024 7:00</c:v>
                </c:pt>
                <c:pt idx="1256">
                  <c:v>11/12/2024 7:00</c:v>
                </c:pt>
                <c:pt idx="1257">
                  <c:v>11/13/2024 7:00</c:v>
                </c:pt>
                <c:pt idx="1258">
                  <c:v>11/14/2024 7:00</c:v>
                </c:pt>
                <c:pt idx="1259">
                  <c:v>11/15/2024 7:00</c:v>
                </c:pt>
                <c:pt idx="1260">
                  <c:v>11/16/2024 7:00</c:v>
                </c:pt>
                <c:pt idx="1261">
                  <c:v>11/17/2024 7:00</c:v>
                </c:pt>
                <c:pt idx="1262">
                  <c:v>11/18/2024 7:00</c:v>
                </c:pt>
                <c:pt idx="1263">
                  <c:v>11/19/2024 7:00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'3a. Moving Average'!$D$3:$D$1260</c15:sqref>
                  </c15:fullRef>
                </c:ext>
              </c:extLst>
              <c:f>'3a. Moving Average'!$D$4:$D$1260</c:f>
              <c:numCache>
                <c:formatCode>_("$"* #,##0.00_);_("$"* \(#,##0.00\);_("$"* "-"??_);_(@_)</c:formatCode>
                <c:ptCount val="1257"/>
                <c:pt idx="0">
                  <c:v>141.4195</c:v>
                </c:pt>
                <c:pt idx="1">
                  <c:v>143.2439</c:v>
                </c:pt>
                <c:pt idx="2">
                  <c:v>143.59719999999999</c:v>
                </c:pt>
                <c:pt idx="3">
                  <c:v>143.64500000000001</c:v>
                </c:pt>
                <c:pt idx="4">
                  <c:v>143.39580000000001</c:v>
                </c:pt>
                <c:pt idx="5">
                  <c:v>143.26159999999999</c:v>
                </c:pt>
                <c:pt idx="6">
                  <c:v>143.36709999999999</c:v>
                </c:pt>
                <c:pt idx="7">
                  <c:v>144.93879999999999</c:v>
                </c:pt>
                <c:pt idx="8">
                  <c:v>145.7055</c:v>
                </c:pt>
                <c:pt idx="9">
                  <c:v>145.98349999999999</c:v>
                </c:pt>
                <c:pt idx="10">
                  <c:v>145.08260000000001</c:v>
                </c:pt>
                <c:pt idx="11">
                  <c:v>143.3287</c:v>
                </c:pt>
                <c:pt idx="12">
                  <c:v>143.09870000000001</c:v>
                </c:pt>
                <c:pt idx="13">
                  <c:v>143.6163</c:v>
                </c:pt>
                <c:pt idx="14">
                  <c:v>143.69290000000001</c:v>
                </c:pt>
                <c:pt idx="15">
                  <c:v>145.43719999999999</c:v>
                </c:pt>
                <c:pt idx="16">
                  <c:v>145.0634</c:v>
                </c:pt>
                <c:pt idx="17">
                  <c:v>144.84299999999999</c:v>
                </c:pt>
                <c:pt idx="18">
                  <c:v>145.38929999999999</c:v>
                </c:pt>
                <c:pt idx="19">
                  <c:v>146.86519999999999</c:v>
                </c:pt>
                <c:pt idx="20">
                  <c:v>148.10149999999999</c:v>
                </c:pt>
                <c:pt idx="21">
                  <c:v>149.06</c:v>
                </c:pt>
                <c:pt idx="22">
                  <c:v>148.25489999999999</c:v>
                </c:pt>
                <c:pt idx="23">
                  <c:v>147.94820000000001</c:v>
                </c:pt>
                <c:pt idx="24">
                  <c:v>149.23249999999999</c:v>
                </c:pt>
                <c:pt idx="25">
                  <c:v>150.86179999999999</c:v>
                </c:pt>
                <c:pt idx="26">
                  <c:v>150.86179999999999</c:v>
                </c:pt>
                <c:pt idx="27">
                  <c:v>150.833</c:v>
                </c:pt>
                <c:pt idx="28">
                  <c:v>152.0693</c:v>
                </c:pt>
                <c:pt idx="29">
                  <c:v>152.34729999999999</c:v>
                </c:pt>
                <c:pt idx="30">
                  <c:v>151.0343</c:v>
                </c:pt>
                <c:pt idx="31">
                  <c:v>151.1397</c:v>
                </c:pt>
                <c:pt idx="32">
                  <c:v>153.93819999999999</c:v>
                </c:pt>
                <c:pt idx="33">
                  <c:v>152.0214</c:v>
                </c:pt>
                <c:pt idx="34">
                  <c:v>152.4144</c:v>
                </c:pt>
                <c:pt idx="35">
                  <c:v>151.0247</c:v>
                </c:pt>
                <c:pt idx="36">
                  <c:v>153.43029999999999</c:v>
                </c:pt>
                <c:pt idx="37">
                  <c:v>155.34700000000001</c:v>
                </c:pt>
                <c:pt idx="38">
                  <c:v>154.6283</c:v>
                </c:pt>
                <c:pt idx="39">
                  <c:v>156.48759999999999</c:v>
                </c:pt>
                <c:pt idx="40">
                  <c:v>155.3854</c:v>
                </c:pt>
                <c:pt idx="41">
                  <c:v>156.39169999999999</c:v>
                </c:pt>
                <c:pt idx="42">
                  <c:v>159.25729999999999</c:v>
                </c:pt>
                <c:pt idx="43">
                  <c:v>160.14869999999999</c:v>
                </c:pt>
                <c:pt idx="44">
                  <c:v>159.5736</c:v>
                </c:pt>
                <c:pt idx="45">
                  <c:v>158.80690000000001</c:v>
                </c:pt>
                <c:pt idx="46">
                  <c:v>159.78440000000001</c:v>
                </c:pt>
                <c:pt idx="47">
                  <c:v>158.17429999999999</c:v>
                </c:pt>
                <c:pt idx="48">
                  <c:v>155.5291</c:v>
                </c:pt>
                <c:pt idx="49">
                  <c:v>158.57689999999999</c:v>
                </c:pt>
                <c:pt idx="50">
                  <c:v>161.04949999999999</c:v>
                </c:pt>
                <c:pt idx="51">
                  <c:v>165.59229999999999</c:v>
                </c:pt>
                <c:pt idx="52">
                  <c:v>163.14840000000001</c:v>
                </c:pt>
                <c:pt idx="53">
                  <c:v>167.1258</c:v>
                </c:pt>
                <c:pt idx="54">
                  <c:v>172.62700000000001</c:v>
                </c:pt>
                <c:pt idx="55">
                  <c:v>172.4161</c:v>
                </c:pt>
                <c:pt idx="56">
                  <c:v>175.99100000000001</c:v>
                </c:pt>
                <c:pt idx="57">
                  <c:v>176.24019999999999</c:v>
                </c:pt>
                <c:pt idx="58">
                  <c:v>180.8501</c:v>
                </c:pt>
                <c:pt idx="59">
                  <c:v>176.76730000000001</c:v>
                </c:pt>
                <c:pt idx="60">
                  <c:v>177.02610000000001</c:v>
                </c:pt>
                <c:pt idx="61">
                  <c:v>176.0676</c:v>
                </c:pt>
                <c:pt idx="62">
                  <c:v>177.63939999999999</c:v>
                </c:pt>
                <c:pt idx="63">
                  <c:v>179.44120000000001</c:v>
                </c:pt>
                <c:pt idx="64">
                  <c:v>179.9794</c:v>
                </c:pt>
                <c:pt idx="65">
                  <c:v>177.23089999999999</c:v>
                </c:pt>
                <c:pt idx="66">
                  <c:v>171.62819999999999</c:v>
                </c:pt>
                <c:pt idx="67">
                  <c:v>164.22829999999999</c:v>
                </c:pt>
                <c:pt idx="68">
                  <c:v>161.51820000000001</c:v>
                </c:pt>
                <c:pt idx="69">
                  <c:v>163.53639999999999</c:v>
                </c:pt>
                <c:pt idx="70">
                  <c:v>152.0138</c:v>
                </c:pt>
                <c:pt idx="71">
                  <c:v>155.69450000000001</c:v>
                </c:pt>
                <c:pt idx="72">
                  <c:v>166.05420000000001</c:v>
                </c:pt>
                <c:pt idx="73">
                  <c:v>158.09700000000001</c:v>
                </c:pt>
                <c:pt idx="74">
                  <c:v>163.9016</c:v>
                </c:pt>
                <c:pt idx="75">
                  <c:v>159.7885</c:v>
                </c:pt>
                <c:pt idx="76">
                  <c:v>155.27170000000001</c:v>
                </c:pt>
                <c:pt idx="77">
                  <c:v>144.74850000000001</c:v>
                </c:pt>
                <c:pt idx="78">
                  <c:v>154.64699999999999</c:v>
                </c:pt>
                <c:pt idx="79">
                  <c:v>147.6412</c:v>
                </c:pt>
                <c:pt idx="80">
                  <c:v>133.63910000000001</c:v>
                </c:pt>
                <c:pt idx="81">
                  <c:v>152.63839999999999</c:v>
                </c:pt>
                <c:pt idx="82">
                  <c:v>130.14099999999999</c:v>
                </c:pt>
                <c:pt idx="83">
                  <c:v>140.85640000000001</c:v>
                </c:pt>
                <c:pt idx="84">
                  <c:v>134.92689999999999</c:v>
                </c:pt>
                <c:pt idx="85">
                  <c:v>137.14689999999999</c:v>
                </c:pt>
                <c:pt idx="86">
                  <c:v>131.9958</c:v>
                </c:pt>
                <c:pt idx="87">
                  <c:v>130.67920000000001</c:v>
                </c:pt>
                <c:pt idx="88">
                  <c:v>142.5574</c:v>
                </c:pt>
                <c:pt idx="89">
                  <c:v>141.1927</c:v>
                </c:pt>
                <c:pt idx="90">
                  <c:v>150.02449999999999</c:v>
                </c:pt>
                <c:pt idx="91">
                  <c:v>143.86429999999999</c:v>
                </c:pt>
                <c:pt idx="92">
                  <c:v>153.98390000000001</c:v>
                </c:pt>
                <c:pt idx="93">
                  <c:v>151.56209999999999</c:v>
                </c:pt>
                <c:pt idx="94">
                  <c:v>146.18039999999999</c:v>
                </c:pt>
                <c:pt idx="95">
                  <c:v>149.20760000000001</c:v>
                </c:pt>
                <c:pt idx="96">
                  <c:v>147.83340000000001</c:v>
                </c:pt>
                <c:pt idx="97">
                  <c:v>158.82740000000001</c:v>
                </c:pt>
                <c:pt idx="98">
                  <c:v>157.11680000000001</c:v>
                </c:pt>
                <c:pt idx="99">
                  <c:v>158.69290000000001</c:v>
                </c:pt>
                <c:pt idx="100">
                  <c:v>158.70249999999999</c:v>
                </c:pt>
                <c:pt idx="101">
                  <c:v>159.0581</c:v>
                </c:pt>
                <c:pt idx="102">
                  <c:v>166.9288</c:v>
                </c:pt>
                <c:pt idx="103">
                  <c:v>165.1798</c:v>
                </c:pt>
                <c:pt idx="104">
                  <c:v>170.1386</c:v>
                </c:pt>
                <c:pt idx="105">
                  <c:v>171.6378</c:v>
                </c:pt>
                <c:pt idx="106">
                  <c:v>168.23580000000001</c:v>
                </c:pt>
                <c:pt idx="107">
                  <c:v>161.27799999999999</c:v>
                </c:pt>
                <c:pt idx="108">
                  <c:v>166.75579999999999</c:v>
                </c:pt>
                <c:pt idx="109">
                  <c:v>164.73769999999999</c:v>
                </c:pt>
                <c:pt idx="110">
                  <c:v>167.7457</c:v>
                </c:pt>
                <c:pt idx="111">
                  <c:v>167.26519999999999</c:v>
                </c:pt>
                <c:pt idx="112">
                  <c:v>163.19040000000001</c:v>
                </c:pt>
                <c:pt idx="113">
                  <c:v>170.51339999999999</c:v>
                </c:pt>
                <c:pt idx="114">
                  <c:v>172.22399999999999</c:v>
                </c:pt>
                <c:pt idx="115">
                  <c:v>167.76490000000001</c:v>
                </c:pt>
                <c:pt idx="116">
                  <c:v>171.86840000000001</c:v>
                </c:pt>
                <c:pt idx="117">
                  <c:v>173.71350000000001</c:v>
                </c:pt>
                <c:pt idx="118">
                  <c:v>175.42420000000001</c:v>
                </c:pt>
                <c:pt idx="119">
                  <c:v>176.44280000000001</c:v>
                </c:pt>
                <c:pt idx="120">
                  <c:v>177.48079999999999</c:v>
                </c:pt>
                <c:pt idx="121">
                  <c:v>179.46039999999999</c:v>
                </c:pt>
                <c:pt idx="122">
                  <c:v>175.3954</c:v>
                </c:pt>
                <c:pt idx="123">
                  <c:v>172.74299999999999</c:v>
                </c:pt>
                <c:pt idx="124">
                  <c:v>173.49250000000001</c:v>
                </c:pt>
                <c:pt idx="125">
                  <c:v>176.02</c:v>
                </c:pt>
                <c:pt idx="126">
                  <c:v>177.70179999999999</c:v>
                </c:pt>
                <c:pt idx="127">
                  <c:v>176.4717</c:v>
                </c:pt>
                <c:pt idx="128">
                  <c:v>178.9195</c:v>
                </c:pt>
                <c:pt idx="129">
                  <c:v>176.7704</c:v>
                </c:pt>
                <c:pt idx="130">
                  <c:v>176.8475</c:v>
                </c:pt>
                <c:pt idx="131">
                  <c:v>174.97800000000001</c:v>
                </c:pt>
                <c:pt idx="132">
                  <c:v>175.20920000000001</c:v>
                </c:pt>
                <c:pt idx="133">
                  <c:v>174.8141</c:v>
                </c:pt>
                <c:pt idx="134">
                  <c:v>176.59700000000001</c:v>
                </c:pt>
                <c:pt idx="135">
                  <c:v>176.19220000000001</c:v>
                </c:pt>
                <c:pt idx="136">
                  <c:v>178.19669999999999</c:v>
                </c:pt>
                <c:pt idx="137">
                  <c:v>178.63040000000001</c:v>
                </c:pt>
                <c:pt idx="138">
                  <c:v>176.27889999999999</c:v>
                </c:pt>
                <c:pt idx="139">
                  <c:v>180.40350000000001</c:v>
                </c:pt>
                <c:pt idx="140">
                  <c:v>181.5215</c:v>
                </c:pt>
                <c:pt idx="141">
                  <c:v>182.9092</c:v>
                </c:pt>
                <c:pt idx="142">
                  <c:v>189.6936</c:v>
                </c:pt>
                <c:pt idx="143">
                  <c:v>179.50729999999999</c:v>
                </c:pt>
                <c:pt idx="144">
                  <c:v>180.92400000000001</c:v>
                </c:pt>
                <c:pt idx="145">
                  <c:v>182.0804</c:v>
                </c:pt>
                <c:pt idx="146">
                  <c:v>186.54230000000001</c:v>
                </c:pt>
                <c:pt idx="147">
                  <c:v>187.18799999999999</c:v>
                </c:pt>
                <c:pt idx="148">
                  <c:v>189.19239999999999</c:v>
                </c:pt>
                <c:pt idx="149">
                  <c:v>188.06489999999999</c:v>
                </c:pt>
                <c:pt idx="150">
                  <c:v>193.28819999999999</c:v>
                </c:pt>
                <c:pt idx="151">
                  <c:v>194.5795</c:v>
                </c:pt>
                <c:pt idx="152">
                  <c:v>190.65719999999999</c:v>
                </c:pt>
                <c:pt idx="153">
                  <c:v>193.06649999999999</c:v>
                </c:pt>
                <c:pt idx="154">
                  <c:v>189.2021</c:v>
                </c:pt>
                <c:pt idx="155">
                  <c:v>191.2355</c:v>
                </c:pt>
                <c:pt idx="156">
                  <c:v>196.12139999999999</c:v>
                </c:pt>
                <c:pt idx="157">
                  <c:v>197.26820000000001</c:v>
                </c:pt>
                <c:pt idx="158">
                  <c:v>198.77160000000001</c:v>
                </c:pt>
                <c:pt idx="159">
                  <c:v>203.0504</c:v>
                </c:pt>
                <c:pt idx="160">
                  <c:v>200.6893</c:v>
                </c:pt>
                <c:pt idx="161">
                  <c:v>205.10310000000001</c:v>
                </c:pt>
                <c:pt idx="162">
                  <c:v>206.53899999999999</c:v>
                </c:pt>
                <c:pt idx="163">
                  <c:v>205.9126</c:v>
                </c:pt>
                <c:pt idx="164">
                  <c:v>199.5522</c:v>
                </c:pt>
                <c:pt idx="165">
                  <c:v>200.78569999999999</c:v>
                </c:pt>
                <c:pt idx="166">
                  <c:v>200.48689999999999</c:v>
                </c:pt>
                <c:pt idx="167">
                  <c:v>196.51650000000001</c:v>
                </c:pt>
                <c:pt idx="168">
                  <c:v>195.51429999999999</c:v>
                </c:pt>
                <c:pt idx="169">
                  <c:v>203.9177</c:v>
                </c:pt>
                <c:pt idx="170">
                  <c:v>201.1712</c:v>
                </c:pt>
                <c:pt idx="171">
                  <c:v>204.06229999999999</c:v>
                </c:pt>
                <c:pt idx="172">
                  <c:v>195.1866</c:v>
                </c:pt>
                <c:pt idx="173">
                  <c:v>193.99170000000001</c:v>
                </c:pt>
                <c:pt idx="174">
                  <c:v>196.44909999999999</c:v>
                </c:pt>
                <c:pt idx="175">
                  <c:v>194.68549999999999</c:v>
                </c:pt>
                <c:pt idx="176">
                  <c:v>196.6514</c:v>
                </c:pt>
                <c:pt idx="177">
                  <c:v>196.4973</c:v>
                </c:pt>
                <c:pt idx="178">
                  <c:v>197.5669</c:v>
                </c:pt>
                <c:pt idx="179">
                  <c:v>208.67840000000001</c:v>
                </c:pt>
                <c:pt idx="180">
                  <c:v>205.5463</c:v>
                </c:pt>
                <c:pt idx="181">
                  <c:v>205.20910000000001</c:v>
                </c:pt>
                <c:pt idx="182">
                  <c:v>208.49529999999999</c:v>
                </c:pt>
                <c:pt idx="183">
                  <c:v>204.76570000000001</c:v>
                </c:pt>
                <c:pt idx="184">
                  <c:v>200.6893</c:v>
                </c:pt>
                <c:pt idx="185">
                  <c:v>195.99619999999999</c:v>
                </c:pt>
                <c:pt idx="186">
                  <c:v>201.59520000000001</c:v>
                </c:pt>
                <c:pt idx="187">
                  <c:v>201.12299999999999</c:v>
                </c:pt>
                <c:pt idx="188">
                  <c:v>201.31569999999999</c:v>
                </c:pt>
                <c:pt idx="189">
                  <c:v>202.6456</c:v>
                </c:pt>
                <c:pt idx="190">
                  <c:v>203.8117</c:v>
                </c:pt>
                <c:pt idx="191">
                  <c:v>202.5752</c:v>
                </c:pt>
                <c:pt idx="192">
                  <c:v>207.2894</c:v>
                </c:pt>
                <c:pt idx="193">
                  <c:v>205.7824</c:v>
                </c:pt>
                <c:pt idx="194">
                  <c:v>206.42959999999999</c:v>
                </c:pt>
                <c:pt idx="195">
                  <c:v>209.11519999999999</c:v>
                </c:pt>
                <c:pt idx="196">
                  <c:v>213.6362</c:v>
                </c:pt>
                <c:pt idx="197">
                  <c:v>218.8817</c:v>
                </c:pt>
                <c:pt idx="198">
                  <c:v>221.13249999999999</c:v>
                </c:pt>
                <c:pt idx="199">
                  <c:v>217.8674</c:v>
                </c:pt>
                <c:pt idx="200">
                  <c:v>219.54830000000001</c:v>
                </c:pt>
                <c:pt idx="201">
                  <c:v>223.77940000000001</c:v>
                </c:pt>
                <c:pt idx="202">
                  <c:v>209.917</c:v>
                </c:pt>
                <c:pt idx="203">
                  <c:v>206.97059999999999</c:v>
                </c:pt>
                <c:pt idx="204">
                  <c:v>195.77440000000001</c:v>
                </c:pt>
                <c:pt idx="205">
                  <c:v>204.1112</c:v>
                </c:pt>
                <c:pt idx="206">
                  <c:v>198.39230000000001</c:v>
                </c:pt>
                <c:pt idx="207">
                  <c:v>197.09780000000001</c:v>
                </c:pt>
                <c:pt idx="208">
                  <c:v>198.43100000000001</c:v>
                </c:pt>
                <c:pt idx="209">
                  <c:v>201.6865</c:v>
                </c:pt>
                <c:pt idx="210">
                  <c:v>198.08320000000001</c:v>
                </c:pt>
                <c:pt idx="211">
                  <c:v>196.01589999999999</c:v>
                </c:pt>
                <c:pt idx="212">
                  <c:v>193.58150000000001</c:v>
                </c:pt>
                <c:pt idx="213">
                  <c:v>195.6584</c:v>
                </c:pt>
                <c:pt idx="214">
                  <c:v>200.37270000000001</c:v>
                </c:pt>
                <c:pt idx="215">
                  <c:v>193.7747</c:v>
                </c:pt>
                <c:pt idx="216">
                  <c:v>196.28639999999999</c:v>
                </c:pt>
                <c:pt idx="217">
                  <c:v>200.75909999999999</c:v>
                </c:pt>
                <c:pt idx="218">
                  <c:v>202.32400000000001</c:v>
                </c:pt>
                <c:pt idx="219">
                  <c:v>200.21809999999999</c:v>
                </c:pt>
                <c:pt idx="220">
                  <c:v>203.18379999999999</c:v>
                </c:pt>
                <c:pt idx="221">
                  <c:v>205.2414</c:v>
                </c:pt>
                <c:pt idx="222">
                  <c:v>199.18440000000001</c:v>
                </c:pt>
                <c:pt idx="223">
                  <c:v>203.2321</c:v>
                </c:pt>
                <c:pt idx="224">
                  <c:v>198.91390000000001</c:v>
                </c:pt>
                <c:pt idx="225">
                  <c:v>202.70079999999999</c:v>
                </c:pt>
                <c:pt idx="226">
                  <c:v>203.42529999999999</c:v>
                </c:pt>
                <c:pt idx="227">
                  <c:v>208.4776</c:v>
                </c:pt>
                <c:pt idx="228">
                  <c:v>213.8777</c:v>
                </c:pt>
                <c:pt idx="229">
                  <c:v>215.28800000000001</c:v>
                </c:pt>
                <c:pt idx="230">
                  <c:v>213.35599999999999</c:v>
                </c:pt>
                <c:pt idx="231">
                  <c:v>212.1968</c:v>
                </c:pt>
                <c:pt idx="232">
                  <c:v>212.1968</c:v>
                </c:pt>
                <c:pt idx="233">
                  <c:v>206.9417</c:v>
                </c:pt>
                <c:pt idx="234">
                  <c:v>207.357</c:v>
                </c:pt>
                <c:pt idx="235">
                  <c:v>207.50190000000001</c:v>
                </c:pt>
                <c:pt idx="236">
                  <c:v>207.5889</c:v>
                </c:pt>
                <c:pt idx="237">
                  <c:v>208.88329999999999</c:v>
                </c:pt>
                <c:pt idx="238">
                  <c:v>202.94229999999999</c:v>
                </c:pt>
                <c:pt idx="239">
                  <c:v>206.00460000000001</c:v>
                </c:pt>
                <c:pt idx="240">
                  <c:v>195.7937</c:v>
                </c:pt>
                <c:pt idx="241">
                  <c:v>197.76439999999999</c:v>
                </c:pt>
                <c:pt idx="242">
                  <c:v>195.5908</c:v>
                </c:pt>
                <c:pt idx="243">
                  <c:v>195.4556</c:v>
                </c:pt>
                <c:pt idx="244">
                  <c:v>199.41630000000001</c:v>
                </c:pt>
                <c:pt idx="245">
                  <c:v>209.03790000000001</c:v>
                </c:pt>
                <c:pt idx="246">
                  <c:v>215.70339999999999</c:v>
                </c:pt>
                <c:pt idx="247">
                  <c:v>216.1189</c:v>
                </c:pt>
                <c:pt idx="248">
                  <c:v>210.9699</c:v>
                </c:pt>
                <c:pt idx="249">
                  <c:v>203.8407</c:v>
                </c:pt>
                <c:pt idx="250">
                  <c:v>209.1925</c:v>
                </c:pt>
                <c:pt idx="251">
                  <c:v>208.12020000000001</c:v>
                </c:pt>
                <c:pt idx="252">
                  <c:v>209.15379999999999</c:v>
                </c:pt>
                <c:pt idx="253">
                  <c:v>209.8493</c:v>
                </c:pt>
                <c:pt idx="254">
                  <c:v>207.17349999999999</c:v>
                </c:pt>
                <c:pt idx="255">
                  <c:v>204.44220000000001</c:v>
                </c:pt>
                <c:pt idx="256">
                  <c:v>205.74</c:v>
                </c:pt>
                <c:pt idx="257">
                  <c:v>203.77379999999999</c:v>
                </c:pt>
                <c:pt idx="258">
                  <c:v>203.5027</c:v>
                </c:pt>
                <c:pt idx="259">
                  <c:v>207.13470000000001</c:v>
                </c:pt>
                <c:pt idx="260">
                  <c:v>207.14439999999999</c:v>
                </c:pt>
                <c:pt idx="261">
                  <c:v>208.4616</c:v>
                </c:pt>
                <c:pt idx="262">
                  <c:v>207.3381</c:v>
                </c:pt>
                <c:pt idx="263">
                  <c:v>209.41079999999999</c:v>
                </c:pt>
                <c:pt idx="264">
                  <c:v>208.59719999999999</c:v>
                </c:pt>
                <c:pt idx="265">
                  <c:v>207.50280000000001</c:v>
                </c:pt>
                <c:pt idx="266">
                  <c:v>207.619</c:v>
                </c:pt>
                <c:pt idx="267">
                  <c:v>207.55119999999999</c:v>
                </c:pt>
                <c:pt idx="268">
                  <c:v>209.21709999999999</c:v>
                </c:pt>
                <c:pt idx="269">
                  <c:v>205.1395</c:v>
                </c:pt>
                <c:pt idx="270">
                  <c:v>203.8998</c:v>
                </c:pt>
                <c:pt idx="271">
                  <c:v>206.55359999999999</c:v>
                </c:pt>
                <c:pt idx="272">
                  <c:v>207.464</c:v>
                </c:pt>
                <c:pt idx="273">
                  <c:v>207.3963</c:v>
                </c:pt>
                <c:pt idx="274">
                  <c:v>212.3843</c:v>
                </c:pt>
                <c:pt idx="275">
                  <c:v>212.51990000000001</c:v>
                </c:pt>
                <c:pt idx="276">
                  <c:v>211.71600000000001</c:v>
                </c:pt>
                <c:pt idx="277">
                  <c:v>215.59020000000001</c:v>
                </c:pt>
                <c:pt idx="278">
                  <c:v>216.89769999999999</c:v>
                </c:pt>
                <c:pt idx="279">
                  <c:v>214.06960000000001</c:v>
                </c:pt>
                <c:pt idx="280">
                  <c:v>215.74520000000001</c:v>
                </c:pt>
                <c:pt idx="281">
                  <c:v>217.88570000000001</c:v>
                </c:pt>
                <c:pt idx="282">
                  <c:v>217.1011</c:v>
                </c:pt>
                <c:pt idx="283">
                  <c:v>214.7088</c:v>
                </c:pt>
                <c:pt idx="284">
                  <c:v>215.4255</c:v>
                </c:pt>
                <c:pt idx="285">
                  <c:v>210.8443</c:v>
                </c:pt>
                <c:pt idx="286">
                  <c:v>211.04769999999999</c:v>
                </c:pt>
                <c:pt idx="287">
                  <c:v>205.5753</c:v>
                </c:pt>
                <c:pt idx="288">
                  <c:v>211.4254</c:v>
                </c:pt>
                <c:pt idx="289">
                  <c:v>212.71360000000001</c:v>
                </c:pt>
                <c:pt idx="290">
                  <c:v>210.6506</c:v>
                </c:pt>
                <c:pt idx="291">
                  <c:v>208.1711</c:v>
                </c:pt>
                <c:pt idx="292">
                  <c:v>209.5367</c:v>
                </c:pt>
                <c:pt idx="293">
                  <c:v>206.3212</c:v>
                </c:pt>
                <c:pt idx="294">
                  <c:v>205.96279999999999</c:v>
                </c:pt>
                <c:pt idx="295">
                  <c:v>209.6336</c:v>
                </c:pt>
                <c:pt idx="296">
                  <c:v>217.2852</c:v>
                </c:pt>
                <c:pt idx="297">
                  <c:v>217.8954</c:v>
                </c:pt>
                <c:pt idx="298">
                  <c:v>218.84450000000001</c:v>
                </c:pt>
                <c:pt idx="299">
                  <c:v>222.31200000000001</c:v>
                </c:pt>
                <c:pt idx="300">
                  <c:v>225.0239</c:v>
                </c:pt>
                <c:pt idx="301">
                  <c:v>225.57599999999999</c:v>
                </c:pt>
                <c:pt idx="302">
                  <c:v>231.41630000000001</c:v>
                </c:pt>
                <c:pt idx="303">
                  <c:v>224.66560000000001</c:v>
                </c:pt>
                <c:pt idx="304">
                  <c:v>232.11369999999999</c:v>
                </c:pt>
                <c:pt idx="305">
                  <c:v>231.97810000000001</c:v>
                </c:pt>
                <c:pt idx="306">
                  <c:v>235.35839999999999</c:v>
                </c:pt>
                <c:pt idx="307">
                  <c:v>234.39949999999999</c:v>
                </c:pt>
                <c:pt idx="308">
                  <c:v>234.58349999999999</c:v>
                </c:pt>
                <c:pt idx="309">
                  <c:v>234.845</c:v>
                </c:pt>
                <c:pt idx="310">
                  <c:v>236.10419999999999</c:v>
                </c:pt>
                <c:pt idx="311">
                  <c:v>235.184</c:v>
                </c:pt>
                <c:pt idx="312">
                  <c:v>236.8015</c:v>
                </c:pt>
                <c:pt idx="313">
                  <c:v>237.28579999999999</c:v>
                </c:pt>
                <c:pt idx="314">
                  <c:v>236.03630000000001</c:v>
                </c:pt>
                <c:pt idx="315">
                  <c:v>237.06540000000001</c:v>
                </c:pt>
                <c:pt idx="316">
                  <c:v>236.66739999999999</c:v>
                </c:pt>
                <c:pt idx="317">
                  <c:v>233.9297</c:v>
                </c:pt>
                <c:pt idx="318">
                  <c:v>227.6585</c:v>
                </c:pt>
                <c:pt idx="319">
                  <c:v>226.4547</c:v>
                </c:pt>
                <c:pt idx="320">
                  <c:v>227.69730000000001</c:v>
                </c:pt>
                <c:pt idx="321">
                  <c:v>222.2998</c:v>
                </c:pt>
                <c:pt idx="322">
                  <c:v>225.5907</c:v>
                </c:pt>
                <c:pt idx="323">
                  <c:v>230.01750000000001</c:v>
                </c:pt>
                <c:pt idx="324">
                  <c:v>227.03720000000001</c:v>
                </c:pt>
                <c:pt idx="325">
                  <c:v>220.91159999999999</c:v>
                </c:pt>
                <c:pt idx="326">
                  <c:v>220.10579999999999</c:v>
                </c:pt>
                <c:pt idx="327">
                  <c:v>224.83349999999999</c:v>
                </c:pt>
                <c:pt idx="328">
                  <c:v>220.7465</c:v>
                </c:pt>
                <c:pt idx="329">
                  <c:v>226.94980000000001</c:v>
                </c:pt>
                <c:pt idx="330">
                  <c:v>225.62950000000001</c:v>
                </c:pt>
                <c:pt idx="331">
                  <c:v>230.20189999999999</c:v>
                </c:pt>
                <c:pt idx="332">
                  <c:v>228.8623</c:v>
                </c:pt>
                <c:pt idx="333">
                  <c:v>227.94970000000001</c:v>
                </c:pt>
                <c:pt idx="334">
                  <c:v>230.76499999999999</c:v>
                </c:pt>
                <c:pt idx="335">
                  <c:v>230.1146</c:v>
                </c:pt>
                <c:pt idx="336">
                  <c:v>223.97919999999999</c:v>
                </c:pt>
                <c:pt idx="337">
                  <c:v>223.62</c:v>
                </c:pt>
                <c:pt idx="338">
                  <c:v>229.09530000000001</c:v>
                </c:pt>
                <c:pt idx="339">
                  <c:v>230.6388</c:v>
                </c:pt>
                <c:pt idx="340">
                  <c:v>228.58070000000001</c:v>
                </c:pt>
                <c:pt idx="341">
                  <c:v>225.55179999999999</c:v>
                </c:pt>
                <c:pt idx="342">
                  <c:v>229.57089999999999</c:v>
                </c:pt>
                <c:pt idx="343">
                  <c:v>228.3672</c:v>
                </c:pt>
                <c:pt idx="344">
                  <c:v>225.0762</c:v>
                </c:pt>
                <c:pt idx="345">
                  <c:v>228.8817</c:v>
                </c:pt>
                <c:pt idx="346">
                  <c:v>235.26939999999999</c:v>
                </c:pt>
                <c:pt idx="347">
                  <c:v>241.79310000000001</c:v>
                </c:pt>
                <c:pt idx="348">
                  <c:v>240.61840000000001</c:v>
                </c:pt>
                <c:pt idx="349">
                  <c:v>242.59889999999999</c:v>
                </c:pt>
                <c:pt idx="350">
                  <c:v>245.8509</c:v>
                </c:pt>
                <c:pt idx="351">
                  <c:v>248.375</c:v>
                </c:pt>
                <c:pt idx="352">
                  <c:v>248.4333</c:v>
                </c:pt>
                <c:pt idx="353">
                  <c:v>250.93790000000001</c:v>
                </c:pt>
                <c:pt idx="354">
                  <c:v>248.12260000000001</c:v>
                </c:pt>
                <c:pt idx="355">
                  <c:v>251.91839999999999</c:v>
                </c:pt>
                <c:pt idx="356">
                  <c:v>253.12209999999999</c:v>
                </c:pt>
                <c:pt idx="357">
                  <c:v>251.1806</c:v>
                </c:pt>
                <c:pt idx="358">
                  <c:v>250.71459999999999</c:v>
                </c:pt>
                <c:pt idx="359">
                  <c:v>252.9667</c:v>
                </c:pt>
                <c:pt idx="360">
                  <c:v>249.65639999999999</c:v>
                </c:pt>
                <c:pt idx="361">
                  <c:v>253.52019999999999</c:v>
                </c:pt>
                <c:pt idx="362">
                  <c:v>253.9084</c:v>
                </c:pt>
                <c:pt idx="363">
                  <c:v>254.31620000000001</c:v>
                </c:pt>
                <c:pt idx="364">
                  <c:v>247.12270000000001</c:v>
                </c:pt>
                <c:pt idx="365">
                  <c:v>245.1326</c:v>
                </c:pt>
                <c:pt idx="366">
                  <c:v>244.81219999999999</c:v>
                </c:pt>
                <c:pt idx="367">
                  <c:v>244.5016</c:v>
                </c:pt>
                <c:pt idx="368">
                  <c:v>240.5505</c:v>
                </c:pt>
                <c:pt idx="369">
                  <c:v>239.26910000000001</c:v>
                </c:pt>
                <c:pt idx="370">
                  <c:v>242.43379999999999</c:v>
                </c:pt>
                <c:pt idx="371">
                  <c:v>245.08410000000001</c:v>
                </c:pt>
                <c:pt idx="372">
                  <c:v>239.95830000000001</c:v>
                </c:pt>
                <c:pt idx="373">
                  <c:v>239.0361</c:v>
                </c:pt>
                <c:pt idx="374">
                  <c:v>232.01730000000001</c:v>
                </c:pt>
                <c:pt idx="375">
                  <c:v>235.92959999999999</c:v>
                </c:pt>
                <c:pt idx="376">
                  <c:v>240.9</c:v>
                </c:pt>
                <c:pt idx="377">
                  <c:v>238.01669999999999</c:v>
                </c:pt>
                <c:pt idx="378">
                  <c:v>235.97810000000001</c:v>
                </c:pt>
                <c:pt idx="379">
                  <c:v>236.56190000000001</c:v>
                </c:pt>
                <c:pt idx="380">
                  <c:v>239.8313</c:v>
                </c:pt>
                <c:pt idx="381">
                  <c:v>238.5566</c:v>
                </c:pt>
                <c:pt idx="382">
                  <c:v>244.0153</c:v>
                </c:pt>
                <c:pt idx="383">
                  <c:v>244.93</c:v>
                </c:pt>
                <c:pt idx="384">
                  <c:v>244.70609999999999</c:v>
                </c:pt>
                <c:pt idx="385">
                  <c:v>242.5849</c:v>
                </c:pt>
                <c:pt idx="386">
                  <c:v>242.94499999999999</c:v>
                </c:pt>
                <c:pt idx="387">
                  <c:v>240.72649999999999</c:v>
                </c:pt>
                <c:pt idx="388">
                  <c:v>240.6292</c:v>
                </c:pt>
                <c:pt idx="389">
                  <c:v>239.08199999999999</c:v>
                </c:pt>
                <c:pt idx="390">
                  <c:v>244.02500000000001</c:v>
                </c:pt>
                <c:pt idx="391">
                  <c:v>246.96360000000001</c:v>
                </c:pt>
                <c:pt idx="392">
                  <c:v>245.75700000000001</c:v>
                </c:pt>
                <c:pt idx="393">
                  <c:v>246.74950000000001</c:v>
                </c:pt>
                <c:pt idx="394">
                  <c:v>250.30099999999999</c:v>
                </c:pt>
                <c:pt idx="395">
                  <c:v>250.93350000000001</c:v>
                </c:pt>
                <c:pt idx="396">
                  <c:v>252.87960000000001</c:v>
                </c:pt>
                <c:pt idx="397">
                  <c:v>251.39080000000001</c:v>
                </c:pt>
                <c:pt idx="398">
                  <c:v>250.43729999999999</c:v>
                </c:pt>
                <c:pt idx="399">
                  <c:v>253.8623</c:v>
                </c:pt>
                <c:pt idx="400">
                  <c:v>252.43199999999999</c:v>
                </c:pt>
                <c:pt idx="401">
                  <c:v>255.54570000000001</c:v>
                </c:pt>
                <c:pt idx="402">
                  <c:v>258.34789999999998</c:v>
                </c:pt>
                <c:pt idx="403">
                  <c:v>258.11430000000001</c:v>
                </c:pt>
                <c:pt idx="404">
                  <c:v>259.49610000000001</c:v>
                </c:pt>
                <c:pt idx="405">
                  <c:v>257.87119999999999</c:v>
                </c:pt>
                <c:pt idx="406">
                  <c:v>261.47129999999999</c:v>
                </c:pt>
                <c:pt idx="407">
                  <c:v>264.07909999999998</c:v>
                </c:pt>
                <c:pt idx="408">
                  <c:v>263.5926</c:v>
                </c:pt>
                <c:pt idx="409">
                  <c:v>264.27370000000002</c:v>
                </c:pt>
                <c:pt idx="410">
                  <c:v>270.16039999999998</c:v>
                </c:pt>
                <c:pt idx="411">
                  <c:v>270.17020000000002</c:v>
                </c:pt>
                <c:pt idx="412">
                  <c:v>272.37909999999999</c:v>
                </c:pt>
                <c:pt idx="413">
                  <c:v>269.93669999999997</c:v>
                </c:pt>
                <c:pt idx="414">
                  <c:v>270.44260000000003</c:v>
                </c:pt>
                <c:pt idx="415">
                  <c:v>269.83940000000001</c:v>
                </c:pt>
                <c:pt idx="416">
                  <c:v>273.4006</c:v>
                </c:pt>
                <c:pt idx="417">
                  <c:v>274.88940000000002</c:v>
                </c:pt>
                <c:pt idx="418">
                  <c:v>273.44929999999999</c:v>
                </c:pt>
                <c:pt idx="419">
                  <c:v>273.17680000000001</c:v>
                </c:pt>
                <c:pt idx="420">
                  <c:v>269.53769999999997</c:v>
                </c:pt>
                <c:pt idx="421">
                  <c:v>271.78539999999998</c:v>
                </c:pt>
                <c:pt idx="422">
                  <c:v>273.80930000000001</c:v>
                </c:pt>
                <c:pt idx="423">
                  <c:v>278.42149999999998</c:v>
                </c:pt>
                <c:pt idx="424">
                  <c:v>281.8562</c:v>
                </c:pt>
                <c:pt idx="425">
                  <c:v>281.25290000000001</c:v>
                </c:pt>
                <c:pt idx="426">
                  <c:v>278.8107</c:v>
                </c:pt>
                <c:pt idx="427">
                  <c:v>278.49930000000001</c:v>
                </c:pt>
                <c:pt idx="428">
                  <c:v>278.77179999999998</c:v>
                </c:pt>
                <c:pt idx="429">
                  <c:v>277.22460000000001</c:v>
                </c:pt>
                <c:pt idx="430">
                  <c:v>277.13709999999998</c:v>
                </c:pt>
                <c:pt idx="431">
                  <c:v>279.375</c:v>
                </c:pt>
                <c:pt idx="432">
                  <c:v>278.78149999999999</c:v>
                </c:pt>
                <c:pt idx="433">
                  <c:v>281.71030000000002</c:v>
                </c:pt>
                <c:pt idx="434">
                  <c:v>281.65190000000001</c:v>
                </c:pt>
                <c:pt idx="435">
                  <c:v>280.5523</c:v>
                </c:pt>
                <c:pt idx="436">
                  <c:v>278.7133</c:v>
                </c:pt>
                <c:pt idx="437">
                  <c:v>279.2097</c:v>
                </c:pt>
                <c:pt idx="438">
                  <c:v>281.99239999999998</c:v>
                </c:pt>
                <c:pt idx="439">
                  <c:v>284.95049999999998</c:v>
                </c:pt>
                <c:pt idx="440">
                  <c:v>286.6533</c:v>
                </c:pt>
                <c:pt idx="441">
                  <c:v>285.17419999999998</c:v>
                </c:pt>
                <c:pt idx="442">
                  <c:v>283.42930000000001</c:v>
                </c:pt>
                <c:pt idx="443">
                  <c:v>289.3175</c:v>
                </c:pt>
                <c:pt idx="444">
                  <c:v>296.71690000000001</c:v>
                </c:pt>
                <c:pt idx="445">
                  <c:v>296.99959999999999</c:v>
                </c:pt>
                <c:pt idx="446">
                  <c:v>295.0206</c:v>
                </c:pt>
                <c:pt idx="447">
                  <c:v>294.42590000000001</c:v>
                </c:pt>
                <c:pt idx="448">
                  <c:v>291.57929999999999</c:v>
                </c:pt>
                <c:pt idx="449">
                  <c:v>292.1934</c:v>
                </c:pt>
                <c:pt idx="450">
                  <c:v>295.96629999999999</c:v>
                </c:pt>
                <c:pt idx="451">
                  <c:v>294.29930000000002</c:v>
                </c:pt>
                <c:pt idx="452">
                  <c:v>294.25040000000001</c:v>
                </c:pt>
                <c:pt idx="453">
                  <c:v>293.58749999999998</c:v>
                </c:pt>
                <c:pt idx="454">
                  <c:v>293.5779</c:v>
                </c:pt>
                <c:pt idx="455">
                  <c:v>292.64190000000002</c:v>
                </c:pt>
                <c:pt idx="456">
                  <c:v>292.6712</c:v>
                </c:pt>
                <c:pt idx="457">
                  <c:v>289.78550000000001</c:v>
                </c:pt>
                <c:pt idx="458">
                  <c:v>288.28410000000002</c:v>
                </c:pt>
                <c:pt idx="459">
                  <c:v>289.53199999999998</c:v>
                </c:pt>
                <c:pt idx="460">
                  <c:v>292.26170000000002</c:v>
                </c:pt>
                <c:pt idx="461">
                  <c:v>297.16539999999998</c:v>
                </c:pt>
                <c:pt idx="462">
                  <c:v>297.55540000000002</c:v>
                </c:pt>
                <c:pt idx="463">
                  <c:v>292.33969999999999</c:v>
                </c:pt>
                <c:pt idx="464">
                  <c:v>286.90960000000001</c:v>
                </c:pt>
                <c:pt idx="465">
                  <c:v>287.39699999999999</c:v>
                </c:pt>
                <c:pt idx="466">
                  <c:v>291.08210000000003</c:v>
                </c:pt>
                <c:pt idx="467">
                  <c:v>292.03739999999999</c:v>
                </c:pt>
                <c:pt idx="468">
                  <c:v>291.83269999999999</c:v>
                </c:pt>
                <c:pt idx="469">
                  <c:v>286.78289999999998</c:v>
                </c:pt>
                <c:pt idx="470">
                  <c:v>276.40019999999998</c:v>
                </c:pt>
                <c:pt idx="471">
                  <c:v>276.8682</c:v>
                </c:pt>
                <c:pt idx="472">
                  <c:v>274.84050000000002</c:v>
                </c:pt>
                <c:pt idx="473">
                  <c:v>281.84010000000001</c:v>
                </c:pt>
                <c:pt idx="474">
                  <c:v>276.00049999999999</c:v>
                </c:pt>
                <c:pt idx="475">
                  <c:v>281.5086</c:v>
                </c:pt>
                <c:pt idx="476">
                  <c:v>285.74939999999998</c:v>
                </c:pt>
                <c:pt idx="477">
                  <c:v>287.44569999999999</c:v>
                </c:pt>
                <c:pt idx="478">
                  <c:v>287.44569999999999</c:v>
                </c:pt>
                <c:pt idx="479">
                  <c:v>286.84129999999999</c:v>
                </c:pt>
                <c:pt idx="480">
                  <c:v>285.52519999999998</c:v>
                </c:pt>
                <c:pt idx="481">
                  <c:v>288.8691</c:v>
                </c:pt>
                <c:pt idx="482">
                  <c:v>295.14729999999997</c:v>
                </c:pt>
                <c:pt idx="483">
                  <c:v>296.57069999999999</c:v>
                </c:pt>
                <c:pt idx="484">
                  <c:v>299.57339999999999</c:v>
                </c:pt>
                <c:pt idx="485">
                  <c:v>300.48970000000003</c:v>
                </c:pt>
                <c:pt idx="486">
                  <c:v>299.69029999999998</c:v>
                </c:pt>
                <c:pt idx="487">
                  <c:v>302.95620000000002</c:v>
                </c:pt>
                <c:pt idx="488">
                  <c:v>301.39640000000003</c:v>
                </c:pt>
                <c:pt idx="489">
                  <c:v>300.39229999999998</c:v>
                </c:pt>
                <c:pt idx="490">
                  <c:v>302.32249999999999</c:v>
                </c:pt>
                <c:pt idx="491">
                  <c:v>315.05450000000002</c:v>
                </c:pt>
                <c:pt idx="492">
                  <c:v>316.20490000000001</c:v>
                </c:pt>
                <c:pt idx="493">
                  <c:v>323.29239999999999</c:v>
                </c:pt>
                <c:pt idx="494">
                  <c:v>321.09890000000001</c:v>
                </c:pt>
                <c:pt idx="495">
                  <c:v>324.7645</c:v>
                </c:pt>
                <c:pt idx="496">
                  <c:v>325.61259999999999</c:v>
                </c:pt>
                <c:pt idx="497">
                  <c:v>327.9914</c:v>
                </c:pt>
                <c:pt idx="498">
                  <c:v>327.62090000000001</c:v>
                </c:pt>
                <c:pt idx="499">
                  <c:v>328.52749999999997</c:v>
                </c:pt>
                <c:pt idx="500">
                  <c:v>327.51369999999997</c:v>
                </c:pt>
                <c:pt idx="501">
                  <c:v>322.49290000000002</c:v>
                </c:pt>
                <c:pt idx="502">
                  <c:v>324.08199999999999</c:v>
                </c:pt>
                <c:pt idx="503">
                  <c:v>328.26429999999999</c:v>
                </c:pt>
                <c:pt idx="504">
                  <c:v>327.63060000000002</c:v>
                </c:pt>
                <c:pt idx="505">
                  <c:v>330.98430000000002</c:v>
                </c:pt>
                <c:pt idx="506">
                  <c:v>331.20890000000003</c:v>
                </c:pt>
                <c:pt idx="507">
                  <c:v>333.30869999999999</c:v>
                </c:pt>
                <c:pt idx="508">
                  <c:v>335.10579999999999</c:v>
                </c:pt>
                <c:pt idx="509">
                  <c:v>331.90230000000003</c:v>
                </c:pt>
                <c:pt idx="510">
                  <c:v>329.80250000000001</c:v>
                </c:pt>
                <c:pt idx="511">
                  <c:v>330.02710000000002</c:v>
                </c:pt>
                <c:pt idx="512">
                  <c:v>321.98910000000001</c:v>
                </c:pt>
                <c:pt idx="513">
                  <c:v>328.77699999999999</c:v>
                </c:pt>
                <c:pt idx="514">
                  <c:v>322.87779999999998</c:v>
                </c:pt>
                <c:pt idx="515">
                  <c:v>322.37970000000001</c:v>
                </c:pt>
                <c:pt idx="516">
                  <c:v>321.80360000000002</c:v>
                </c:pt>
                <c:pt idx="517">
                  <c:v>315.47469999999998</c:v>
                </c:pt>
                <c:pt idx="518">
                  <c:v>318.58049999999997</c:v>
                </c:pt>
                <c:pt idx="519">
                  <c:v>327.10680000000002</c:v>
                </c:pt>
                <c:pt idx="520">
                  <c:v>327.15570000000002</c:v>
                </c:pt>
                <c:pt idx="521">
                  <c:v>325.32929999999999</c:v>
                </c:pt>
                <c:pt idx="522">
                  <c:v>334.54910000000001</c:v>
                </c:pt>
                <c:pt idx="523">
                  <c:v>331.48230000000001</c:v>
                </c:pt>
                <c:pt idx="524">
                  <c:v>320.68029999999999</c:v>
                </c:pt>
                <c:pt idx="525">
                  <c:v>326.84320000000002</c:v>
                </c:pt>
                <c:pt idx="526">
                  <c:v>317.32060000000001</c:v>
                </c:pt>
                <c:pt idx="527">
                  <c:v>316.24619999999999</c:v>
                </c:pt>
                <c:pt idx="528">
                  <c:v>312.447</c:v>
                </c:pt>
                <c:pt idx="529">
                  <c:v>319.65480000000002</c:v>
                </c:pt>
                <c:pt idx="530">
                  <c:v>325.42700000000002</c:v>
                </c:pt>
                <c:pt idx="531">
                  <c:v>326.88220000000001</c:v>
                </c:pt>
                <c:pt idx="532">
                  <c:v>334.46120000000002</c:v>
                </c:pt>
                <c:pt idx="533">
                  <c:v>333.28919999999999</c:v>
                </c:pt>
                <c:pt idx="534">
                  <c:v>333.97289999999998</c:v>
                </c:pt>
                <c:pt idx="535">
                  <c:v>331.4042</c:v>
                </c:pt>
                <c:pt idx="536">
                  <c:v>328.4742</c:v>
                </c:pt>
                <c:pt idx="537">
                  <c:v>326.94080000000002</c:v>
                </c:pt>
                <c:pt idx="538">
                  <c:v>321.3347</c:v>
                </c:pt>
                <c:pt idx="539">
                  <c:v>308.99939999999998</c:v>
                </c:pt>
                <c:pt idx="540">
                  <c:v>306.55770000000001</c:v>
                </c:pt>
                <c:pt idx="541">
                  <c:v>306.714</c:v>
                </c:pt>
                <c:pt idx="542">
                  <c:v>306.93860000000001</c:v>
                </c:pt>
                <c:pt idx="543">
                  <c:v>307.63200000000001</c:v>
                </c:pt>
                <c:pt idx="544">
                  <c:v>310.84530000000001</c:v>
                </c:pt>
                <c:pt idx="545">
                  <c:v>297.68950000000001</c:v>
                </c:pt>
                <c:pt idx="546">
                  <c:v>302.96359999999999</c:v>
                </c:pt>
                <c:pt idx="547">
                  <c:v>295.58960000000002</c:v>
                </c:pt>
                <c:pt idx="548">
                  <c:v>296.25380000000001</c:v>
                </c:pt>
                <c:pt idx="549">
                  <c:v>294.56420000000003</c:v>
                </c:pt>
                <c:pt idx="550">
                  <c:v>289.1241</c:v>
                </c:pt>
                <c:pt idx="551">
                  <c:v>289.45609999999999</c:v>
                </c:pt>
                <c:pt idx="552">
                  <c:v>281.76</c:v>
                </c:pt>
                <c:pt idx="553">
                  <c:v>289.78820000000002</c:v>
                </c:pt>
                <c:pt idx="554">
                  <c:v>292.84519999999998</c:v>
                </c:pt>
                <c:pt idx="555">
                  <c:v>301.06880000000001</c:v>
                </c:pt>
                <c:pt idx="556">
                  <c:v>303.72539999999998</c:v>
                </c:pt>
                <c:pt idx="557">
                  <c:v>301.55709999999999</c:v>
                </c:pt>
                <c:pt idx="558">
                  <c:v>306.14749999999998</c:v>
                </c:pt>
                <c:pt idx="559">
                  <c:v>294.22239999999999</c:v>
                </c:pt>
                <c:pt idx="560">
                  <c:v>298.80290000000002</c:v>
                </c:pt>
                <c:pt idx="561">
                  <c:v>293.92930000000001</c:v>
                </c:pt>
                <c:pt idx="562">
                  <c:v>297.45510000000002</c:v>
                </c:pt>
                <c:pt idx="563">
                  <c:v>303.95</c:v>
                </c:pt>
                <c:pt idx="564">
                  <c:v>295.32600000000002</c:v>
                </c:pt>
                <c:pt idx="565">
                  <c:v>288.15719999999999</c:v>
                </c:pt>
                <c:pt idx="566">
                  <c:v>288.1182</c:v>
                </c:pt>
                <c:pt idx="567">
                  <c:v>293.4606</c:v>
                </c:pt>
                <c:pt idx="568">
                  <c:v>293.11799999999999</c:v>
                </c:pt>
                <c:pt idx="569">
                  <c:v>284.53489999999999</c:v>
                </c:pt>
                <c:pt idx="570">
                  <c:v>281.79450000000003</c:v>
                </c:pt>
                <c:pt idx="571">
                  <c:v>281.589</c:v>
                </c:pt>
                <c:pt idx="572">
                  <c:v>274.2978</c:v>
                </c:pt>
                <c:pt idx="573">
                  <c:v>288.31270000000001</c:v>
                </c:pt>
                <c:pt idx="574">
                  <c:v>290.97460000000001</c:v>
                </c:pt>
                <c:pt idx="575">
                  <c:v>292.42309999999998</c:v>
                </c:pt>
                <c:pt idx="576">
                  <c:v>288.66500000000002</c:v>
                </c:pt>
                <c:pt idx="577">
                  <c:v>293.79320000000001</c:v>
                </c:pt>
                <c:pt idx="578">
                  <c:v>289.61430000000001</c:v>
                </c:pt>
                <c:pt idx="579">
                  <c:v>283.68340000000001</c:v>
                </c:pt>
                <c:pt idx="580">
                  <c:v>272.9667</c:v>
                </c:pt>
                <c:pt idx="581">
                  <c:v>269.97199999999998</c:v>
                </c:pt>
                <c:pt idx="582">
                  <c:v>282.35230000000001</c:v>
                </c:pt>
                <c:pt idx="583">
                  <c:v>279.50439999999998</c:v>
                </c:pt>
                <c:pt idx="584">
                  <c:v>274.10199999999998</c:v>
                </c:pt>
                <c:pt idx="585">
                  <c:v>270.54930000000002</c:v>
                </c:pt>
                <c:pt idx="586">
                  <c:v>281.03120000000001</c:v>
                </c:pt>
                <c:pt idx="587">
                  <c:v>288.11689999999999</c:v>
                </c:pt>
                <c:pt idx="588">
                  <c:v>288.92919999999998</c:v>
                </c:pt>
                <c:pt idx="589">
                  <c:v>294.02820000000003</c:v>
                </c:pt>
                <c:pt idx="590">
                  <c:v>292.78519999999997</c:v>
                </c:pt>
                <c:pt idx="591">
                  <c:v>297.58080000000001</c:v>
                </c:pt>
                <c:pt idx="592">
                  <c:v>293.10820000000001</c:v>
                </c:pt>
                <c:pt idx="593">
                  <c:v>297.61989999999997</c:v>
                </c:pt>
                <c:pt idx="594">
                  <c:v>297.209</c:v>
                </c:pt>
                <c:pt idx="595">
                  <c:v>304.07940000000002</c:v>
                </c:pt>
                <c:pt idx="596">
                  <c:v>308.68900000000002</c:v>
                </c:pt>
                <c:pt idx="597">
                  <c:v>307.17200000000003</c:v>
                </c:pt>
                <c:pt idx="598">
                  <c:v>301.74029999999999</c:v>
                </c:pt>
                <c:pt idx="599">
                  <c:v>302.82659999999998</c:v>
                </c:pt>
                <c:pt idx="600">
                  <c:v>308.25830000000002</c:v>
                </c:pt>
                <c:pt idx="601">
                  <c:v>304.25549999999998</c:v>
                </c:pt>
                <c:pt idx="602">
                  <c:v>293.11799999999999</c:v>
                </c:pt>
                <c:pt idx="603">
                  <c:v>294.94819999999999</c:v>
                </c:pt>
                <c:pt idx="604">
                  <c:v>290.64179999999999</c:v>
                </c:pt>
                <c:pt idx="605">
                  <c:v>279.1814</c:v>
                </c:pt>
                <c:pt idx="606">
                  <c:v>276.04969999999997</c:v>
                </c:pt>
                <c:pt idx="607">
                  <c:v>281.49110000000002</c:v>
                </c:pt>
                <c:pt idx="608">
                  <c:v>273.86709999999999</c:v>
                </c:pt>
                <c:pt idx="609">
                  <c:v>274.54239999999999</c:v>
                </c:pt>
                <c:pt idx="610">
                  <c:v>279.22059999999999</c:v>
                </c:pt>
                <c:pt idx="611">
                  <c:v>280.25799999999998</c:v>
                </c:pt>
                <c:pt idx="612">
                  <c:v>274.8263</c:v>
                </c:pt>
                <c:pt idx="613">
                  <c:v>268.19069999999999</c:v>
                </c:pt>
                <c:pt idx="614">
                  <c:v>274.73820000000001</c:v>
                </c:pt>
                <c:pt idx="615">
                  <c:v>264.46190000000001</c:v>
                </c:pt>
                <c:pt idx="616">
                  <c:v>277.185</c:v>
                </c:pt>
                <c:pt idx="617">
                  <c:v>283.45830000000001</c:v>
                </c:pt>
                <c:pt idx="618">
                  <c:v>271.60640000000001</c:v>
                </c:pt>
                <c:pt idx="619">
                  <c:v>278.4083</c:v>
                </c:pt>
                <c:pt idx="620">
                  <c:v>275.7756</c:v>
                </c:pt>
                <c:pt idx="621">
                  <c:v>283.80090000000001</c:v>
                </c:pt>
                <c:pt idx="622">
                  <c:v>271.44</c:v>
                </c:pt>
                <c:pt idx="623">
                  <c:v>268.87580000000003</c:v>
                </c:pt>
                <c:pt idx="624">
                  <c:v>258.94209999999998</c:v>
                </c:pt>
                <c:pt idx="625">
                  <c:v>263.75729999999999</c:v>
                </c:pt>
                <c:pt idx="626">
                  <c:v>254.99789999999999</c:v>
                </c:pt>
                <c:pt idx="627">
                  <c:v>249.90880000000001</c:v>
                </c:pt>
                <c:pt idx="628">
                  <c:v>255.5558</c:v>
                </c:pt>
                <c:pt idx="629">
                  <c:v>255.92769999999999</c:v>
                </c:pt>
                <c:pt idx="630">
                  <c:v>261.13440000000003</c:v>
                </c:pt>
                <c:pt idx="631">
                  <c:v>249.245</c:v>
                </c:pt>
                <c:pt idx="632">
                  <c:v>248.3229</c:v>
                </c:pt>
                <c:pt idx="633">
                  <c:v>247.75389999999999</c:v>
                </c:pt>
                <c:pt idx="634">
                  <c:v>255.69</c:v>
                </c:pt>
                <c:pt idx="635">
                  <c:v>254.67959999999999</c:v>
                </c:pt>
                <c:pt idx="636">
                  <c:v>257.52440000000001</c:v>
                </c:pt>
                <c:pt idx="637">
                  <c:v>260.84010000000001</c:v>
                </c:pt>
                <c:pt idx="638">
                  <c:v>268.04039999999998</c:v>
                </c:pt>
                <c:pt idx="639">
                  <c:v>266.69650000000001</c:v>
                </c:pt>
                <c:pt idx="640">
                  <c:v>267.23599999999999</c:v>
                </c:pt>
                <c:pt idx="641">
                  <c:v>269.35489999999999</c:v>
                </c:pt>
                <c:pt idx="642">
                  <c:v>264.88170000000002</c:v>
                </c:pt>
                <c:pt idx="643">
                  <c:v>263.63589999999999</c:v>
                </c:pt>
                <c:pt idx="644">
                  <c:v>267.31450000000001</c:v>
                </c:pt>
                <c:pt idx="645">
                  <c:v>265.26420000000002</c:v>
                </c:pt>
                <c:pt idx="646">
                  <c:v>259.75119999999998</c:v>
                </c:pt>
                <c:pt idx="647">
                  <c:v>248.17580000000001</c:v>
                </c:pt>
                <c:pt idx="648">
                  <c:v>237.6499</c:v>
                </c:pt>
                <c:pt idx="649">
                  <c:v>239.83750000000001</c:v>
                </c:pt>
                <c:pt idx="650">
                  <c:v>246.9691</c:v>
                </c:pt>
                <c:pt idx="651">
                  <c:v>240.30840000000001</c:v>
                </c:pt>
                <c:pt idx="652">
                  <c:v>242.9374</c:v>
                </c:pt>
                <c:pt idx="653">
                  <c:v>248.91149999999999</c:v>
                </c:pt>
                <c:pt idx="654">
                  <c:v>248.31309999999999</c:v>
                </c:pt>
                <c:pt idx="655">
                  <c:v>253.934</c:v>
                </c:pt>
                <c:pt idx="656">
                  <c:v>262.60590000000002</c:v>
                </c:pt>
                <c:pt idx="657">
                  <c:v>259.84930000000003</c:v>
                </c:pt>
                <c:pt idx="658">
                  <c:v>251.5993</c:v>
                </c:pt>
                <c:pt idx="659">
                  <c:v>255.3074</c:v>
                </c:pt>
                <c:pt idx="660">
                  <c:v>251.9427</c:v>
                </c:pt>
                <c:pt idx="661">
                  <c:v>254.6404</c:v>
                </c:pt>
                <c:pt idx="662">
                  <c:v>257.84809999999999</c:v>
                </c:pt>
                <c:pt idx="663">
                  <c:v>261.14420000000001</c:v>
                </c:pt>
                <c:pt idx="664">
                  <c:v>263.29239999999999</c:v>
                </c:pt>
                <c:pt idx="665">
                  <c:v>262.56659999999999</c:v>
                </c:pt>
                <c:pt idx="666">
                  <c:v>259.47649999999999</c:v>
                </c:pt>
                <c:pt idx="667">
                  <c:v>248.84280000000001</c:v>
                </c:pt>
                <c:pt idx="668">
                  <c:v>247.9109</c:v>
                </c:pt>
                <c:pt idx="669">
                  <c:v>249.245</c:v>
                </c:pt>
                <c:pt idx="670">
                  <c:v>251.8348</c:v>
                </c:pt>
                <c:pt idx="671">
                  <c:v>249.4118</c:v>
                </c:pt>
                <c:pt idx="672">
                  <c:v>254.59129999999999</c:v>
                </c:pt>
                <c:pt idx="673">
                  <c:v>257.27910000000003</c:v>
                </c:pt>
                <c:pt idx="674">
                  <c:v>259.80020000000002</c:v>
                </c:pt>
                <c:pt idx="675">
                  <c:v>255.40549999999999</c:v>
                </c:pt>
                <c:pt idx="676">
                  <c:v>253.90459999999999</c:v>
                </c:pt>
                <c:pt idx="677">
                  <c:v>247.10650000000001</c:v>
                </c:pt>
                <c:pt idx="678">
                  <c:v>263.62599999999998</c:v>
                </c:pt>
                <c:pt idx="679">
                  <c:v>271.15010000000001</c:v>
                </c:pt>
                <c:pt idx="680">
                  <c:v>275.39769999999999</c:v>
                </c:pt>
                <c:pt idx="681">
                  <c:v>272.71960000000001</c:v>
                </c:pt>
                <c:pt idx="682">
                  <c:v>269.59030000000001</c:v>
                </c:pt>
                <c:pt idx="683">
                  <c:v>277.09480000000002</c:v>
                </c:pt>
                <c:pt idx="684">
                  <c:v>278.25229999999999</c:v>
                </c:pt>
                <c:pt idx="685">
                  <c:v>277.52640000000002</c:v>
                </c:pt>
                <c:pt idx="686">
                  <c:v>274.98570000000001</c:v>
                </c:pt>
                <c:pt idx="687">
                  <c:v>276.928</c:v>
                </c:pt>
                <c:pt idx="688">
                  <c:v>283.6574</c:v>
                </c:pt>
                <c:pt idx="689">
                  <c:v>281.55810000000002</c:v>
                </c:pt>
                <c:pt idx="690">
                  <c:v>286.35509999999999</c:v>
                </c:pt>
                <c:pt idx="691">
                  <c:v>287.8854</c:v>
                </c:pt>
                <c:pt idx="692">
                  <c:v>287.13990000000001</c:v>
                </c:pt>
                <c:pt idx="693">
                  <c:v>286.38290000000001</c:v>
                </c:pt>
                <c:pt idx="694">
                  <c:v>285.2525</c:v>
                </c:pt>
                <c:pt idx="695">
                  <c:v>281.3005</c:v>
                </c:pt>
                <c:pt idx="696">
                  <c:v>273.04289999999997</c:v>
                </c:pt>
                <c:pt idx="697">
                  <c:v>271.75510000000003</c:v>
                </c:pt>
                <c:pt idx="698">
                  <c:v>271.11619999999999</c:v>
                </c:pt>
                <c:pt idx="699">
                  <c:v>274.12430000000001</c:v>
                </c:pt>
                <c:pt idx="700">
                  <c:v>263.54660000000001</c:v>
                </c:pt>
                <c:pt idx="701">
                  <c:v>260.73509999999999</c:v>
                </c:pt>
                <c:pt idx="702">
                  <c:v>258.51339999999999</c:v>
                </c:pt>
                <c:pt idx="703">
                  <c:v>257.03879999999998</c:v>
                </c:pt>
                <c:pt idx="704">
                  <c:v>255.98699999999999</c:v>
                </c:pt>
                <c:pt idx="705">
                  <c:v>251.72049999999999</c:v>
                </c:pt>
                <c:pt idx="706">
                  <c:v>248.9581</c:v>
                </c:pt>
                <c:pt idx="707">
                  <c:v>253.71610000000001</c:v>
                </c:pt>
                <c:pt idx="708">
                  <c:v>254.1388</c:v>
                </c:pt>
                <c:pt idx="709">
                  <c:v>259.97809999999998</c:v>
                </c:pt>
                <c:pt idx="710">
                  <c:v>262.13099999999997</c:v>
                </c:pt>
                <c:pt idx="711">
                  <c:v>247.71950000000001</c:v>
                </c:pt>
                <c:pt idx="712">
                  <c:v>247.94560000000001</c:v>
                </c:pt>
                <c:pt idx="713">
                  <c:v>241.22149999999999</c:v>
                </c:pt>
                <c:pt idx="714">
                  <c:v>240.59229999999999</c:v>
                </c:pt>
                <c:pt idx="715">
                  <c:v>240.37610000000001</c:v>
                </c:pt>
                <c:pt idx="716">
                  <c:v>238.34110000000001</c:v>
                </c:pt>
                <c:pt idx="717">
                  <c:v>234.90049999999999</c:v>
                </c:pt>
                <c:pt idx="718">
                  <c:v>236.89599999999999</c:v>
                </c:pt>
                <c:pt idx="719">
                  <c:v>233.8879</c:v>
                </c:pt>
                <c:pt idx="720">
                  <c:v>233.42590000000001</c:v>
                </c:pt>
                <c:pt idx="721">
                  <c:v>232.40350000000001</c:v>
                </c:pt>
                <c:pt idx="722">
                  <c:v>236.9845</c:v>
                </c:pt>
                <c:pt idx="723">
                  <c:v>233.47499999999999</c:v>
                </c:pt>
                <c:pt idx="724">
                  <c:v>228.953</c:v>
                </c:pt>
                <c:pt idx="725">
                  <c:v>236.6601</c:v>
                </c:pt>
                <c:pt idx="726">
                  <c:v>244.66220000000001</c:v>
                </c:pt>
                <c:pt idx="727">
                  <c:v>244.97669999999999</c:v>
                </c:pt>
                <c:pt idx="728">
                  <c:v>242.60759999999999</c:v>
                </c:pt>
                <c:pt idx="729">
                  <c:v>230.27029999999999</c:v>
                </c:pt>
                <c:pt idx="730">
                  <c:v>225.3648</c:v>
                </c:pt>
                <c:pt idx="731">
                  <c:v>221.59</c:v>
                </c:pt>
                <c:pt idx="732">
                  <c:v>221.92420000000001</c:v>
                </c:pt>
                <c:pt idx="733">
                  <c:v>230.27029999999999</c:v>
                </c:pt>
                <c:pt idx="734">
                  <c:v>224.6866</c:v>
                </c:pt>
                <c:pt idx="735">
                  <c:v>233.50450000000001</c:v>
                </c:pt>
                <c:pt idx="736">
                  <c:v>234.4581</c:v>
                </c:pt>
                <c:pt idx="737">
                  <c:v>232.47229999999999</c:v>
                </c:pt>
                <c:pt idx="738">
                  <c:v>232.14789999999999</c:v>
                </c:pt>
                <c:pt idx="739">
                  <c:v>238.01669999999999</c:v>
                </c:pt>
                <c:pt idx="740">
                  <c:v>243.0598</c:v>
                </c:pt>
                <c:pt idx="741">
                  <c:v>246.41200000000001</c:v>
                </c:pt>
                <c:pt idx="742">
                  <c:v>227.3998</c:v>
                </c:pt>
                <c:pt idx="743">
                  <c:v>222.90719999999999</c:v>
                </c:pt>
                <c:pt idx="744">
                  <c:v>231.87270000000001</c:v>
                </c:pt>
                <c:pt idx="745">
                  <c:v>228.1961</c:v>
                </c:pt>
                <c:pt idx="746">
                  <c:v>224.3032</c:v>
                </c:pt>
                <c:pt idx="747">
                  <c:v>216.3699</c:v>
                </c:pt>
                <c:pt idx="748">
                  <c:v>210.619</c:v>
                </c:pt>
                <c:pt idx="749">
                  <c:v>217.63810000000001</c:v>
                </c:pt>
                <c:pt idx="750">
                  <c:v>224.00819999999999</c:v>
                </c:pt>
                <c:pt idx="751">
                  <c:v>224.9913</c:v>
                </c:pt>
                <c:pt idx="752">
                  <c:v>220.70519999999999</c:v>
                </c:pt>
                <c:pt idx="753">
                  <c:v>238.8622</c:v>
                </c:pt>
                <c:pt idx="754">
                  <c:v>242.9222</c:v>
                </c:pt>
                <c:pt idx="755">
                  <c:v>237.4564</c:v>
                </c:pt>
                <c:pt idx="756">
                  <c:v>237.86930000000001</c:v>
                </c:pt>
                <c:pt idx="757">
                  <c:v>238.303</c:v>
                </c:pt>
                <c:pt idx="758">
                  <c:v>238.25380000000001</c:v>
                </c:pt>
                <c:pt idx="759">
                  <c:v>237.80029999999999</c:v>
                </c:pt>
                <c:pt idx="760">
                  <c:v>238.61850000000001</c:v>
                </c:pt>
                <c:pt idx="761">
                  <c:v>241.55619999999999</c:v>
                </c:pt>
                <c:pt idx="762">
                  <c:v>244.0701</c:v>
                </c:pt>
                <c:pt idx="763">
                  <c:v>243.98140000000001</c:v>
                </c:pt>
                <c:pt idx="764">
                  <c:v>238.33260000000001</c:v>
                </c:pt>
                <c:pt idx="765">
                  <c:v>236.9229</c:v>
                </c:pt>
                <c:pt idx="766">
                  <c:v>251.52289999999999</c:v>
                </c:pt>
                <c:pt idx="767">
                  <c:v>251.07929999999999</c:v>
                </c:pt>
                <c:pt idx="768">
                  <c:v>251.40459999999999</c:v>
                </c:pt>
                <c:pt idx="769">
                  <c:v>246.65289999999999</c:v>
                </c:pt>
                <c:pt idx="770">
                  <c:v>241.64500000000001</c:v>
                </c:pt>
                <c:pt idx="771">
                  <c:v>240.90559999999999</c:v>
                </c:pt>
                <c:pt idx="772">
                  <c:v>243.89269999999999</c:v>
                </c:pt>
                <c:pt idx="773">
                  <c:v>241.94069999999999</c:v>
                </c:pt>
                <c:pt idx="774">
                  <c:v>248.93020000000001</c:v>
                </c:pt>
                <c:pt idx="775">
                  <c:v>253.27770000000001</c:v>
                </c:pt>
                <c:pt idx="776">
                  <c:v>253.5735</c:v>
                </c:pt>
                <c:pt idx="777">
                  <c:v>245.47980000000001</c:v>
                </c:pt>
                <c:pt idx="778">
                  <c:v>241.22110000000001</c:v>
                </c:pt>
                <c:pt idx="779">
                  <c:v>237.0412</c:v>
                </c:pt>
                <c:pt idx="780">
                  <c:v>238.37209999999999</c:v>
                </c:pt>
                <c:pt idx="781">
                  <c:v>240.9648</c:v>
                </c:pt>
                <c:pt idx="782">
                  <c:v>234.81319999999999</c:v>
                </c:pt>
                <c:pt idx="783">
                  <c:v>235.34559999999999</c:v>
                </c:pt>
                <c:pt idx="784">
                  <c:v>233.60059999999999</c:v>
                </c:pt>
                <c:pt idx="785">
                  <c:v>231.20509999999999</c:v>
                </c:pt>
                <c:pt idx="786">
                  <c:v>237.5932</c:v>
                </c:pt>
                <c:pt idx="787">
                  <c:v>236.42009999999999</c:v>
                </c:pt>
                <c:pt idx="788">
                  <c:v>236.18350000000001</c:v>
                </c:pt>
                <c:pt idx="789">
                  <c:v>225.85210000000001</c:v>
                </c:pt>
                <c:pt idx="790">
                  <c:v>219.1584</c:v>
                </c:pt>
                <c:pt idx="791">
                  <c:v>221.74119999999999</c:v>
                </c:pt>
                <c:pt idx="792">
                  <c:v>223.90020000000001</c:v>
                </c:pt>
                <c:pt idx="793">
                  <c:v>225.60570000000001</c:v>
                </c:pt>
                <c:pt idx="794">
                  <c:v>232.42750000000001</c:v>
                </c:pt>
                <c:pt idx="795">
                  <c:v>235.12870000000001</c:v>
                </c:pt>
                <c:pt idx="796">
                  <c:v>235.83850000000001</c:v>
                </c:pt>
                <c:pt idx="797">
                  <c:v>236.9426</c:v>
                </c:pt>
                <c:pt idx="798">
                  <c:v>232.46700000000001</c:v>
                </c:pt>
                <c:pt idx="799">
                  <c:v>228.642</c:v>
                </c:pt>
                <c:pt idx="800">
                  <c:v>236.81450000000001</c:v>
                </c:pt>
                <c:pt idx="801">
                  <c:v>239.14099999999999</c:v>
                </c:pt>
                <c:pt idx="802">
                  <c:v>238.6086</c:v>
                </c:pt>
                <c:pt idx="803">
                  <c:v>237.19890000000001</c:v>
                </c:pt>
                <c:pt idx="804">
                  <c:v>244.48419999999999</c:v>
                </c:pt>
                <c:pt idx="805">
                  <c:v>244.64189999999999</c:v>
                </c:pt>
                <c:pt idx="806">
                  <c:v>239.26910000000001</c:v>
                </c:pt>
                <c:pt idx="807">
                  <c:v>244.29679999999999</c:v>
                </c:pt>
                <c:pt idx="808">
                  <c:v>249.16679999999999</c:v>
                </c:pt>
                <c:pt idx="809">
                  <c:v>260.84879999999998</c:v>
                </c:pt>
                <c:pt idx="810">
                  <c:v>254.6874</c:v>
                </c:pt>
                <c:pt idx="811">
                  <c:v>253.12979999999999</c:v>
                </c:pt>
                <c:pt idx="812">
                  <c:v>263.76679999999999</c:v>
                </c:pt>
                <c:pt idx="813">
                  <c:v>262.9486</c:v>
                </c:pt>
                <c:pt idx="814">
                  <c:v>259.8827</c:v>
                </c:pt>
                <c:pt idx="815">
                  <c:v>259.37009999999998</c:v>
                </c:pt>
                <c:pt idx="816">
                  <c:v>267.47359999999998</c:v>
                </c:pt>
                <c:pt idx="817">
                  <c:v>268.31150000000002</c:v>
                </c:pt>
                <c:pt idx="818">
                  <c:v>266.16699999999997</c:v>
                </c:pt>
                <c:pt idx="819">
                  <c:v>259.08080000000001</c:v>
                </c:pt>
                <c:pt idx="820">
                  <c:v>255.03870000000001</c:v>
                </c:pt>
                <c:pt idx="821">
                  <c:v>249.71180000000001</c:v>
                </c:pt>
                <c:pt idx="822">
                  <c:v>248.56540000000001</c:v>
                </c:pt>
                <c:pt idx="823">
                  <c:v>251.78729999999999</c:v>
                </c:pt>
                <c:pt idx="824">
                  <c:v>246.3022</c:v>
                </c:pt>
                <c:pt idx="825">
                  <c:v>247.2312</c:v>
                </c:pt>
                <c:pt idx="826">
                  <c:v>246.4999</c:v>
                </c:pt>
                <c:pt idx="827">
                  <c:v>243.38679999999999</c:v>
                </c:pt>
                <c:pt idx="828">
                  <c:v>248.17009999999999</c:v>
                </c:pt>
                <c:pt idx="829">
                  <c:v>252.30119999999999</c:v>
                </c:pt>
                <c:pt idx="830">
                  <c:v>253.86269999999999</c:v>
                </c:pt>
                <c:pt idx="831">
                  <c:v>251.17449999999999</c:v>
                </c:pt>
                <c:pt idx="832">
                  <c:v>250.72980000000001</c:v>
                </c:pt>
                <c:pt idx="833">
                  <c:v>249.36590000000001</c:v>
                </c:pt>
                <c:pt idx="834">
                  <c:v>245.67959999999999</c:v>
                </c:pt>
                <c:pt idx="835">
                  <c:v>250.94720000000001</c:v>
                </c:pt>
                <c:pt idx="836">
                  <c:v>257.73680000000002</c:v>
                </c:pt>
                <c:pt idx="837">
                  <c:v>262.33229999999998</c:v>
                </c:pt>
                <c:pt idx="838">
                  <c:v>272.96640000000002</c:v>
                </c:pt>
                <c:pt idx="839">
                  <c:v>276.1585</c:v>
                </c:pt>
                <c:pt idx="840">
                  <c:v>269.04289999999997</c:v>
                </c:pt>
                <c:pt idx="841">
                  <c:v>270.57470000000001</c:v>
                </c:pt>
                <c:pt idx="842">
                  <c:v>269.10210000000001</c:v>
                </c:pt>
                <c:pt idx="843">
                  <c:v>274.40929999999997</c:v>
                </c:pt>
                <c:pt idx="844">
                  <c:v>277.28519999999997</c:v>
                </c:pt>
                <c:pt idx="845">
                  <c:v>273.14429999999999</c:v>
                </c:pt>
                <c:pt idx="846">
                  <c:v>272.0077</c:v>
                </c:pt>
                <c:pt idx="847">
                  <c:v>277.22590000000002</c:v>
                </c:pt>
                <c:pt idx="848">
                  <c:v>280.72449999999998</c:v>
                </c:pt>
                <c:pt idx="849">
                  <c:v>284.92469999999997</c:v>
                </c:pt>
                <c:pt idx="850">
                  <c:v>283.86720000000003</c:v>
                </c:pt>
                <c:pt idx="851">
                  <c:v>283.81779999999998</c:v>
                </c:pt>
                <c:pt idx="852">
                  <c:v>281.0111</c:v>
                </c:pt>
                <c:pt idx="853">
                  <c:v>288.18610000000001</c:v>
                </c:pt>
                <c:pt idx="854">
                  <c:v>286.00200000000001</c:v>
                </c:pt>
                <c:pt idx="855">
                  <c:v>279.51870000000002</c:v>
                </c:pt>
                <c:pt idx="856">
                  <c:v>280.17099999999999</c:v>
                </c:pt>
                <c:pt idx="857">
                  <c:v>286.44670000000002</c:v>
                </c:pt>
                <c:pt idx="858">
                  <c:v>282.79000000000002</c:v>
                </c:pt>
                <c:pt idx="859">
                  <c:v>285.41879999999998</c:v>
                </c:pt>
                <c:pt idx="860">
                  <c:v>284.9939</c:v>
                </c:pt>
                <c:pt idx="861">
                  <c:v>285.0729</c:v>
                </c:pt>
                <c:pt idx="862">
                  <c:v>282.76029999999997</c:v>
                </c:pt>
                <c:pt idx="863">
                  <c:v>282.4144</c:v>
                </c:pt>
                <c:pt idx="864">
                  <c:v>278.47120000000001</c:v>
                </c:pt>
                <c:pt idx="865">
                  <c:v>272.19549999999998</c:v>
                </c:pt>
                <c:pt idx="866">
                  <c:v>291.91199999999998</c:v>
                </c:pt>
                <c:pt idx="867">
                  <c:v>301.26119999999997</c:v>
                </c:pt>
                <c:pt idx="868">
                  <c:v>303.66269999999997</c:v>
                </c:pt>
                <c:pt idx="869">
                  <c:v>301.98259999999999</c:v>
                </c:pt>
                <c:pt idx="870">
                  <c:v>301.83440000000002</c:v>
                </c:pt>
                <c:pt idx="871">
                  <c:v>300.83620000000002</c:v>
                </c:pt>
                <c:pt idx="872">
                  <c:v>301.83440000000002</c:v>
                </c:pt>
                <c:pt idx="873">
                  <c:v>307.01299999999998</c:v>
                </c:pt>
                <c:pt idx="874">
                  <c:v>305.03649999999999</c:v>
                </c:pt>
                <c:pt idx="875">
                  <c:v>303.4058</c:v>
                </c:pt>
                <c:pt idx="876">
                  <c:v>308.65359999999998</c:v>
                </c:pt>
                <c:pt idx="877">
                  <c:v>306.47930000000002</c:v>
                </c:pt>
                <c:pt idx="878">
                  <c:v>305.35270000000003</c:v>
                </c:pt>
                <c:pt idx="879">
                  <c:v>305.83690000000001</c:v>
                </c:pt>
                <c:pt idx="880">
                  <c:v>308.09019999999998</c:v>
                </c:pt>
                <c:pt idx="881">
                  <c:v>311.00220000000002</c:v>
                </c:pt>
                <c:pt idx="882">
                  <c:v>315.47899999999998</c:v>
                </c:pt>
                <c:pt idx="883">
                  <c:v>315.30079999999998</c:v>
                </c:pt>
                <c:pt idx="884">
                  <c:v>318.11360000000002</c:v>
                </c:pt>
                <c:pt idx="885">
                  <c:v>312.25020000000001</c:v>
                </c:pt>
                <c:pt idx="886">
                  <c:v>310.85359999999997</c:v>
                </c:pt>
                <c:pt idx="887">
                  <c:v>322.80840000000001</c:v>
                </c:pt>
                <c:pt idx="888">
                  <c:v>329.71190000000001</c:v>
                </c:pt>
                <c:pt idx="889">
                  <c:v>328.04790000000003</c:v>
                </c:pt>
                <c:pt idx="890">
                  <c:v>325.25490000000002</c:v>
                </c:pt>
                <c:pt idx="891">
                  <c:v>329.40480000000002</c:v>
                </c:pt>
                <c:pt idx="892">
                  <c:v>332.19779999999997</c:v>
                </c:pt>
                <c:pt idx="893">
                  <c:v>332.73270000000002</c:v>
                </c:pt>
                <c:pt idx="894">
                  <c:v>330.49430000000001</c:v>
                </c:pt>
                <c:pt idx="895">
                  <c:v>320.29259999999999</c:v>
                </c:pt>
                <c:pt idx="896">
                  <c:v>322.15469999999999</c:v>
                </c:pt>
                <c:pt idx="897">
                  <c:v>323.67009999999999</c:v>
                </c:pt>
                <c:pt idx="898">
                  <c:v>328.68180000000001</c:v>
                </c:pt>
                <c:pt idx="899">
                  <c:v>331.0985</c:v>
                </c:pt>
                <c:pt idx="900">
                  <c:v>334.11939999999998</c:v>
                </c:pt>
                <c:pt idx="901">
                  <c:v>344.77670000000001</c:v>
                </c:pt>
                <c:pt idx="902">
                  <c:v>339.06169999999997</c:v>
                </c:pt>
                <c:pt idx="903">
                  <c:v>334.82260000000002</c:v>
                </c:pt>
                <c:pt idx="904">
                  <c:v>330.37540000000001</c:v>
                </c:pt>
                <c:pt idx="905">
                  <c:v>336.4667</c:v>
                </c:pt>
                <c:pt idx="906">
                  <c:v>331.82139999999998</c:v>
                </c:pt>
                <c:pt idx="907">
                  <c:v>325.46280000000002</c:v>
                </c:pt>
                <c:pt idx="908">
                  <c:v>331.37580000000003</c:v>
                </c:pt>
                <c:pt idx="909">
                  <c:v>332.64359999999999</c:v>
                </c:pt>
                <c:pt idx="910">
                  <c:v>331.85120000000001</c:v>
                </c:pt>
                <c:pt idx="911">
                  <c:v>337.28879999999998</c:v>
                </c:pt>
                <c:pt idx="912">
                  <c:v>334.76319999999998</c:v>
                </c:pt>
                <c:pt idx="913">
                  <c:v>334.92160000000001</c:v>
                </c:pt>
                <c:pt idx="914">
                  <c:v>338.01190000000003</c:v>
                </c:pt>
                <c:pt idx="915">
                  <c:v>334.00049999999999</c:v>
                </c:pt>
                <c:pt idx="916">
                  <c:v>328.66199999999998</c:v>
                </c:pt>
                <c:pt idx="917">
                  <c:v>329.29579999999999</c:v>
                </c:pt>
                <c:pt idx="918">
                  <c:v>333.98070000000001</c:v>
                </c:pt>
                <c:pt idx="919">
                  <c:v>339.3886</c:v>
                </c:pt>
                <c:pt idx="920">
                  <c:v>341.94389999999999</c:v>
                </c:pt>
                <c:pt idx="921">
                  <c:v>342.42930000000001</c:v>
                </c:pt>
                <c:pt idx="922">
                  <c:v>356.05790000000002</c:v>
                </c:pt>
                <c:pt idx="923">
                  <c:v>351.69</c:v>
                </c:pt>
                <c:pt idx="924">
                  <c:v>343.55840000000001</c:v>
                </c:pt>
                <c:pt idx="925">
                  <c:v>340.488</c:v>
                </c:pt>
                <c:pt idx="926">
                  <c:v>341.8152</c:v>
                </c:pt>
                <c:pt idx="927">
                  <c:v>347.62920000000003</c:v>
                </c:pt>
                <c:pt idx="928">
                  <c:v>334.5453</c:v>
                </c:pt>
                <c:pt idx="929">
                  <c:v>327.56259999999997</c:v>
                </c:pt>
                <c:pt idx="930">
                  <c:v>335.13959999999997</c:v>
                </c:pt>
                <c:pt idx="931">
                  <c:v>332.71289999999999</c:v>
                </c:pt>
                <c:pt idx="932">
                  <c:v>333.12889999999999</c:v>
                </c:pt>
                <c:pt idx="933">
                  <c:v>324.37329999999997</c:v>
                </c:pt>
                <c:pt idx="934">
                  <c:v>323.54129999999998</c:v>
                </c:pt>
                <c:pt idx="935">
                  <c:v>324.6506</c:v>
                </c:pt>
                <c:pt idx="936">
                  <c:v>326.95839999999998</c:v>
                </c:pt>
                <c:pt idx="937">
                  <c:v>322.93709999999999</c:v>
                </c:pt>
                <c:pt idx="938">
                  <c:v>319.15359999999998</c:v>
                </c:pt>
                <c:pt idx="939">
                  <c:v>319.84699999999998</c:v>
                </c:pt>
                <c:pt idx="940">
                  <c:v>317.94529999999997</c:v>
                </c:pt>
                <c:pt idx="941">
                  <c:v>320.94639999999998</c:v>
                </c:pt>
                <c:pt idx="942">
                  <c:v>318.78719999999998</c:v>
                </c:pt>
                <c:pt idx="943">
                  <c:v>318.01299999999998</c:v>
                </c:pt>
                <c:pt idx="944">
                  <c:v>314.51920000000001</c:v>
                </c:pt>
                <c:pt idx="945">
                  <c:v>314.12220000000002</c:v>
                </c:pt>
                <c:pt idx="946">
                  <c:v>319.48200000000003</c:v>
                </c:pt>
                <c:pt idx="947">
                  <c:v>320.05759999999998</c:v>
                </c:pt>
                <c:pt idx="948">
                  <c:v>324.56380000000001</c:v>
                </c:pt>
                <c:pt idx="949">
                  <c:v>317.58620000000002</c:v>
                </c:pt>
                <c:pt idx="950">
                  <c:v>320.57380000000001</c:v>
                </c:pt>
                <c:pt idx="951">
                  <c:v>321.28840000000002</c:v>
                </c:pt>
                <c:pt idx="952">
                  <c:v>325.9633</c:v>
                </c:pt>
                <c:pt idx="953">
                  <c:v>326.34050000000002</c:v>
                </c:pt>
                <c:pt idx="954">
                  <c:v>325.31819999999999</c:v>
                </c:pt>
                <c:pt idx="955">
                  <c:v>326.2115</c:v>
                </c:pt>
                <c:pt idx="956">
                  <c:v>331.065</c:v>
                </c:pt>
                <c:pt idx="957">
                  <c:v>330.4</c:v>
                </c:pt>
                <c:pt idx="958">
                  <c:v>327.45209999999997</c:v>
                </c:pt>
                <c:pt idx="959">
                  <c:v>331.77969999999999</c:v>
                </c:pt>
                <c:pt idx="960">
                  <c:v>335.42230000000001</c:v>
                </c:pt>
                <c:pt idx="961">
                  <c:v>329.29820000000001</c:v>
                </c:pt>
                <c:pt idx="962">
                  <c:v>333.55630000000002</c:v>
                </c:pt>
                <c:pt idx="963">
                  <c:v>336.17669999999998</c:v>
                </c:pt>
                <c:pt idx="964">
                  <c:v>327.75979999999998</c:v>
                </c:pt>
                <c:pt idx="965">
                  <c:v>326.60849999999999</c:v>
                </c:pt>
                <c:pt idx="966">
                  <c:v>326.20150000000001</c:v>
                </c:pt>
                <c:pt idx="967">
                  <c:v>318.3802</c:v>
                </c:pt>
                <c:pt idx="968">
                  <c:v>317.14940000000001</c:v>
                </c:pt>
                <c:pt idx="969">
                  <c:v>314.64819999999997</c:v>
                </c:pt>
                <c:pt idx="970">
                  <c:v>315.17430000000002</c:v>
                </c:pt>
                <c:pt idx="971">
                  <c:v>309.81450000000001</c:v>
                </c:pt>
                <c:pt idx="972">
                  <c:v>310.4597</c:v>
                </c:pt>
                <c:pt idx="973">
                  <c:v>311.30340000000001</c:v>
                </c:pt>
                <c:pt idx="974">
                  <c:v>313.39760000000001</c:v>
                </c:pt>
                <c:pt idx="975">
                  <c:v>319.40249999999997</c:v>
                </c:pt>
                <c:pt idx="976">
                  <c:v>311.05520000000001</c:v>
                </c:pt>
                <c:pt idx="977">
                  <c:v>316.58370000000002</c:v>
                </c:pt>
                <c:pt idx="978">
                  <c:v>316.98070000000001</c:v>
                </c:pt>
                <c:pt idx="979">
                  <c:v>324.82190000000003</c:v>
                </c:pt>
                <c:pt idx="980">
                  <c:v>327.36279999999999</c:v>
                </c:pt>
                <c:pt idx="981">
                  <c:v>325.94349999999997</c:v>
                </c:pt>
                <c:pt idx="982">
                  <c:v>329.9434</c:v>
                </c:pt>
                <c:pt idx="983">
                  <c:v>328.69279999999998</c:v>
                </c:pt>
                <c:pt idx="984">
                  <c:v>325.28840000000002</c:v>
                </c:pt>
                <c:pt idx="985">
                  <c:v>330.16180000000003</c:v>
                </c:pt>
                <c:pt idx="986">
                  <c:v>329.58609999999999</c:v>
                </c:pt>
                <c:pt idx="987">
                  <c:v>327.6506</c:v>
                </c:pt>
                <c:pt idx="988">
                  <c:v>328.85160000000002</c:v>
                </c:pt>
                <c:pt idx="989">
                  <c:v>324.23630000000003</c:v>
                </c:pt>
                <c:pt idx="990">
                  <c:v>326.86649999999997</c:v>
                </c:pt>
                <c:pt idx="991">
                  <c:v>328.0675</c:v>
                </c:pt>
                <c:pt idx="992">
                  <c:v>338.13200000000001</c:v>
                </c:pt>
                <c:pt idx="993">
                  <c:v>325.44720000000001</c:v>
                </c:pt>
                <c:pt idx="994">
                  <c:v>327.3528</c:v>
                </c:pt>
                <c:pt idx="995">
                  <c:v>334.79700000000003</c:v>
                </c:pt>
                <c:pt idx="996">
                  <c:v>335.59100000000001</c:v>
                </c:pt>
                <c:pt idx="997">
                  <c:v>343.49169999999998</c:v>
                </c:pt>
                <c:pt idx="998">
                  <c:v>345.72500000000002</c:v>
                </c:pt>
                <c:pt idx="999">
                  <c:v>350.17160000000001</c:v>
                </c:pt>
                <c:pt idx="1000">
                  <c:v>353.87380000000002</c:v>
                </c:pt>
                <c:pt idx="1001">
                  <c:v>357.84399999999999</c:v>
                </c:pt>
                <c:pt idx="1002">
                  <c:v>360.4941</c:v>
                </c:pt>
                <c:pt idx="1003">
                  <c:v>358.00279999999998</c:v>
                </c:pt>
                <c:pt idx="1004">
                  <c:v>366.91590000000002</c:v>
                </c:pt>
                <c:pt idx="1005">
                  <c:v>363.94819999999999</c:v>
                </c:pt>
                <c:pt idx="1006">
                  <c:v>367.51139999999998</c:v>
                </c:pt>
                <c:pt idx="1007">
                  <c:v>367.66059999999999</c:v>
                </c:pt>
                <c:pt idx="1008">
                  <c:v>374.12529999999998</c:v>
                </c:pt>
                <c:pt idx="1009">
                  <c:v>367.83969999999999</c:v>
                </c:pt>
                <c:pt idx="1010">
                  <c:v>375.38839999999999</c:v>
                </c:pt>
                <c:pt idx="1011">
                  <c:v>371.0421</c:v>
                </c:pt>
                <c:pt idx="1012">
                  <c:v>375.7962</c:v>
                </c:pt>
                <c:pt idx="1013">
                  <c:v>375.3784</c:v>
                </c:pt>
                <c:pt idx="1014">
                  <c:v>376.55200000000002</c:v>
                </c:pt>
                <c:pt idx="1015">
                  <c:v>380.6198</c:v>
                </c:pt>
                <c:pt idx="1016">
                  <c:v>376.79070000000002</c:v>
                </c:pt>
                <c:pt idx="1017">
                  <c:v>376.85039999999998</c:v>
                </c:pt>
                <c:pt idx="1018">
                  <c:v>372.47430000000003</c:v>
                </c:pt>
                <c:pt idx="1019">
                  <c:v>367.13350000000003</c:v>
                </c:pt>
                <c:pt idx="1020">
                  <c:v>370.49509999999998</c:v>
                </c:pt>
                <c:pt idx="1021">
                  <c:v>366.79539999999997</c:v>
                </c:pt>
                <c:pt idx="1022">
                  <c:v>368.93369999999999</c:v>
                </c:pt>
                <c:pt idx="1023">
                  <c:v>372.19580000000002</c:v>
                </c:pt>
                <c:pt idx="1024">
                  <c:v>369.2817</c:v>
                </c:pt>
                <c:pt idx="1025">
                  <c:v>372.34500000000003</c:v>
                </c:pt>
                <c:pt idx="1026">
                  <c:v>372.33510000000001</c:v>
                </c:pt>
                <c:pt idx="1027">
                  <c:v>363.9409</c:v>
                </c:pt>
                <c:pt idx="1028">
                  <c:v>368.7149</c:v>
                </c:pt>
                <c:pt idx="1029">
                  <c:v>370.62439999999998</c:v>
                </c:pt>
                <c:pt idx="1030">
                  <c:v>371.23110000000003</c:v>
                </c:pt>
                <c:pt idx="1031">
                  <c:v>368.60539999999997</c:v>
                </c:pt>
                <c:pt idx="1032">
                  <c:v>371.50959999999998</c:v>
                </c:pt>
                <c:pt idx="1033">
                  <c:v>372.54390000000001</c:v>
                </c:pt>
                <c:pt idx="1034">
                  <c:v>372.62349999999998</c:v>
                </c:pt>
                <c:pt idx="1035">
                  <c:v>372.0367</c:v>
                </c:pt>
                <c:pt idx="1036">
                  <c:v>373.24009999999998</c:v>
                </c:pt>
                <c:pt idx="1037">
                  <c:v>373.99599999999998</c:v>
                </c:pt>
                <c:pt idx="1038">
                  <c:v>368.85410000000002</c:v>
                </c:pt>
                <c:pt idx="1039">
                  <c:v>368.5856</c:v>
                </c:pt>
                <c:pt idx="1040">
                  <c:v>365.94</c:v>
                </c:pt>
                <c:pt idx="1041">
                  <c:v>365.75099999999998</c:v>
                </c:pt>
                <c:pt idx="1042">
                  <c:v>372.65339999999998</c:v>
                </c:pt>
                <c:pt idx="1043">
                  <c:v>373.7473</c:v>
                </c:pt>
                <c:pt idx="1044">
                  <c:v>380.68939999999998</c:v>
                </c:pt>
                <c:pt idx="1045">
                  <c:v>382.53930000000003</c:v>
                </c:pt>
                <c:pt idx="1046">
                  <c:v>386.35840000000002</c:v>
                </c:pt>
                <c:pt idx="1047">
                  <c:v>388.14870000000002</c:v>
                </c:pt>
                <c:pt idx="1048">
                  <c:v>387.35300000000001</c:v>
                </c:pt>
                <c:pt idx="1049">
                  <c:v>391.72910000000002</c:v>
                </c:pt>
                <c:pt idx="1050">
                  <c:v>396.50299999999999</c:v>
                </c:pt>
                <c:pt idx="1051">
                  <c:v>394.35480000000001</c:v>
                </c:pt>
                <c:pt idx="1052">
                  <c:v>396.73180000000002</c:v>
                </c:pt>
                <c:pt idx="1053">
                  <c:v>400.37189999999998</c:v>
                </c:pt>
                <c:pt idx="1054">
                  <c:v>402.66930000000002</c:v>
                </c:pt>
                <c:pt idx="1055">
                  <c:v>401.73439999999999</c:v>
                </c:pt>
                <c:pt idx="1056">
                  <c:v>407.49290000000002</c:v>
                </c:pt>
                <c:pt idx="1057">
                  <c:v>406.3691</c:v>
                </c:pt>
                <c:pt idx="1058">
                  <c:v>395.41890000000001</c:v>
                </c:pt>
                <c:pt idx="1059">
                  <c:v>401.58519999999999</c:v>
                </c:pt>
                <c:pt idx="1060">
                  <c:v>408.98480000000001</c:v>
                </c:pt>
                <c:pt idx="1061">
                  <c:v>403.44499999999999</c:v>
                </c:pt>
                <c:pt idx="1062">
                  <c:v>403.28590000000003</c:v>
                </c:pt>
                <c:pt idx="1063">
                  <c:v>411.79939999999999</c:v>
                </c:pt>
                <c:pt idx="1064">
                  <c:v>411.85899999999998</c:v>
                </c:pt>
                <c:pt idx="1065">
                  <c:v>418.26400000000001</c:v>
                </c:pt>
                <c:pt idx="1066">
                  <c:v>413.00279999999998</c:v>
                </c:pt>
                <c:pt idx="1067">
                  <c:v>404.1114</c:v>
                </c:pt>
                <c:pt idx="1068">
                  <c:v>408.01729999999998</c:v>
                </c:pt>
                <c:pt idx="1069">
                  <c:v>405.09780000000001</c:v>
                </c:pt>
                <c:pt idx="1070">
                  <c:v>402.60680000000002</c:v>
                </c:pt>
                <c:pt idx="1071">
                  <c:v>401.34140000000002</c:v>
                </c:pt>
                <c:pt idx="1072">
                  <c:v>400.73360000000002</c:v>
                </c:pt>
                <c:pt idx="1073">
                  <c:v>410.16950000000003</c:v>
                </c:pt>
                <c:pt idx="1074">
                  <c:v>408.86430000000001</c:v>
                </c:pt>
                <c:pt idx="1075">
                  <c:v>406.07429999999999</c:v>
                </c:pt>
                <c:pt idx="1076">
                  <c:v>406.0145</c:v>
                </c:pt>
                <c:pt idx="1077">
                  <c:v>406.25369999999998</c:v>
                </c:pt>
                <c:pt idx="1078">
                  <c:v>412.1524</c:v>
                </c:pt>
                <c:pt idx="1079">
                  <c:v>414.00569999999999</c:v>
                </c:pt>
                <c:pt idx="1080">
                  <c:v>413.42779999999999</c:v>
                </c:pt>
                <c:pt idx="1081">
                  <c:v>401.20190000000002</c:v>
                </c:pt>
                <c:pt idx="1082">
                  <c:v>400.64389999999997</c:v>
                </c:pt>
                <c:pt idx="1083">
                  <c:v>407.66860000000003</c:v>
                </c:pt>
                <c:pt idx="1084">
                  <c:v>404.75909999999999</c:v>
                </c:pt>
                <c:pt idx="1085">
                  <c:v>403.0652</c:v>
                </c:pt>
                <c:pt idx="1086">
                  <c:v>413.78649999999999</c:v>
                </c:pt>
                <c:pt idx="1087">
                  <c:v>413.6071</c:v>
                </c:pt>
                <c:pt idx="1088">
                  <c:v>423.69069999999999</c:v>
                </c:pt>
                <c:pt idx="1089">
                  <c:v>414.92239999999998</c:v>
                </c:pt>
                <c:pt idx="1090">
                  <c:v>415.81920000000002</c:v>
                </c:pt>
                <c:pt idx="1091">
                  <c:v>419.89440000000002</c:v>
                </c:pt>
                <c:pt idx="1092">
                  <c:v>423.70069999999998</c:v>
                </c:pt>
                <c:pt idx="1093">
                  <c:v>427.82580000000002</c:v>
                </c:pt>
                <c:pt idx="1094">
                  <c:v>427.19810000000001</c:v>
                </c:pt>
                <c:pt idx="1095">
                  <c:v>421.33920000000001</c:v>
                </c:pt>
                <c:pt idx="1096">
                  <c:v>420.13350000000003</c:v>
                </c:pt>
                <c:pt idx="1097">
                  <c:v>419.91430000000003</c:v>
                </c:pt>
                <c:pt idx="1098">
                  <c:v>419.20690000000002</c:v>
                </c:pt>
                <c:pt idx="1099">
                  <c:v>423.04309999999998</c:v>
                </c:pt>
                <c:pt idx="1100">
                  <c:v>419.92430000000002</c:v>
                </c:pt>
                <c:pt idx="1101">
                  <c:v>418.93790000000001</c:v>
                </c:pt>
                <c:pt idx="1102">
                  <c:v>416.37709999999998</c:v>
                </c:pt>
                <c:pt idx="1103">
                  <c:v>423.98970000000003</c:v>
                </c:pt>
                <c:pt idx="1104">
                  <c:v>423.06299999999999</c:v>
                </c:pt>
                <c:pt idx="1105">
                  <c:v>424.74689999999998</c:v>
                </c:pt>
                <c:pt idx="1106">
                  <c:v>421.73779999999999</c:v>
                </c:pt>
                <c:pt idx="1107">
                  <c:v>426.39100000000002</c:v>
                </c:pt>
                <c:pt idx="1108">
                  <c:v>420.3827</c:v>
                </c:pt>
                <c:pt idx="1109">
                  <c:v>412.1524</c:v>
                </c:pt>
                <c:pt idx="1110">
                  <c:v>413.089</c:v>
                </c:pt>
                <c:pt idx="1111">
                  <c:v>410.35890000000001</c:v>
                </c:pt>
                <c:pt idx="1112">
                  <c:v>402.81610000000001</c:v>
                </c:pt>
                <c:pt idx="1113">
                  <c:v>397.68459999999999</c:v>
                </c:pt>
                <c:pt idx="1114">
                  <c:v>399.51799999999997</c:v>
                </c:pt>
                <c:pt idx="1115">
                  <c:v>406.10419999999999</c:v>
                </c:pt>
                <c:pt idx="1116">
                  <c:v>407.58879999999999</c:v>
                </c:pt>
                <c:pt idx="1117">
                  <c:v>397.60489999999999</c:v>
                </c:pt>
                <c:pt idx="1118">
                  <c:v>404.8587</c:v>
                </c:pt>
                <c:pt idx="1119">
                  <c:v>400.80329999999998</c:v>
                </c:pt>
                <c:pt idx="1120">
                  <c:v>387.9298</c:v>
                </c:pt>
                <c:pt idx="1121">
                  <c:v>393.51960000000003</c:v>
                </c:pt>
                <c:pt idx="1122">
                  <c:v>396.4092</c:v>
                </c:pt>
                <c:pt idx="1123">
                  <c:v>405.19749999999999</c:v>
                </c:pt>
                <c:pt idx="1124">
                  <c:v>412.05279999999999</c:v>
                </c:pt>
                <c:pt idx="1125">
                  <c:v>407.86790000000002</c:v>
                </c:pt>
                <c:pt idx="1126">
                  <c:v>409.06349999999998</c:v>
                </c:pt>
                <c:pt idx="1127">
                  <c:v>410.83710000000002</c:v>
                </c:pt>
                <c:pt idx="1128">
                  <c:v>413.2484</c:v>
                </c:pt>
                <c:pt idx="1129">
                  <c:v>412.2321</c:v>
                </c:pt>
                <c:pt idx="1130">
                  <c:v>415.06189999999998</c:v>
                </c:pt>
                <c:pt idx="1131">
                  <c:v>422.31880000000001</c:v>
                </c:pt>
                <c:pt idx="1132">
                  <c:v>420.23259999999999</c:v>
                </c:pt>
                <c:pt idx="1133">
                  <c:v>419.45389999999998</c:v>
                </c:pt>
                <c:pt idx="1134">
                  <c:v>424.57470000000001</c:v>
                </c:pt>
                <c:pt idx="1135">
                  <c:v>428.2681</c:v>
                </c:pt>
                <c:pt idx="1136">
                  <c:v>429.74540000000002</c:v>
                </c:pt>
                <c:pt idx="1137">
                  <c:v>426.23180000000002</c:v>
                </c:pt>
                <c:pt idx="1138">
                  <c:v>429.3861</c:v>
                </c:pt>
                <c:pt idx="1139">
                  <c:v>429.54579999999999</c:v>
                </c:pt>
                <c:pt idx="1140">
                  <c:v>428.39789999999999</c:v>
                </c:pt>
                <c:pt idx="1141">
                  <c:v>413.92399999999998</c:v>
                </c:pt>
                <c:pt idx="1142">
                  <c:v>414.38310000000001</c:v>
                </c:pt>
                <c:pt idx="1143">
                  <c:v>412.77600000000001</c:v>
                </c:pt>
                <c:pt idx="1144">
                  <c:v>415.32139999999998</c:v>
                </c:pt>
                <c:pt idx="1145">
                  <c:v>423.24709999999999</c:v>
                </c:pt>
                <c:pt idx="1146">
                  <c:v>423.75619999999998</c:v>
                </c:pt>
                <c:pt idx="1147">
                  <c:v>423.0874</c:v>
                </c:pt>
                <c:pt idx="1148">
                  <c:v>427.10019999999997</c:v>
                </c:pt>
                <c:pt idx="1149">
                  <c:v>431.9015</c:v>
                </c:pt>
                <c:pt idx="1150">
                  <c:v>440.26639999999998</c:v>
                </c:pt>
                <c:pt idx="1151">
                  <c:v>440.78550000000001</c:v>
                </c:pt>
                <c:pt idx="1152">
                  <c:v>441.77370000000002</c:v>
                </c:pt>
                <c:pt idx="1153">
                  <c:v>447.56330000000003</c:v>
                </c:pt>
                <c:pt idx="1154">
                  <c:v>445.53699999999998</c:v>
                </c:pt>
                <c:pt idx="1155">
                  <c:v>444.8981</c:v>
                </c:pt>
                <c:pt idx="1156">
                  <c:v>448.9708</c:v>
                </c:pt>
                <c:pt idx="1157">
                  <c:v>446.8646</c:v>
                </c:pt>
                <c:pt idx="1158">
                  <c:v>450.13869999999997</c:v>
                </c:pt>
                <c:pt idx="1159">
                  <c:v>451.34649999999999</c:v>
                </c:pt>
                <c:pt idx="1160">
                  <c:v>452.03519999999997</c:v>
                </c:pt>
                <c:pt idx="1161">
                  <c:v>446.14589999999998</c:v>
                </c:pt>
                <c:pt idx="1162">
                  <c:v>455.9083</c:v>
                </c:pt>
                <c:pt idx="1163">
                  <c:v>458.45370000000003</c:v>
                </c:pt>
                <c:pt idx="1164">
                  <c:v>459.94099999999997</c:v>
                </c:pt>
                <c:pt idx="1165">
                  <c:v>466.71879999999999</c:v>
                </c:pt>
                <c:pt idx="1166">
                  <c:v>465.40120000000002</c:v>
                </c:pt>
                <c:pt idx="1167">
                  <c:v>458.71319999999997</c:v>
                </c:pt>
                <c:pt idx="1168">
                  <c:v>465.41109999999998</c:v>
                </c:pt>
                <c:pt idx="1169">
                  <c:v>453.88189999999997</c:v>
                </c:pt>
                <c:pt idx="1170">
                  <c:v>452.73399999999998</c:v>
                </c:pt>
                <c:pt idx="1171">
                  <c:v>453.14319999999998</c:v>
                </c:pt>
                <c:pt idx="1172">
                  <c:v>448.71120000000002</c:v>
                </c:pt>
                <c:pt idx="1173">
                  <c:v>442.72199999999998</c:v>
                </c:pt>
                <c:pt idx="1174">
                  <c:v>439.57769999999999</c:v>
                </c:pt>
                <c:pt idx="1175">
                  <c:v>436.32350000000002</c:v>
                </c:pt>
                <c:pt idx="1176">
                  <c:v>442.1431</c:v>
                </c:pt>
                <c:pt idx="1177">
                  <c:v>444.04969999999997</c:v>
                </c:pt>
                <c:pt idx="1178">
                  <c:v>428.12830000000002</c:v>
                </c:pt>
                <c:pt idx="1179">
                  <c:v>417.6472</c:v>
                </c:pt>
                <c:pt idx="1180">
                  <c:v>424.50490000000002</c:v>
                </c:pt>
                <c:pt idx="1181">
                  <c:v>425.9622</c:v>
                </c:pt>
                <c:pt idx="1182">
                  <c:v>422.15910000000002</c:v>
                </c:pt>
                <c:pt idx="1183">
                  <c:v>417.59730000000002</c:v>
                </c:pt>
                <c:pt idx="1184">
                  <c:v>416.35950000000003</c:v>
                </c:pt>
                <c:pt idx="1185">
                  <c:v>407.755</c:v>
                </c:pt>
                <c:pt idx="1186">
                  <c:v>394.4391</c:v>
                </c:pt>
                <c:pt idx="1187">
                  <c:v>398.89100000000002</c:v>
                </c:pt>
                <c:pt idx="1188">
                  <c:v>397.71319999999997</c:v>
                </c:pt>
                <c:pt idx="1189">
                  <c:v>401.96550000000002</c:v>
                </c:pt>
                <c:pt idx="1190">
                  <c:v>405.28949999999998</c:v>
                </c:pt>
                <c:pt idx="1191">
                  <c:v>406.07810000000001</c:v>
                </c:pt>
                <c:pt idx="1192">
                  <c:v>413.26510000000002</c:v>
                </c:pt>
                <c:pt idx="1193">
                  <c:v>416.11</c:v>
                </c:pt>
                <c:pt idx="1194">
                  <c:v>421.03</c:v>
                </c:pt>
                <c:pt idx="1195">
                  <c:v>418.47</c:v>
                </c:pt>
                <c:pt idx="1196">
                  <c:v>421.53</c:v>
                </c:pt>
                <c:pt idx="1197">
                  <c:v>424.8</c:v>
                </c:pt>
                <c:pt idx="1198">
                  <c:v>424.14</c:v>
                </c:pt>
                <c:pt idx="1199">
                  <c:v>415.55</c:v>
                </c:pt>
                <c:pt idx="1200">
                  <c:v>416.79</c:v>
                </c:pt>
                <c:pt idx="1201">
                  <c:v>413.49</c:v>
                </c:pt>
                <c:pt idx="1202">
                  <c:v>413.84</c:v>
                </c:pt>
                <c:pt idx="1203">
                  <c:v>410.6</c:v>
                </c:pt>
                <c:pt idx="1204">
                  <c:v>413.12</c:v>
                </c:pt>
                <c:pt idx="1205">
                  <c:v>417.14</c:v>
                </c:pt>
                <c:pt idx="1206">
                  <c:v>409.44</c:v>
                </c:pt>
                <c:pt idx="1207">
                  <c:v>408.9</c:v>
                </c:pt>
                <c:pt idx="1208">
                  <c:v>408.39</c:v>
                </c:pt>
                <c:pt idx="1209">
                  <c:v>401.7</c:v>
                </c:pt>
                <c:pt idx="1210">
                  <c:v>405.72</c:v>
                </c:pt>
                <c:pt idx="1211">
                  <c:v>414.2</c:v>
                </c:pt>
                <c:pt idx="1212">
                  <c:v>423.04</c:v>
                </c:pt>
                <c:pt idx="1213">
                  <c:v>427</c:v>
                </c:pt>
                <c:pt idx="1214">
                  <c:v>430.59</c:v>
                </c:pt>
                <c:pt idx="1215">
                  <c:v>431.34</c:v>
                </c:pt>
                <c:pt idx="1216">
                  <c:v>435.15</c:v>
                </c:pt>
                <c:pt idx="1217">
                  <c:v>430.81</c:v>
                </c:pt>
                <c:pt idx="1218">
                  <c:v>438.69</c:v>
                </c:pt>
                <c:pt idx="1219">
                  <c:v>435.27</c:v>
                </c:pt>
                <c:pt idx="1220">
                  <c:v>433.51</c:v>
                </c:pt>
                <c:pt idx="1221">
                  <c:v>429.17</c:v>
                </c:pt>
                <c:pt idx="1222">
                  <c:v>432.11</c:v>
                </c:pt>
                <c:pt idx="1223">
                  <c:v>431.31</c:v>
                </c:pt>
                <c:pt idx="1224">
                  <c:v>428.02</c:v>
                </c:pt>
                <c:pt idx="1225">
                  <c:v>430.3</c:v>
                </c:pt>
                <c:pt idx="1226">
                  <c:v>420.69</c:v>
                </c:pt>
                <c:pt idx="1227">
                  <c:v>417.13</c:v>
                </c:pt>
                <c:pt idx="1228">
                  <c:v>416.54</c:v>
                </c:pt>
                <c:pt idx="1229">
                  <c:v>416.06</c:v>
                </c:pt>
                <c:pt idx="1230">
                  <c:v>409.54</c:v>
                </c:pt>
                <c:pt idx="1231">
                  <c:v>414.71</c:v>
                </c:pt>
                <c:pt idx="1232">
                  <c:v>417.46</c:v>
                </c:pt>
                <c:pt idx="1233">
                  <c:v>415.84</c:v>
                </c:pt>
                <c:pt idx="1234">
                  <c:v>416.32</c:v>
                </c:pt>
                <c:pt idx="1235">
                  <c:v>419.14</c:v>
                </c:pt>
                <c:pt idx="1236">
                  <c:v>418.74</c:v>
                </c:pt>
                <c:pt idx="1237">
                  <c:v>416.12</c:v>
                </c:pt>
                <c:pt idx="1238">
                  <c:v>416.72</c:v>
                </c:pt>
                <c:pt idx="1239">
                  <c:v>418.16</c:v>
                </c:pt>
                <c:pt idx="1240">
                  <c:v>418.78</c:v>
                </c:pt>
                <c:pt idx="1241">
                  <c:v>427.51</c:v>
                </c:pt>
                <c:pt idx="1242">
                  <c:v>424.6</c:v>
                </c:pt>
                <c:pt idx="1243">
                  <c:v>424.73</c:v>
                </c:pt>
                <c:pt idx="1244">
                  <c:v>428.15</c:v>
                </c:pt>
                <c:pt idx="1245">
                  <c:v>426.59</c:v>
                </c:pt>
                <c:pt idx="1246">
                  <c:v>431.95</c:v>
                </c:pt>
                <c:pt idx="1247">
                  <c:v>432.53</c:v>
                </c:pt>
                <c:pt idx="1248">
                  <c:v>406.35</c:v>
                </c:pt>
                <c:pt idx="1249">
                  <c:v>410.37</c:v>
                </c:pt>
                <c:pt idx="1250">
                  <c:v>408.46</c:v>
                </c:pt>
                <c:pt idx="1251">
                  <c:v>411.46</c:v>
                </c:pt>
                <c:pt idx="1252">
                  <c:v>420.18</c:v>
                </c:pt>
                <c:pt idx="1253">
                  <c:v>425.43</c:v>
                </c:pt>
                <c:pt idx="1254">
                  <c:v>422.54</c:v>
                </c:pt>
                <c:pt idx="1255">
                  <c:v>418.01</c:v>
                </c:pt>
                <c:pt idx="1256">
                  <c:v>423.03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E-4DAB-9A7A-D2EF2EE7BC99}"/>
            </c:ext>
          </c:extLst>
        </c:ser>
        <c:ser>
          <c:idx val="2"/>
          <c:order val="2"/>
          <c:tx>
            <c:strRef>
              <c:f>'3a. Moving Average'!$I$2</c:f>
              <c:strCache>
                <c:ptCount val="1"/>
                <c:pt idx="0">
                  <c:v>3-MA</c:v>
                </c:pt>
              </c:strCache>
            </c:strRef>
          </c:tx>
          <c:spPr>
            <a:ln w="34925" cap="rnd">
              <a:solidFill>
                <a:schemeClr val="accent4">
                  <a:tint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'3a. Moving Average'!$B$2:$B$1266</c15:sqref>
                  </c15:fullRef>
                </c:ext>
              </c:extLst>
              <c:f>'3a. Moving Average'!$B$3:$B$1266</c:f>
              <c:strCache>
                <c:ptCount val="1264"/>
                <c:pt idx="0">
                  <c:v>11/14/2019 7:00</c:v>
                </c:pt>
                <c:pt idx="1">
                  <c:v>11/15/2019 7:00</c:v>
                </c:pt>
                <c:pt idx="2">
                  <c:v>11/18/2019 7:00</c:v>
                </c:pt>
                <c:pt idx="3">
                  <c:v>11/19/2019 7:00</c:v>
                </c:pt>
                <c:pt idx="4">
                  <c:v>11/20/2019 7:00</c:v>
                </c:pt>
                <c:pt idx="5">
                  <c:v>11/21/2019 7:00</c:v>
                </c:pt>
                <c:pt idx="6">
                  <c:v>11/22/2019 7:00</c:v>
                </c:pt>
                <c:pt idx="7">
                  <c:v>11/25/2019 7:00</c:v>
                </c:pt>
                <c:pt idx="8">
                  <c:v>11/26/2019 7:00</c:v>
                </c:pt>
                <c:pt idx="9">
                  <c:v>11/27/2019 7:00</c:v>
                </c:pt>
                <c:pt idx="10">
                  <c:v>11/29/2019 7:00</c:v>
                </c:pt>
                <c:pt idx="11">
                  <c:v>12/2/2019 7:00</c:v>
                </c:pt>
                <c:pt idx="12">
                  <c:v>12/3/2019 7:00</c:v>
                </c:pt>
                <c:pt idx="13">
                  <c:v>12/4/2019 7:00</c:v>
                </c:pt>
                <c:pt idx="14">
                  <c:v>12/5/2019 7:00</c:v>
                </c:pt>
                <c:pt idx="15">
                  <c:v>12/6/2019 7:00</c:v>
                </c:pt>
                <c:pt idx="16">
                  <c:v>12/9/2019 7:00</c:v>
                </c:pt>
                <c:pt idx="17">
                  <c:v>12/10/2019 7:00</c:v>
                </c:pt>
                <c:pt idx="18">
                  <c:v>12/11/2019 7:00</c:v>
                </c:pt>
                <c:pt idx="19">
                  <c:v>12/12/2019 7:00</c:v>
                </c:pt>
                <c:pt idx="20">
                  <c:v>12/13/2019 7:00</c:v>
                </c:pt>
                <c:pt idx="21">
                  <c:v>12/16/2019 7:00</c:v>
                </c:pt>
                <c:pt idx="22">
                  <c:v>12/17/2019 7:00</c:v>
                </c:pt>
                <c:pt idx="23">
                  <c:v>12/18/2019 7:00</c:v>
                </c:pt>
                <c:pt idx="24">
                  <c:v>12/19/2019 7:00</c:v>
                </c:pt>
                <c:pt idx="25">
                  <c:v>12/20/2019 7:00</c:v>
                </c:pt>
                <c:pt idx="26">
                  <c:v>12/23/2019 7:00</c:v>
                </c:pt>
                <c:pt idx="27">
                  <c:v>12/24/2019 7:00</c:v>
                </c:pt>
                <c:pt idx="28">
                  <c:v>12/26/2019 7:00</c:v>
                </c:pt>
                <c:pt idx="29">
                  <c:v>12/27/2019 7:00</c:v>
                </c:pt>
                <c:pt idx="30">
                  <c:v>12/30/2019 7:00</c:v>
                </c:pt>
                <c:pt idx="31">
                  <c:v>12/31/2019 7:00</c:v>
                </c:pt>
                <c:pt idx="32">
                  <c:v>1/2/2020 7:00</c:v>
                </c:pt>
                <c:pt idx="33">
                  <c:v>1/3/2020 7:00</c:v>
                </c:pt>
                <c:pt idx="34">
                  <c:v>1/6/2020 7:00</c:v>
                </c:pt>
                <c:pt idx="35">
                  <c:v>1/7/2020 7:00</c:v>
                </c:pt>
                <c:pt idx="36">
                  <c:v>1/8/2020 7:00</c:v>
                </c:pt>
                <c:pt idx="37">
                  <c:v>1/9/2020 7:00</c:v>
                </c:pt>
                <c:pt idx="38">
                  <c:v>1/10/2020 7:00</c:v>
                </c:pt>
                <c:pt idx="39">
                  <c:v>1/13/2020 7:00</c:v>
                </c:pt>
                <c:pt idx="40">
                  <c:v>1/14/2020 7:00</c:v>
                </c:pt>
                <c:pt idx="41">
                  <c:v>1/15/2020 7:00</c:v>
                </c:pt>
                <c:pt idx="42">
                  <c:v>1/16/2020 7:00</c:v>
                </c:pt>
                <c:pt idx="43">
                  <c:v>1/17/2020 7:00</c:v>
                </c:pt>
                <c:pt idx="44">
                  <c:v>1/21/2020 7:00</c:v>
                </c:pt>
                <c:pt idx="45">
                  <c:v>1/22/2020 7:00</c:v>
                </c:pt>
                <c:pt idx="46">
                  <c:v>1/23/2020 7:00</c:v>
                </c:pt>
                <c:pt idx="47">
                  <c:v>1/24/2020 7:00</c:v>
                </c:pt>
                <c:pt idx="48">
                  <c:v>1/27/2020 7:00</c:v>
                </c:pt>
                <c:pt idx="49">
                  <c:v>1/28/2020 7:00</c:v>
                </c:pt>
                <c:pt idx="50">
                  <c:v>1/29/2020 7:00</c:v>
                </c:pt>
                <c:pt idx="51">
                  <c:v>1/30/2020 7:00</c:v>
                </c:pt>
                <c:pt idx="52">
                  <c:v>1/31/2020 7:00</c:v>
                </c:pt>
                <c:pt idx="53">
                  <c:v>2/3/2020 7:00</c:v>
                </c:pt>
                <c:pt idx="54">
                  <c:v>2/4/2020 7:00</c:v>
                </c:pt>
                <c:pt idx="55">
                  <c:v>2/5/2020 7:00</c:v>
                </c:pt>
                <c:pt idx="56">
                  <c:v>2/6/2020 7:00</c:v>
                </c:pt>
                <c:pt idx="57">
                  <c:v>2/7/2020 7:00</c:v>
                </c:pt>
                <c:pt idx="58">
                  <c:v>2/10/2020 7:00</c:v>
                </c:pt>
                <c:pt idx="59">
                  <c:v>2/11/2020 7:00</c:v>
                </c:pt>
                <c:pt idx="60">
                  <c:v>2/12/2020 7:00</c:v>
                </c:pt>
                <c:pt idx="61">
                  <c:v>2/13/2020 7:00</c:v>
                </c:pt>
                <c:pt idx="62">
                  <c:v>2/14/2020 7:00</c:v>
                </c:pt>
                <c:pt idx="63">
                  <c:v>2/18/2020 7:00</c:v>
                </c:pt>
                <c:pt idx="64">
                  <c:v>2/19/2020 7:00</c:v>
                </c:pt>
                <c:pt idx="65">
                  <c:v>2/20/2020 7:00</c:v>
                </c:pt>
                <c:pt idx="66">
                  <c:v>2/21/2020 7:00</c:v>
                </c:pt>
                <c:pt idx="67">
                  <c:v>2/24/2020 7:00</c:v>
                </c:pt>
                <c:pt idx="68">
                  <c:v>2/25/2020 7:00</c:v>
                </c:pt>
                <c:pt idx="69">
                  <c:v>2/26/2020 7:00</c:v>
                </c:pt>
                <c:pt idx="70">
                  <c:v>2/27/2020 7:00</c:v>
                </c:pt>
                <c:pt idx="71">
                  <c:v>2/28/2020 7:00</c:v>
                </c:pt>
                <c:pt idx="72">
                  <c:v>3/2/2020 7:00</c:v>
                </c:pt>
                <c:pt idx="73">
                  <c:v>3/3/2020 7:00</c:v>
                </c:pt>
                <c:pt idx="74">
                  <c:v>3/4/2020 7:00</c:v>
                </c:pt>
                <c:pt idx="75">
                  <c:v>3/5/2020 7:00</c:v>
                </c:pt>
                <c:pt idx="76">
                  <c:v>3/6/2020 7:00</c:v>
                </c:pt>
                <c:pt idx="77">
                  <c:v>3/9/2020 7:00</c:v>
                </c:pt>
                <c:pt idx="78">
                  <c:v>3/10/2020 7:00</c:v>
                </c:pt>
                <c:pt idx="79">
                  <c:v>3/11/2020 7:00</c:v>
                </c:pt>
                <c:pt idx="80">
                  <c:v>3/12/2020 7:00</c:v>
                </c:pt>
                <c:pt idx="81">
                  <c:v>3/13/2020 7:00</c:v>
                </c:pt>
                <c:pt idx="82">
                  <c:v>3/16/2020 7:00</c:v>
                </c:pt>
                <c:pt idx="83">
                  <c:v>3/17/2020 7:00</c:v>
                </c:pt>
                <c:pt idx="84">
                  <c:v>3/18/2020 7:00</c:v>
                </c:pt>
                <c:pt idx="85">
                  <c:v>3/19/2020 7:00</c:v>
                </c:pt>
                <c:pt idx="86">
                  <c:v>3/20/2020 7:00</c:v>
                </c:pt>
                <c:pt idx="87">
                  <c:v>3/23/2020 7:00</c:v>
                </c:pt>
                <c:pt idx="88">
                  <c:v>3/24/2020 7:00</c:v>
                </c:pt>
                <c:pt idx="89">
                  <c:v>3/25/2020 7:00</c:v>
                </c:pt>
                <c:pt idx="90">
                  <c:v>3/26/2020 7:00</c:v>
                </c:pt>
                <c:pt idx="91">
                  <c:v>3/27/2020 7:00</c:v>
                </c:pt>
                <c:pt idx="92">
                  <c:v>3/30/2020 7:00</c:v>
                </c:pt>
                <c:pt idx="93">
                  <c:v>3/31/2020 7:00</c:v>
                </c:pt>
                <c:pt idx="94">
                  <c:v>4/1/2020 7:00</c:v>
                </c:pt>
                <c:pt idx="95">
                  <c:v>4/2/2020 7:00</c:v>
                </c:pt>
                <c:pt idx="96">
                  <c:v>4/3/2020 7:00</c:v>
                </c:pt>
                <c:pt idx="97">
                  <c:v>4/6/2020 7:00</c:v>
                </c:pt>
                <c:pt idx="98">
                  <c:v>4/7/2020 7:00</c:v>
                </c:pt>
                <c:pt idx="99">
                  <c:v>4/8/2020 7:00</c:v>
                </c:pt>
                <c:pt idx="100">
                  <c:v>4/9/2020 7:00</c:v>
                </c:pt>
                <c:pt idx="101">
                  <c:v>4/13/2020 7:00</c:v>
                </c:pt>
                <c:pt idx="102">
                  <c:v>4/14/2020 7:00</c:v>
                </c:pt>
                <c:pt idx="103">
                  <c:v>4/15/2020 7:00</c:v>
                </c:pt>
                <c:pt idx="104">
                  <c:v>4/16/2020 7:00</c:v>
                </c:pt>
                <c:pt idx="105">
                  <c:v>4/17/2020 7:00</c:v>
                </c:pt>
                <c:pt idx="106">
                  <c:v>4/20/2020 7:00</c:v>
                </c:pt>
                <c:pt idx="107">
                  <c:v>4/21/2020 7:00</c:v>
                </c:pt>
                <c:pt idx="108">
                  <c:v>4/22/2020 7:00</c:v>
                </c:pt>
                <c:pt idx="109">
                  <c:v>4/23/2020 7:00</c:v>
                </c:pt>
                <c:pt idx="110">
                  <c:v>4/24/2020 7:00</c:v>
                </c:pt>
                <c:pt idx="111">
                  <c:v>4/27/2020 7:00</c:v>
                </c:pt>
                <c:pt idx="112">
                  <c:v>4/28/2020 7:00</c:v>
                </c:pt>
                <c:pt idx="113">
                  <c:v>4/29/2020 7:00</c:v>
                </c:pt>
                <c:pt idx="114">
                  <c:v>4/30/2020 7:00</c:v>
                </c:pt>
                <c:pt idx="115">
                  <c:v>5/1/2020 7:00</c:v>
                </c:pt>
                <c:pt idx="116">
                  <c:v>5/4/2020 7:00</c:v>
                </c:pt>
                <c:pt idx="117">
                  <c:v>5/5/2020 7:00</c:v>
                </c:pt>
                <c:pt idx="118">
                  <c:v>5/6/2020 7:00</c:v>
                </c:pt>
                <c:pt idx="119">
                  <c:v>5/7/2020 7:00</c:v>
                </c:pt>
                <c:pt idx="120">
                  <c:v>5/8/2020 7:00</c:v>
                </c:pt>
                <c:pt idx="121">
                  <c:v>5/11/2020 7:00</c:v>
                </c:pt>
                <c:pt idx="122">
                  <c:v>5/12/2020 7:00</c:v>
                </c:pt>
                <c:pt idx="123">
                  <c:v>5/13/2020 7:00</c:v>
                </c:pt>
                <c:pt idx="124">
                  <c:v>5/14/2020 7:00</c:v>
                </c:pt>
                <c:pt idx="125">
                  <c:v>5/15/2020 7:00</c:v>
                </c:pt>
                <c:pt idx="126">
                  <c:v>5/18/2020 7:00</c:v>
                </c:pt>
                <c:pt idx="127">
                  <c:v>5/19/2020 7:00</c:v>
                </c:pt>
                <c:pt idx="128">
                  <c:v>5/20/2020 7:00</c:v>
                </c:pt>
                <c:pt idx="129">
                  <c:v>5/21/2020 7:00</c:v>
                </c:pt>
                <c:pt idx="130">
                  <c:v>5/22/2020 7:00</c:v>
                </c:pt>
                <c:pt idx="131">
                  <c:v>5/26/2020 7:00</c:v>
                </c:pt>
                <c:pt idx="132">
                  <c:v>5/27/2020 7:00</c:v>
                </c:pt>
                <c:pt idx="133">
                  <c:v>5/28/2020 7:00</c:v>
                </c:pt>
                <c:pt idx="134">
                  <c:v>5/29/2020 7:00</c:v>
                </c:pt>
                <c:pt idx="135">
                  <c:v>6/1/2020 7:00</c:v>
                </c:pt>
                <c:pt idx="136">
                  <c:v>6/2/2020 7:00</c:v>
                </c:pt>
                <c:pt idx="137">
                  <c:v>6/3/2020 7:00</c:v>
                </c:pt>
                <c:pt idx="138">
                  <c:v>6/4/2020 7:00</c:v>
                </c:pt>
                <c:pt idx="139">
                  <c:v>6/5/2020 7:00</c:v>
                </c:pt>
                <c:pt idx="140">
                  <c:v>6/8/2020 7:00</c:v>
                </c:pt>
                <c:pt idx="141">
                  <c:v>6/9/2020 7:00</c:v>
                </c:pt>
                <c:pt idx="142">
                  <c:v>6/10/2020 7:00</c:v>
                </c:pt>
                <c:pt idx="143">
                  <c:v>6/11/2020 7:00</c:v>
                </c:pt>
                <c:pt idx="144">
                  <c:v>6/12/2020 7:00</c:v>
                </c:pt>
                <c:pt idx="145">
                  <c:v>6/15/2020 7:00</c:v>
                </c:pt>
                <c:pt idx="146">
                  <c:v>6/16/2020 7:00</c:v>
                </c:pt>
                <c:pt idx="147">
                  <c:v>6/17/2020 7:00</c:v>
                </c:pt>
                <c:pt idx="148">
                  <c:v>6/18/2020 7:00</c:v>
                </c:pt>
                <c:pt idx="149">
                  <c:v>6/19/2020 7:00</c:v>
                </c:pt>
                <c:pt idx="150">
                  <c:v>6/22/2020 7:00</c:v>
                </c:pt>
                <c:pt idx="151">
                  <c:v>6/23/2020 7:00</c:v>
                </c:pt>
                <c:pt idx="152">
                  <c:v>6/24/2020 7:00</c:v>
                </c:pt>
                <c:pt idx="153">
                  <c:v>6/25/2020 7:00</c:v>
                </c:pt>
                <c:pt idx="154">
                  <c:v>6/26/2020 7:00</c:v>
                </c:pt>
                <c:pt idx="155">
                  <c:v>6/29/2020 7:00</c:v>
                </c:pt>
                <c:pt idx="156">
                  <c:v>6/30/2020 7:00</c:v>
                </c:pt>
                <c:pt idx="157">
                  <c:v>7/1/2020 7:00</c:v>
                </c:pt>
                <c:pt idx="158">
                  <c:v>7/2/2020 7:00</c:v>
                </c:pt>
                <c:pt idx="159">
                  <c:v>7/6/2020 7:00</c:v>
                </c:pt>
                <c:pt idx="160">
                  <c:v>7/7/2020 7:00</c:v>
                </c:pt>
                <c:pt idx="161">
                  <c:v>7/8/2020 7:00</c:v>
                </c:pt>
                <c:pt idx="162">
                  <c:v>7/9/2020 7:00</c:v>
                </c:pt>
                <c:pt idx="163">
                  <c:v>7/10/2020 7:00</c:v>
                </c:pt>
                <c:pt idx="164">
                  <c:v>7/13/2020 7:00</c:v>
                </c:pt>
                <c:pt idx="165">
                  <c:v>7/14/2020 7:00</c:v>
                </c:pt>
                <c:pt idx="166">
                  <c:v>7/15/2020 7:00</c:v>
                </c:pt>
                <c:pt idx="167">
                  <c:v>7/16/2020 7:00</c:v>
                </c:pt>
                <c:pt idx="168">
                  <c:v>7/17/2020 7:00</c:v>
                </c:pt>
                <c:pt idx="169">
                  <c:v>7/20/2020 7:00</c:v>
                </c:pt>
                <c:pt idx="170">
                  <c:v>7/21/2020 7:00</c:v>
                </c:pt>
                <c:pt idx="171">
                  <c:v>7/22/2020 7:00</c:v>
                </c:pt>
                <c:pt idx="172">
                  <c:v>7/23/2020 7:00</c:v>
                </c:pt>
                <c:pt idx="173">
                  <c:v>7/24/2020 7:00</c:v>
                </c:pt>
                <c:pt idx="174">
                  <c:v>7/27/2020 7:00</c:v>
                </c:pt>
                <c:pt idx="175">
                  <c:v>7/28/2020 7:00</c:v>
                </c:pt>
                <c:pt idx="176">
                  <c:v>7/29/2020 7:00</c:v>
                </c:pt>
                <c:pt idx="177">
                  <c:v>7/30/2020 7:00</c:v>
                </c:pt>
                <c:pt idx="178">
                  <c:v>7/31/2020 7:00</c:v>
                </c:pt>
                <c:pt idx="179">
                  <c:v>8/3/2020 7:00</c:v>
                </c:pt>
                <c:pt idx="180">
                  <c:v>8/4/2020 7:00</c:v>
                </c:pt>
                <c:pt idx="181">
                  <c:v>8/5/2020 7:00</c:v>
                </c:pt>
                <c:pt idx="182">
                  <c:v>8/6/2020 7:00</c:v>
                </c:pt>
                <c:pt idx="183">
                  <c:v>8/7/2020 7:00</c:v>
                </c:pt>
                <c:pt idx="184">
                  <c:v>8/10/2020 7:00</c:v>
                </c:pt>
                <c:pt idx="185">
                  <c:v>8/11/2020 7:00</c:v>
                </c:pt>
                <c:pt idx="186">
                  <c:v>8/12/2020 7:00</c:v>
                </c:pt>
                <c:pt idx="187">
                  <c:v>8/13/2020 7:00</c:v>
                </c:pt>
                <c:pt idx="188">
                  <c:v>8/14/2020 7:00</c:v>
                </c:pt>
                <c:pt idx="189">
                  <c:v>8/17/2020 7:00</c:v>
                </c:pt>
                <c:pt idx="190">
                  <c:v>8/18/2020 7:00</c:v>
                </c:pt>
                <c:pt idx="191">
                  <c:v>8/19/2020 7:00</c:v>
                </c:pt>
                <c:pt idx="192">
                  <c:v>8/20/2020 7:00</c:v>
                </c:pt>
                <c:pt idx="193">
                  <c:v>8/21/2020 7:00</c:v>
                </c:pt>
                <c:pt idx="194">
                  <c:v>8/24/2020 7:00</c:v>
                </c:pt>
                <c:pt idx="195">
                  <c:v>8/25/2020 7:00</c:v>
                </c:pt>
                <c:pt idx="196">
                  <c:v>8/26/2020 7:00</c:v>
                </c:pt>
                <c:pt idx="197">
                  <c:v>8/27/2020 7:00</c:v>
                </c:pt>
                <c:pt idx="198">
                  <c:v>8/28/2020 7:00</c:v>
                </c:pt>
                <c:pt idx="199">
                  <c:v>8/31/2020 7:00</c:v>
                </c:pt>
                <c:pt idx="200">
                  <c:v>9/1/2020 7:00</c:v>
                </c:pt>
                <c:pt idx="201">
                  <c:v>9/2/2020 7:00</c:v>
                </c:pt>
                <c:pt idx="202">
                  <c:v>9/3/2020 7:00</c:v>
                </c:pt>
                <c:pt idx="203">
                  <c:v>9/4/2020 7:00</c:v>
                </c:pt>
                <c:pt idx="204">
                  <c:v>9/8/2020 7:00</c:v>
                </c:pt>
                <c:pt idx="205">
                  <c:v>9/9/2020 7:00</c:v>
                </c:pt>
                <c:pt idx="206">
                  <c:v>9/10/2020 7:00</c:v>
                </c:pt>
                <c:pt idx="207">
                  <c:v>9/11/2020 7:00</c:v>
                </c:pt>
                <c:pt idx="208">
                  <c:v>9/14/2020 7:00</c:v>
                </c:pt>
                <c:pt idx="209">
                  <c:v>9/15/2020 7:00</c:v>
                </c:pt>
                <c:pt idx="210">
                  <c:v>9/16/2020 7:00</c:v>
                </c:pt>
                <c:pt idx="211">
                  <c:v>9/17/2020 7:00</c:v>
                </c:pt>
                <c:pt idx="212">
                  <c:v>9/18/2020 7:00</c:v>
                </c:pt>
                <c:pt idx="213">
                  <c:v>9/21/2020 7:00</c:v>
                </c:pt>
                <c:pt idx="214">
                  <c:v>9/22/2020 7:00</c:v>
                </c:pt>
                <c:pt idx="215">
                  <c:v>9/23/2020 7:00</c:v>
                </c:pt>
                <c:pt idx="216">
                  <c:v>9/24/2020 7:00</c:v>
                </c:pt>
                <c:pt idx="217">
                  <c:v>9/25/2020 7:00</c:v>
                </c:pt>
                <c:pt idx="218">
                  <c:v>9/28/2020 7:00</c:v>
                </c:pt>
                <c:pt idx="219">
                  <c:v>9/29/2020 7:00</c:v>
                </c:pt>
                <c:pt idx="220">
                  <c:v>9/30/2020 7:00</c:v>
                </c:pt>
                <c:pt idx="221">
                  <c:v>10/1/2020 7:00</c:v>
                </c:pt>
                <c:pt idx="222">
                  <c:v>10/2/2020 7:00</c:v>
                </c:pt>
                <c:pt idx="223">
                  <c:v>10/5/2020 7:00</c:v>
                </c:pt>
                <c:pt idx="224">
                  <c:v>10/6/2020 7:00</c:v>
                </c:pt>
                <c:pt idx="225">
                  <c:v>10/7/2020 7:00</c:v>
                </c:pt>
                <c:pt idx="226">
                  <c:v>10/8/2020 7:00</c:v>
                </c:pt>
                <c:pt idx="227">
                  <c:v>10/9/2020 7:00</c:v>
                </c:pt>
                <c:pt idx="228">
                  <c:v>10/12/2020 7:00</c:v>
                </c:pt>
                <c:pt idx="229">
                  <c:v>10/13/2020 7:00</c:v>
                </c:pt>
                <c:pt idx="230">
                  <c:v>10/14/2020 7:00</c:v>
                </c:pt>
                <c:pt idx="231">
                  <c:v>10/15/2020 7:00</c:v>
                </c:pt>
                <c:pt idx="232">
                  <c:v>10/16/2020 7:00</c:v>
                </c:pt>
                <c:pt idx="233">
                  <c:v>10/19/2020 7:00</c:v>
                </c:pt>
                <c:pt idx="234">
                  <c:v>10/20/2020 7:00</c:v>
                </c:pt>
                <c:pt idx="235">
                  <c:v>10/21/2020 7:00</c:v>
                </c:pt>
                <c:pt idx="236">
                  <c:v>10/22/2020 7:00</c:v>
                </c:pt>
                <c:pt idx="237">
                  <c:v>10/23/2020 7:00</c:v>
                </c:pt>
                <c:pt idx="238">
                  <c:v>10/26/2020 7:00</c:v>
                </c:pt>
                <c:pt idx="239">
                  <c:v>10/27/2020 7:00</c:v>
                </c:pt>
                <c:pt idx="240">
                  <c:v>10/28/2020 7:00</c:v>
                </c:pt>
                <c:pt idx="241">
                  <c:v>10/29/2020 7:00</c:v>
                </c:pt>
                <c:pt idx="242">
                  <c:v>10/30/2020 7:00</c:v>
                </c:pt>
                <c:pt idx="243">
                  <c:v>11/2/2020 7:00</c:v>
                </c:pt>
                <c:pt idx="244">
                  <c:v>11/3/2020 7:00</c:v>
                </c:pt>
                <c:pt idx="245">
                  <c:v>11/4/2020 7:00</c:v>
                </c:pt>
                <c:pt idx="246">
                  <c:v>11/5/2020 7:00</c:v>
                </c:pt>
                <c:pt idx="247">
                  <c:v>11/6/2020 7:00</c:v>
                </c:pt>
                <c:pt idx="248">
                  <c:v>11/9/2020 7:00</c:v>
                </c:pt>
                <c:pt idx="249">
                  <c:v>11/10/2020 7:00</c:v>
                </c:pt>
                <c:pt idx="250">
                  <c:v>11/11/2020 7:00</c:v>
                </c:pt>
                <c:pt idx="251">
                  <c:v>11/12/2020 7:00</c:v>
                </c:pt>
                <c:pt idx="252">
                  <c:v>11/13/2020 7:00</c:v>
                </c:pt>
                <c:pt idx="253">
                  <c:v>11/16/2020 7:00</c:v>
                </c:pt>
                <c:pt idx="254">
                  <c:v>11/17/2020 7:00</c:v>
                </c:pt>
                <c:pt idx="255">
                  <c:v>11/18/2020 7:00</c:v>
                </c:pt>
                <c:pt idx="256">
                  <c:v>11/19/2020 7:00</c:v>
                </c:pt>
                <c:pt idx="257">
                  <c:v>11/20/2020 7:00</c:v>
                </c:pt>
                <c:pt idx="258">
                  <c:v>11/23/2020 7:00</c:v>
                </c:pt>
                <c:pt idx="259">
                  <c:v>11/24/2020 7:00</c:v>
                </c:pt>
                <c:pt idx="260">
                  <c:v>11/25/2020 7:00</c:v>
                </c:pt>
                <c:pt idx="261">
                  <c:v>11/27/2020 7:00</c:v>
                </c:pt>
                <c:pt idx="262">
                  <c:v>11/30/2020 7:00</c:v>
                </c:pt>
                <c:pt idx="263">
                  <c:v>12/1/2020 7:00</c:v>
                </c:pt>
                <c:pt idx="264">
                  <c:v>12/2/2020 7:00</c:v>
                </c:pt>
                <c:pt idx="265">
                  <c:v>12/3/2020 7:00</c:v>
                </c:pt>
                <c:pt idx="266">
                  <c:v>12/4/2020 7:00</c:v>
                </c:pt>
                <c:pt idx="267">
                  <c:v>12/7/2020 7:00</c:v>
                </c:pt>
                <c:pt idx="268">
                  <c:v>12/8/2020 7:00</c:v>
                </c:pt>
                <c:pt idx="269">
                  <c:v>12/9/2020 7:00</c:v>
                </c:pt>
                <c:pt idx="270">
                  <c:v>12/10/2020 7:00</c:v>
                </c:pt>
                <c:pt idx="271">
                  <c:v>12/11/2020 7:00</c:v>
                </c:pt>
                <c:pt idx="272">
                  <c:v>12/14/2020 7:00</c:v>
                </c:pt>
                <c:pt idx="273">
                  <c:v>12/15/2020 7:00</c:v>
                </c:pt>
                <c:pt idx="274">
                  <c:v>12/16/2020 7:00</c:v>
                </c:pt>
                <c:pt idx="275">
                  <c:v>12/17/2020 7:00</c:v>
                </c:pt>
                <c:pt idx="276">
                  <c:v>12/18/2020 7:00</c:v>
                </c:pt>
                <c:pt idx="277">
                  <c:v>12/21/2020 7:00</c:v>
                </c:pt>
                <c:pt idx="278">
                  <c:v>12/22/2020 7:00</c:v>
                </c:pt>
                <c:pt idx="279">
                  <c:v>12/23/2020 7:00</c:v>
                </c:pt>
                <c:pt idx="280">
                  <c:v>12/24/2020 7:00</c:v>
                </c:pt>
                <c:pt idx="281">
                  <c:v>12/28/2020 7:00</c:v>
                </c:pt>
                <c:pt idx="282">
                  <c:v>12/29/2020 7:00</c:v>
                </c:pt>
                <c:pt idx="283">
                  <c:v>12/30/2020 7:00</c:v>
                </c:pt>
                <c:pt idx="284">
                  <c:v>12/31/2020 7:00</c:v>
                </c:pt>
                <c:pt idx="285">
                  <c:v>1/4/2021 7:00</c:v>
                </c:pt>
                <c:pt idx="286">
                  <c:v>1/5/2021 7:00</c:v>
                </c:pt>
                <c:pt idx="287">
                  <c:v>1/6/2021 7:00</c:v>
                </c:pt>
                <c:pt idx="288">
                  <c:v>1/7/2021 7:00</c:v>
                </c:pt>
                <c:pt idx="289">
                  <c:v>1/8/2021 7:00</c:v>
                </c:pt>
                <c:pt idx="290">
                  <c:v>1/11/2021 7:00</c:v>
                </c:pt>
                <c:pt idx="291">
                  <c:v>1/12/2021 7:00</c:v>
                </c:pt>
                <c:pt idx="292">
                  <c:v>1/13/2021 7:00</c:v>
                </c:pt>
                <c:pt idx="293">
                  <c:v>1/14/2021 7:00</c:v>
                </c:pt>
                <c:pt idx="294">
                  <c:v>1/15/2021 7:00</c:v>
                </c:pt>
                <c:pt idx="295">
                  <c:v>1/19/2021 7:00</c:v>
                </c:pt>
                <c:pt idx="296">
                  <c:v>1/20/2021 7:00</c:v>
                </c:pt>
                <c:pt idx="297">
                  <c:v>1/21/2021 7:00</c:v>
                </c:pt>
                <c:pt idx="298">
                  <c:v>1/22/2021 7:00</c:v>
                </c:pt>
                <c:pt idx="299">
                  <c:v>1/25/2021 7:00</c:v>
                </c:pt>
                <c:pt idx="300">
                  <c:v>1/26/2021 7:00</c:v>
                </c:pt>
                <c:pt idx="301">
                  <c:v>1/27/2021 7:00</c:v>
                </c:pt>
                <c:pt idx="302">
                  <c:v>1/28/2021 7:00</c:v>
                </c:pt>
                <c:pt idx="303">
                  <c:v>1/29/2021 7:00</c:v>
                </c:pt>
                <c:pt idx="304">
                  <c:v>2/1/2021 7:00</c:v>
                </c:pt>
                <c:pt idx="305">
                  <c:v>2/2/2021 7:00</c:v>
                </c:pt>
                <c:pt idx="306">
                  <c:v>2/3/2021 7:00</c:v>
                </c:pt>
                <c:pt idx="307">
                  <c:v>2/4/2021 7:00</c:v>
                </c:pt>
                <c:pt idx="308">
                  <c:v>2/5/2021 7:00</c:v>
                </c:pt>
                <c:pt idx="309">
                  <c:v>2/8/2021 7:00</c:v>
                </c:pt>
                <c:pt idx="310">
                  <c:v>2/9/2021 7:00</c:v>
                </c:pt>
                <c:pt idx="311">
                  <c:v>2/10/2021 7:00</c:v>
                </c:pt>
                <c:pt idx="312">
                  <c:v>2/11/2021 7:00</c:v>
                </c:pt>
                <c:pt idx="313">
                  <c:v>2/12/2021 7:00</c:v>
                </c:pt>
                <c:pt idx="314">
                  <c:v>2/16/2021 7:00</c:v>
                </c:pt>
                <c:pt idx="315">
                  <c:v>2/17/2021 7:00</c:v>
                </c:pt>
                <c:pt idx="316">
                  <c:v>2/18/2021 7:00</c:v>
                </c:pt>
                <c:pt idx="317">
                  <c:v>2/19/2021 7:00</c:v>
                </c:pt>
                <c:pt idx="318">
                  <c:v>2/22/2021 7:00</c:v>
                </c:pt>
                <c:pt idx="319">
                  <c:v>2/23/2021 7:00</c:v>
                </c:pt>
                <c:pt idx="320">
                  <c:v>2/24/2021 7:00</c:v>
                </c:pt>
                <c:pt idx="321">
                  <c:v>2/25/2021 7:00</c:v>
                </c:pt>
                <c:pt idx="322">
                  <c:v>2/26/2021 7:00</c:v>
                </c:pt>
                <c:pt idx="323">
                  <c:v>3/1/2021 7:00</c:v>
                </c:pt>
                <c:pt idx="324">
                  <c:v>3/2/2021 7:00</c:v>
                </c:pt>
                <c:pt idx="325">
                  <c:v>3/3/2021 7:00</c:v>
                </c:pt>
                <c:pt idx="326">
                  <c:v>3/4/2021 7:00</c:v>
                </c:pt>
                <c:pt idx="327">
                  <c:v>3/5/2021 7:00</c:v>
                </c:pt>
                <c:pt idx="328">
                  <c:v>3/8/2021 7:00</c:v>
                </c:pt>
                <c:pt idx="329">
                  <c:v>3/9/2021 7:00</c:v>
                </c:pt>
                <c:pt idx="330">
                  <c:v>3/10/2021 7:00</c:v>
                </c:pt>
                <c:pt idx="331">
                  <c:v>3/11/2021 7:00</c:v>
                </c:pt>
                <c:pt idx="332">
                  <c:v>3/12/2021 7:00</c:v>
                </c:pt>
                <c:pt idx="333">
                  <c:v>3/15/2021 7:00</c:v>
                </c:pt>
                <c:pt idx="334">
                  <c:v>3/16/2021 7:00</c:v>
                </c:pt>
                <c:pt idx="335">
                  <c:v>3/17/2021 7:00</c:v>
                </c:pt>
                <c:pt idx="336">
                  <c:v>3/18/2021 7:00</c:v>
                </c:pt>
                <c:pt idx="337">
                  <c:v>3/19/2021 7:00</c:v>
                </c:pt>
                <c:pt idx="338">
                  <c:v>3/22/2021 7:00</c:v>
                </c:pt>
                <c:pt idx="339">
                  <c:v>3/23/2021 7:00</c:v>
                </c:pt>
                <c:pt idx="340">
                  <c:v>3/24/2021 7:00</c:v>
                </c:pt>
                <c:pt idx="341">
                  <c:v>3/25/2021 7:00</c:v>
                </c:pt>
                <c:pt idx="342">
                  <c:v>3/26/2021 7:00</c:v>
                </c:pt>
                <c:pt idx="343">
                  <c:v>3/29/2021 7:00</c:v>
                </c:pt>
                <c:pt idx="344">
                  <c:v>3/30/2021 7:00</c:v>
                </c:pt>
                <c:pt idx="345">
                  <c:v>3/31/2021 7:00</c:v>
                </c:pt>
                <c:pt idx="346">
                  <c:v>4/1/2021 7:00</c:v>
                </c:pt>
                <c:pt idx="347">
                  <c:v>4/5/2021 7:00</c:v>
                </c:pt>
                <c:pt idx="348">
                  <c:v>4/6/2021 7:00</c:v>
                </c:pt>
                <c:pt idx="349">
                  <c:v>4/7/2021 7:00</c:v>
                </c:pt>
                <c:pt idx="350">
                  <c:v>4/8/2021 7:00</c:v>
                </c:pt>
                <c:pt idx="351">
                  <c:v>4/9/2021 7:00</c:v>
                </c:pt>
                <c:pt idx="352">
                  <c:v>4/12/2021 7:00</c:v>
                </c:pt>
                <c:pt idx="353">
                  <c:v>4/13/2021 7:00</c:v>
                </c:pt>
                <c:pt idx="354">
                  <c:v>4/14/2021 7:00</c:v>
                </c:pt>
                <c:pt idx="355">
                  <c:v>4/15/2021 7:00</c:v>
                </c:pt>
                <c:pt idx="356">
                  <c:v>4/16/2021 7:00</c:v>
                </c:pt>
                <c:pt idx="357">
                  <c:v>4/19/2021 7:00</c:v>
                </c:pt>
                <c:pt idx="358">
                  <c:v>4/20/2021 7:00</c:v>
                </c:pt>
                <c:pt idx="359">
                  <c:v>4/21/2021 7:00</c:v>
                </c:pt>
                <c:pt idx="360">
                  <c:v>4/22/2021 7:00</c:v>
                </c:pt>
                <c:pt idx="361">
                  <c:v>4/23/2021 7:00</c:v>
                </c:pt>
                <c:pt idx="362">
                  <c:v>4/26/2021 7:00</c:v>
                </c:pt>
                <c:pt idx="363">
                  <c:v>4/27/2021 7:00</c:v>
                </c:pt>
                <c:pt idx="364">
                  <c:v>4/28/2021 7:00</c:v>
                </c:pt>
                <c:pt idx="365">
                  <c:v>4/29/2021 7:00</c:v>
                </c:pt>
                <c:pt idx="366">
                  <c:v>4/30/2021 7:00</c:v>
                </c:pt>
                <c:pt idx="367">
                  <c:v>5/3/2021 7:00</c:v>
                </c:pt>
                <c:pt idx="368">
                  <c:v>5/4/2021 7:00</c:v>
                </c:pt>
                <c:pt idx="369">
                  <c:v>5/5/2021 7:00</c:v>
                </c:pt>
                <c:pt idx="370">
                  <c:v>5/6/2021 7:00</c:v>
                </c:pt>
                <c:pt idx="371">
                  <c:v>5/7/2021 7:00</c:v>
                </c:pt>
                <c:pt idx="372">
                  <c:v>5/10/2021 7:00</c:v>
                </c:pt>
                <c:pt idx="373">
                  <c:v>5/11/2021 7:00</c:v>
                </c:pt>
                <c:pt idx="374">
                  <c:v>5/12/2021 7:00</c:v>
                </c:pt>
                <c:pt idx="375">
                  <c:v>5/13/2021 7:00</c:v>
                </c:pt>
                <c:pt idx="376">
                  <c:v>5/14/2021 7:00</c:v>
                </c:pt>
                <c:pt idx="377">
                  <c:v>5/17/2021 7:00</c:v>
                </c:pt>
                <c:pt idx="378">
                  <c:v>5/18/2021 7:00</c:v>
                </c:pt>
                <c:pt idx="379">
                  <c:v>5/19/2021 7:00</c:v>
                </c:pt>
                <c:pt idx="380">
                  <c:v>5/20/2021 7:00</c:v>
                </c:pt>
                <c:pt idx="381">
                  <c:v>5/21/2021 7:00</c:v>
                </c:pt>
                <c:pt idx="382">
                  <c:v>5/24/2021 7:00</c:v>
                </c:pt>
                <c:pt idx="383">
                  <c:v>5/25/2021 7:00</c:v>
                </c:pt>
                <c:pt idx="384">
                  <c:v>5/26/2021 7:00</c:v>
                </c:pt>
                <c:pt idx="385">
                  <c:v>5/27/2021 7:00</c:v>
                </c:pt>
                <c:pt idx="386">
                  <c:v>5/28/2021 7:00</c:v>
                </c:pt>
                <c:pt idx="387">
                  <c:v>6/1/2021 7:00</c:v>
                </c:pt>
                <c:pt idx="388">
                  <c:v>6/2/2021 7:00</c:v>
                </c:pt>
                <c:pt idx="389">
                  <c:v>6/3/2021 7:00</c:v>
                </c:pt>
                <c:pt idx="390">
                  <c:v>6/4/2021 7:00</c:v>
                </c:pt>
                <c:pt idx="391">
                  <c:v>6/7/2021 7:00</c:v>
                </c:pt>
                <c:pt idx="392">
                  <c:v>6/8/2021 7:00</c:v>
                </c:pt>
                <c:pt idx="393">
                  <c:v>6/9/2021 7:00</c:v>
                </c:pt>
                <c:pt idx="394">
                  <c:v>6/10/2021 7:00</c:v>
                </c:pt>
                <c:pt idx="395">
                  <c:v>6/11/2021 7:00</c:v>
                </c:pt>
                <c:pt idx="396">
                  <c:v>6/14/2021 7:00</c:v>
                </c:pt>
                <c:pt idx="397">
                  <c:v>6/15/2021 7:00</c:v>
                </c:pt>
                <c:pt idx="398">
                  <c:v>6/16/2021 7:00</c:v>
                </c:pt>
                <c:pt idx="399">
                  <c:v>6/17/2021 7:00</c:v>
                </c:pt>
                <c:pt idx="400">
                  <c:v>6/18/2021 7:00</c:v>
                </c:pt>
                <c:pt idx="401">
                  <c:v>6/21/2021 7:00</c:v>
                </c:pt>
                <c:pt idx="402">
                  <c:v>6/22/2021 7:00</c:v>
                </c:pt>
                <c:pt idx="403">
                  <c:v>6/23/2021 7:00</c:v>
                </c:pt>
                <c:pt idx="404">
                  <c:v>6/24/2021 7:00</c:v>
                </c:pt>
                <c:pt idx="405">
                  <c:v>6/25/2021 7:00</c:v>
                </c:pt>
                <c:pt idx="406">
                  <c:v>6/28/2021 7:00</c:v>
                </c:pt>
                <c:pt idx="407">
                  <c:v>6/29/2021 7:00</c:v>
                </c:pt>
                <c:pt idx="408">
                  <c:v>6/30/2021 7:00</c:v>
                </c:pt>
                <c:pt idx="409">
                  <c:v>7/1/2021 7:00</c:v>
                </c:pt>
                <c:pt idx="410">
                  <c:v>7/2/2021 7:00</c:v>
                </c:pt>
                <c:pt idx="411">
                  <c:v>7/6/2021 7:00</c:v>
                </c:pt>
                <c:pt idx="412">
                  <c:v>7/7/2021 7:00</c:v>
                </c:pt>
                <c:pt idx="413">
                  <c:v>7/8/2021 7:00</c:v>
                </c:pt>
                <c:pt idx="414">
                  <c:v>7/9/2021 7:00</c:v>
                </c:pt>
                <c:pt idx="415">
                  <c:v>7/12/2021 7:00</c:v>
                </c:pt>
                <c:pt idx="416">
                  <c:v>7/13/2021 7:00</c:v>
                </c:pt>
                <c:pt idx="417">
                  <c:v>7/14/2021 7:00</c:v>
                </c:pt>
                <c:pt idx="418">
                  <c:v>7/15/2021 7:00</c:v>
                </c:pt>
                <c:pt idx="419">
                  <c:v>7/16/2021 7:00</c:v>
                </c:pt>
                <c:pt idx="420">
                  <c:v>7/19/2021 7:00</c:v>
                </c:pt>
                <c:pt idx="421">
                  <c:v>7/20/2021 7:00</c:v>
                </c:pt>
                <c:pt idx="422">
                  <c:v>7/21/2021 7:00</c:v>
                </c:pt>
                <c:pt idx="423">
                  <c:v>7/22/2021 7:00</c:v>
                </c:pt>
                <c:pt idx="424">
                  <c:v>7/23/2021 7:00</c:v>
                </c:pt>
                <c:pt idx="425">
                  <c:v>7/26/2021 7:00</c:v>
                </c:pt>
                <c:pt idx="426">
                  <c:v>7/27/2021 7:00</c:v>
                </c:pt>
                <c:pt idx="427">
                  <c:v>7/28/2021 7:00</c:v>
                </c:pt>
                <c:pt idx="428">
                  <c:v>7/29/2021 7:00</c:v>
                </c:pt>
                <c:pt idx="429">
                  <c:v>7/30/2021 7:00</c:v>
                </c:pt>
                <c:pt idx="430">
                  <c:v>8/2/2021 7:00</c:v>
                </c:pt>
                <c:pt idx="431">
                  <c:v>8/3/2021 7:00</c:v>
                </c:pt>
                <c:pt idx="432">
                  <c:v>8/4/2021 7:00</c:v>
                </c:pt>
                <c:pt idx="433">
                  <c:v>8/5/2021 7:00</c:v>
                </c:pt>
                <c:pt idx="434">
                  <c:v>8/6/2021 7:00</c:v>
                </c:pt>
                <c:pt idx="435">
                  <c:v>8/9/2021 7:00</c:v>
                </c:pt>
                <c:pt idx="436">
                  <c:v>8/10/2021 7:00</c:v>
                </c:pt>
                <c:pt idx="437">
                  <c:v>8/11/2021 7:00</c:v>
                </c:pt>
                <c:pt idx="438">
                  <c:v>8/12/2021 7:00</c:v>
                </c:pt>
                <c:pt idx="439">
                  <c:v>8/13/2021 7:00</c:v>
                </c:pt>
                <c:pt idx="440">
                  <c:v>8/16/2021 7:00</c:v>
                </c:pt>
                <c:pt idx="441">
                  <c:v>8/17/2021 7:00</c:v>
                </c:pt>
                <c:pt idx="442">
                  <c:v>8/18/2021 7:00</c:v>
                </c:pt>
                <c:pt idx="443">
                  <c:v>8/19/2021 7:00</c:v>
                </c:pt>
                <c:pt idx="444">
                  <c:v>8/20/2021 7:00</c:v>
                </c:pt>
                <c:pt idx="445">
                  <c:v>8/23/2021 7:00</c:v>
                </c:pt>
                <c:pt idx="446">
                  <c:v>8/24/2021 7:00</c:v>
                </c:pt>
                <c:pt idx="447">
                  <c:v>8/25/2021 7:00</c:v>
                </c:pt>
                <c:pt idx="448">
                  <c:v>8/26/2021 7:00</c:v>
                </c:pt>
                <c:pt idx="449">
                  <c:v>8/27/2021 7:00</c:v>
                </c:pt>
                <c:pt idx="450">
                  <c:v>8/30/2021 7:00</c:v>
                </c:pt>
                <c:pt idx="451">
                  <c:v>8/31/2021 7:00</c:v>
                </c:pt>
                <c:pt idx="452">
                  <c:v>9/1/2021 7:00</c:v>
                </c:pt>
                <c:pt idx="453">
                  <c:v>9/2/2021 7:00</c:v>
                </c:pt>
                <c:pt idx="454">
                  <c:v>9/3/2021 7:00</c:v>
                </c:pt>
                <c:pt idx="455">
                  <c:v>9/7/2021 7:00</c:v>
                </c:pt>
                <c:pt idx="456">
                  <c:v>9/8/2021 7:00</c:v>
                </c:pt>
                <c:pt idx="457">
                  <c:v>9/9/2021 7:00</c:v>
                </c:pt>
                <c:pt idx="458">
                  <c:v>9/10/2021 7:00</c:v>
                </c:pt>
                <c:pt idx="459">
                  <c:v>9/13/2021 7:00</c:v>
                </c:pt>
                <c:pt idx="460">
                  <c:v>9/14/2021 7:00</c:v>
                </c:pt>
                <c:pt idx="461">
                  <c:v>9/15/2021 7:00</c:v>
                </c:pt>
                <c:pt idx="462">
                  <c:v>9/16/2021 7:00</c:v>
                </c:pt>
                <c:pt idx="463">
                  <c:v>9/17/2021 7:00</c:v>
                </c:pt>
                <c:pt idx="464">
                  <c:v>9/20/2021 7:00</c:v>
                </c:pt>
                <c:pt idx="465">
                  <c:v>9/21/2021 7:00</c:v>
                </c:pt>
                <c:pt idx="466">
                  <c:v>9/22/2021 7:00</c:v>
                </c:pt>
                <c:pt idx="467">
                  <c:v>9/23/2021 7:00</c:v>
                </c:pt>
                <c:pt idx="468">
                  <c:v>9/24/2021 7:00</c:v>
                </c:pt>
                <c:pt idx="469">
                  <c:v>9/27/2021 7:00</c:v>
                </c:pt>
                <c:pt idx="470">
                  <c:v>9/28/2021 7:00</c:v>
                </c:pt>
                <c:pt idx="471">
                  <c:v>9/29/2021 7:00</c:v>
                </c:pt>
                <c:pt idx="472">
                  <c:v>9/30/2021 7:00</c:v>
                </c:pt>
                <c:pt idx="473">
                  <c:v>10/1/2021 7:00</c:v>
                </c:pt>
                <c:pt idx="474">
                  <c:v>10/4/2021 7:00</c:v>
                </c:pt>
                <c:pt idx="475">
                  <c:v>10/5/2021 7:00</c:v>
                </c:pt>
                <c:pt idx="476">
                  <c:v>10/6/2021 7:00</c:v>
                </c:pt>
                <c:pt idx="477">
                  <c:v>10/7/2021 7:00</c:v>
                </c:pt>
                <c:pt idx="478">
                  <c:v>10/8/2021 7:00</c:v>
                </c:pt>
                <c:pt idx="479">
                  <c:v>10/11/2021 7:00</c:v>
                </c:pt>
                <c:pt idx="480">
                  <c:v>10/12/2021 7:00</c:v>
                </c:pt>
                <c:pt idx="481">
                  <c:v>10/13/2021 7:00</c:v>
                </c:pt>
                <c:pt idx="482">
                  <c:v>10/14/2021 7:00</c:v>
                </c:pt>
                <c:pt idx="483">
                  <c:v>10/15/2021 7:00</c:v>
                </c:pt>
                <c:pt idx="484">
                  <c:v>10/18/2021 7:00</c:v>
                </c:pt>
                <c:pt idx="485">
                  <c:v>10/19/2021 7:00</c:v>
                </c:pt>
                <c:pt idx="486">
                  <c:v>10/20/2021 7:00</c:v>
                </c:pt>
                <c:pt idx="487">
                  <c:v>10/21/2021 7:00</c:v>
                </c:pt>
                <c:pt idx="488">
                  <c:v>10/22/2021 7:00</c:v>
                </c:pt>
                <c:pt idx="489">
                  <c:v>10/25/2021 7:00</c:v>
                </c:pt>
                <c:pt idx="490">
                  <c:v>10/26/2021 7:00</c:v>
                </c:pt>
                <c:pt idx="491">
                  <c:v>10/27/2021 7:00</c:v>
                </c:pt>
                <c:pt idx="492">
                  <c:v>10/28/2021 7:00</c:v>
                </c:pt>
                <c:pt idx="493">
                  <c:v>10/29/2021 7:00</c:v>
                </c:pt>
                <c:pt idx="494">
                  <c:v>11/1/2021 7:00</c:v>
                </c:pt>
                <c:pt idx="495">
                  <c:v>11/2/2021 7:00</c:v>
                </c:pt>
                <c:pt idx="496">
                  <c:v>11/3/2021 7:00</c:v>
                </c:pt>
                <c:pt idx="497">
                  <c:v>11/4/2021 7:00</c:v>
                </c:pt>
                <c:pt idx="498">
                  <c:v>11/5/2021 7:00</c:v>
                </c:pt>
                <c:pt idx="499">
                  <c:v>11/8/2021 7:00</c:v>
                </c:pt>
                <c:pt idx="500">
                  <c:v>11/9/2021 7:00</c:v>
                </c:pt>
                <c:pt idx="501">
                  <c:v>11/10/2021 7:00</c:v>
                </c:pt>
                <c:pt idx="502">
                  <c:v>11/11/2021 7:00</c:v>
                </c:pt>
                <c:pt idx="503">
                  <c:v>11/12/2021 7:00</c:v>
                </c:pt>
                <c:pt idx="504">
                  <c:v>11/15/2021 7:00</c:v>
                </c:pt>
                <c:pt idx="505">
                  <c:v>11/16/2021 7:00</c:v>
                </c:pt>
                <c:pt idx="506">
                  <c:v>11/17/2021 7:00</c:v>
                </c:pt>
                <c:pt idx="507">
                  <c:v>11/18/2021 7:00</c:v>
                </c:pt>
                <c:pt idx="508">
                  <c:v>11/19/2021 7:00</c:v>
                </c:pt>
                <c:pt idx="509">
                  <c:v>11/22/2021 7:00</c:v>
                </c:pt>
                <c:pt idx="510">
                  <c:v>11/23/2021 7:00</c:v>
                </c:pt>
                <c:pt idx="511">
                  <c:v>11/24/2021 7:00</c:v>
                </c:pt>
                <c:pt idx="512">
                  <c:v>11/26/2021 7:00</c:v>
                </c:pt>
                <c:pt idx="513">
                  <c:v>11/29/2021 7:00</c:v>
                </c:pt>
                <c:pt idx="514">
                  <c:v>11/30/2021 7:00</c:v>
                </c:pt>
                <c:pt idx="515">
                  <c:v>12/1/2021 7:00</c:v>
                </c:pt>
                <c:pt idx="516">
                  <c:v>12/2/2021 7:00</c:v>
                </c:pt>
                <c:pt idx="517">
                  <c:v>12/3/2021 7:00</c:v>
                </c:pt>
                <c:pt idx="518">
                  <c:v>12/6/2021 7:00</c:v>
                </c:pt>
                <c:pt idx="519">
                  <c:v>12/7/2021 7:00</c:v>
                </c:pt>
                <c:pt idx="520">
                  <c:v>12/8/2021 7:00</c:v>
                </c:pt>
                <c:pt idx="521">
                  <c:v>12/9/2021 7:00</c:v>
                </c:pt>
                <c:pt idx="522">
                  <c:v>12/10/2021 7:00</c:v>
                </c:pt>
                <c:pt idx="523">
                  <c:v>12/13/2021 7:00</c:v>
                </c:pt>
                <c:pt idx="524">
                  <c:v>12/14/2021 7:00</c:v>
                </c:pt>
                <c:pt idx="525">
                  <c:v>12/15/2021 7:00</c:v>
                </c:pt>
                <c:pt idx="526">
                  <c:v>12/16/2021 7:00</c:v>
                </c:pt>
                <c:pt idx="527">
                  <c:v>12/17/2021 7:00</c:v>
                </c:pt>
                <c:pt idx="528">
                  <c:v>12/20/2021 7:00</c:v>
                </c:pt>
                <c:pt idx="529">
                  <c:v>12/21/2021 7:00</c:v>
                </c:pt>
                <c:pt idx="530">
                  <c:v>12/22/2021 7:00</c:v>
                </c:pt>
                <c:pt idx="531">
                  <c:v>12/23/2021 7:00</c:v>
                </c:pt>
                <c:pt idx="532">
                  <c:v>12/27/2021 7:00</c:v>
                </c:pt>
                <c:pt idx="533">
                  <c:v>12/28/2021 7:00</c:v>
                </c:pt>
                <c:pt idx="534">
                  <c:v>12/29/2021 7:00</c:v>
                </c:pt>
                <c:pt idx="535">
                  <c:v>12/30/2021 7:00</c:v>
                </c:pt>
                <c:pt idx="536">
                  <c:v>12/31/2021 7:00</c:v>
                </c:pt>
                <c:pt idx="537">
                  <c:v>1/3/2022 7:00</c:v>
                </c:pt>
                <c:pt idx="538">
                  <c:v>1/4/2022 7:00</c:v>
                </c:pt>
                <c:pt idx="539">
                  <c:v>1/5/2022 7:00</c:v>
                </c:pt>
                <c:pt idx="540">
                  <c:v>1/6/2022 7:00</c:v>
                </c:pt>
                <c:pt idx="541">
                  <c:v>1/7/2022 7:00</c:v>
                </c:pt>
                <c:pt idx="542">
                  <c:v>1/10/2022 7:00</c:v>
                </c:pt>
                <c:pt idx="543">
                  <c:v>1/11/2022 7:00</c:v>
                </c:pt>
                <c:pt idx="544">
                  <c:v>1/12/2022 7:00</c:v>
                </c:pt>
                <c:pt idx="545">
                  <c:v>1/13/2022 7:00</c:v>
                </c:pt>
                <c:pt idx="546">
                  <c:v>1/14/2022 7:00</c:v>
                </c:pt>
                <c:pt idx="547">
                  <c:v>1/18/2022 7:00</c:v>
                </c:pt>
                <c:pt idx="548">
                  <c:v>1/19/2022 7:00</c:v>
                </c:pt>
                <c:pt idx="549">
                  <c:v>1/20/2022 7:00</c:v>
                </c:pt>
                <c:pt idx="550">
                  <c:v>1/21/2022 7:00</c:v>
                </c:pt>
                <c:pt idx="551">
                  <c:v>1/24/2022 7:00</c:v>
                </c:pt>
                <c:pt idx="552">
                  <c:v>1/25/2022 7:00</c:v>
                </c:pt>
                <c:pt idx="553">
                  <c:v>1/26/2022 7:00</c:v>
                </c:pt>
                <c:pt idx="554">
                  <c:v>1/27/2022 7:00</c:v>
                </c:pt>
                <c:pt idx="555">
                  <c:v>1/28/2022 7:00</c:v>
                </c:pt>
                <c:pt idx="556">
                  <c:v>1/31/2022 7:00</c:v>
                </c:pt>
                <c:pt idx="557">
                  <c:v>2/1/2022 7:00</c:v>
                </c:pt>
                <c:pt idx="558">
                  <c:v>2/2/2022 7:00</c:v>
                </c:pt>
                <c:pt idx="559">
                  <c:v>2/3/2022 7:00</c:v>
                </c:pt>
                <c:pt idx="560">
                  <c:v>2/4/2022 7:00</c:v>
                </c:pt>
                <c:pt idx="561">
                  <c:v>2/7/2022 7:00</c:v>
                </c:pt>
                <c:pt idx="562">
                  <c:v>2/8/2022 7:00</c:v>
                </c:pt>
                <c:pt idx="563">
                  <c:v>2/9/2022 7:00</c:v>
                </c:pt>
                <c:pt idx="564">
                  <c:v>2/10/2022 7:00</c:v>
                </c:pt>
                <c:pt idx="565">
                  <c:v>2/11/2022 7:00</c:v>
                </c:pt>
                <c:pt idx="566">
                  <c:v>2/14/2022 7:00</c:v>
                </c:pt>
                <c:pt idx="567">
                  <c:v>2/15/2022 7:00</c:v>
                </c:pt>
                <c:pt idx="568">
                  <c:v>2/16/2022 7:00</c:v>
                </c:pt>
                <c:pt idx="569">
                  <c:v>2/17/2022 7:00</c:v>
                </c:pt>
                <c:pt idx="570">
                  <c:v>2/18/2022 7:00</c:v>
                </c:pt>
                <c:pt idx="571">
                  <c:v>2/22/2022 7:00</c:v>
                </c:pt>
                <c:pt idx="572">
                  <c:v>2/23/2022 7:00</c:v>
                </c:pt>
                <c:pt idx="573">
                  <c:v>2/24/2022 7:00</c:v>
                </c:pt>
                <c:pt idx="574">
                  <c:v>2/25/2022 7:00</c:v>
                </c:pt>
                <c:pt idx="575">
                  <c:v>2/28/2022 7:00</c:v>
                </c:pt>
                <c:pt idx="576">
                  <c:v>3/1/2022 7:00</c:v>
                </c:pt>
                <c:pt idx="577">
                  <c:v>3/2/2022 7:00</c:v>
                </c:pt>
                <c:pt idx="578">
                  <c:v>3/3/2022 7:00</c:v>
                </c:pt>
                <c:pt idx="579">
                  <c:v>3/4/2022 7:00</c:v>
                </c:pt>
                <c:pt idx="580">
                  <c:v>3/7/2022 7:00</c:v>
                </c:pt>
                <c:pt idx="581">
                  <c:v>3/8/2022 7:00</c:v>
                </c:pt>
                <c:pt idx="582">
                  <c:v>3/9/2022 7:00</c:v>
                </c:pt>
                <c:pt idx="583">
                  <c:v>3/10/2022 7:00</c:v>
                </c:pt>
                <c:pt idx="584">
                  <c:v>3/11/2022 7:00</c:v>
                </c:pt>
                <c:pt idx="585">
                  <c:v>3/14/2022 7:00</c:v>
                </c:pt>
                <c:pt idx="586">
                  <c:v>3/15/2022 7:00</c:v>
                </c:pt>
                <c:pt idx="587">
                  <c:v>3/16/2022 7:00</c:v>
                </c:pt>
                <c:pt idx="588">
                  <c:v>3/17/2022 7:00</c:v>
                </c:pt>
                <c:pt idx="589">
                  <c:v>3/18/2022 7:00</c:v>
                </c:pt>
                <c:pt idx="590">
                  <c:v>3/21/2022 7:00</c:v>
                </c:pt>
                <c:pt idx="591">
                  <c:v>3/22/2022 7:00</c:v>
                </c:pt>
                <c:pt idx="592">
                  <c:v>3/23/2022 7:00</c:v>
                </c:pt>
                <c:pt idx="593">
                  <c:v>3/24/2022 7:00</c:v>
                </c:pt>
                <c:pt idx="594">
                  <c:v>3/25/2022 7:00</c:v>
                </c:pt>
                <c:pt idx="595">
                  <c:v>3/28/2022 7:00</c:v>
                </c:pt>
                <c:pt idx="596">
                  <c:v>3/29/2022 7:00</c:v>
                </c:pt>
                <c:pt idx="597">
                  <c:v>3/30/2022 7:00</c:v>
                </c:pt>
                <c:pt idx="598">
                  <c:v>3/31/2022 7:00</c:v>
                </c:pt>
                <c:pt idx="599">
                  <c:v>4/1/2022 7:00</c:v>
                </c:pt>
                <c:pt idx="600">
                  <c:v>4/4/2022 7:00</c:v>
                </c:pt>
                <c:pt idx="601">
                  <c:v>4/5/2022 7:00</c:v>
                </c:pt>
                <c:pt idx="602">
                  <c:v>4/6/2022 7:00</c:v>
                </c:pt>
                <c:pt idx="603">
                  <c:v>4/7/2022 7:00</c:v>
                </c:pt>
                <c:pt idx="604">
                  <c:v>4/8/2022 7:00</c:v>
                </c:pt>
                <c:pt idx="605">
                  <c:v>4/11/2022 7:00</c:v>
                </c:pt>
                <c:pt idx="606">
                  <c:v>4/12/2022 7:00</c:v>
                </c:pt>
                <c:pt idx="607">
                  <c:v>4/13/2022 7:00</c:v>
                </c:pt>
                <c:pt idx="608">
                  <c:v>4/14/2022 7:00</c:v>
                </c:pt>
                <c:pt idx="609">
                  <c:v>4/18/2022 7:00</c:v>
                </c:pt>
                <c:pt idx="610">
                  <c:v>4/19/2022 7:00</c:v>
                </c:pt>
                <c:pt idx="611">
                  <c:v>4/20/2022 7:00</c:v>
                </c:pt>
                <c:pt idx="612">
                  <c:v>4/21/2022 7:00</c:v>
                </c:pt>
                <c:pt idx="613">
                  <c:v>4/22/2022 7:00</c:v>
                </c:pt>
                <c:pt idx="614">
                  <c:v>4/25/2022 7:00</c:v>
                </c:pt>
                <c:pt idx="615">
                  <c:v>4/26/2022 7:00</c:v>
                </c:pt>
                <c:pt idx="616">
                  <c:v>4/27/2022 7:00</c:v>
                </c:pt>
                <c:pt idx="617">
                  <c:v>4/28/2022 7:00</c:v>
                </c:pt>
                <c:pt idx="618">
                  <c:v>4/29/2022 7:00</c:v>
                </c:pt>
                <c:pt idx="619">
                  <c:v>5/2/2022 7:00</c:v>
                </c:pt>
                <c:pt idx="620">
                  <c:v>5/3/2022 7:00</c:v>
                </c:pt>
                <c:pt idx="621">
                  <c:v>5/4/2022 7:00</c:v>
                </c:pt>
                <c:pt idx="622">
                  <c:v>5/5/2022 7:00</c:v>
                </c:pt>
                <c:pt idx="623">
                  <c:v>5/6/2022 7:00</c:v>
                </c:pt>
                <c:pt idx="624">
                  <c:v>5/9/2022 7:00</c:v>
                </c:pt>
                <c:pt idx="625">
                  <c:v>5/10/2022 7:00</c:v>
                </c:pt>
                <c:pt idx="626">
                  <c:v>5/11/2022 7:00</c:v>
                </c:pt>
                <c:pt idx="627">
                  <c:v>5/12/2022 7:00</c:v>
                </c:pt>
                <c:pt idx="628">
                  <c:v>5/13/2022 7:00</c:v>
                </c:pt>
                <c:pt idx="629">
                  <c:v>5/16/2022 7:00</c:v>
                </c:pt>
                <c:pt idx="630">
                  <c:v>5/17/2022 7:00</c:v>
                </c:pt>
                <c:pt idx="631">
                  <c:v>5/18/2022 7:00</c:v>
                </c:pt>
                <c:pt idx="632">
                  <c:v>5/19/2022 7:00</c:v>
                </c:pt>
                <c:pt idx="633">
                  <c:v>5/20/2022 7:00</c:v>
                </c:pt>
                <c:pt idx="634">
                  <c:v>5/23/2022 7:00</c:v>
                </c:pt>
                <c:pt idx="635">
                  <c:v>5/24/2022 7:00</c:v>
                </c:pt>
                <c:pt idx="636">
                  <c:v>5/25/2022 7:00</c:v>
                </c:pt>
                <c:pt idx="637">
                  <c:v>5/26/2022 7:00</c:v>
                </c:pt>
                <c:pt idx="638">
                  <c:v>5/27/2022 7:00</c:v>
                </c:pt>
                <c:pt idx="639">
                  <c:v>5/31/2022 7:00</c:v>
                </c:pt>
                <c:pt idx="640">
                  <c:v>6/1/2022 7:00</c:v>
                </c:pt>
                <c:pt idx="641">
                  <c:v>6/2/2022 7:00</c:v>
                </c:pt>
                <c:pt idx="642">
                  <c:v>6/3/2022 7:00</c:v>
                </c:pt>
                <c:pt idx="643">
                  <c:v>6/6/2022 7:00</c:v>
                </c:pt>
                <c:pt idx="644">
                  <c:v>6/7/2022 7:00</c:v>
                </c:pt>
                <c:pt idx="645">
                  <c:v>6/8/2022 7:00</c:v>
                </c:pt>
                <c:pt idx="646">
                  <c:v>6/9/2022 7:00</c:v>
                </c:pt>
                <c:pt idx="647">
                  <c:v>6/10/2022 7:00</c:v>
                </c:pt>
                <c:pt idx="648">
                  <c:v>6/13/2022 7:00</c:v>
                </c:pt>
                <c:pt idx="649">
                  <c:v>6/14/2022 7:00</c:v>
                </c:pt>
                <c:pt idx="650">
                  <c:v>6/15/2022 7:00</c:v>
                </c:pt>
                <c:pt idx="651">
                  <c:v>6/16/2022 7:00</c:v>
                </c:pt>
                <c:pt idx="652">
                  <c:v>6/17/2022 7:00</c:v>
                </c:pt>
                <c:pt idx="653">
                  <c:v>6/21/2022 7:00</c:v>
                </c:pt>
                <c:pt idx="654">
                  <c:v>6/22/2022 7:00</c:v>
                </c:pt>
                <c:pt idx="655">
                  <c:v>6/23/2022 7:00</c:v>
                </c:pt>
                <c:pt idx="656">
                  <c:v>6/24/2022 7:00</c:v>
                </c:pt>
                <c:pt idx="657">
                  <c:v>6/27/2022 7:00</c:v>
                </c:pt>
                <c:pt idx="658">
                  <c:v>6/28/2022 7:00</c:v>
                </c:pt>
                <c:pt idx="659">
                  <c:v>6/29/2022 7:00</c:v>
                </c:pt>
                <c:pt idx="660">
                  <c:v>6/30/2022 7:00</c:v>
                </c:pt>
                <c:pt idx="661">
                  <c:v>7/1/2022 7:00</c:v>
                </c:pt>
                <c:pt idx="662">
                  <c:v>7/5/2022 7:00</c:v>
                </c:pt>
                <c:pt idx="663">
                  <c:v>7/6/2022 7:00</c:v>
                </c:pt>
                <c:pt idx="664">
                  <c:v>7/7/2022 7:00</c:v>
                </c:pt>
                <c:pt idx="665">
                  <c:v>7/8/2022 7:00</c:v>
                </c:pt>
                <c:pt idx="666">
                  <c:v>7/11/2022 7:00</c:v>
                </c:pt>
                <c:pt idx="667">
                  <c:v>7/12/2022 7:00</c:v>
                </c:pt>
                <c:pt idx="668">
                  <c:v>7/13/2022 7:00</c:v>
                </c:pt>
                <c:pt idx="669">
                  <c:v>7/14/2022 7:00</c:v>
                </c:pt>
                <c:pt idx="670">
                  <c:v>7/15/2022 7:00</c:v>
                </c:pt>
                <c:pt idx="671">
                  <c:v>7/18/2022 7:00</c:v>
                </c:pt>
                <c:pt idx="672">
                  <c:v>7/19/2022 7:00</c:v>
                </c:pt>
                <c:pt idx="673">
                  <c:v>7/20/2022 7:00</c:v>
                </c:pt>
                <c:pt idx="674">
                  <c:v>7/21/2022 7:00</c:v>
                </c:pt>
                <c:pt idx="675">
                  <c:v>7/22/2022 7:00</c:v>
                </c:pt>
                <c:pt idx="676">
                  <c:v>7/25/2022 7:00</c:v>
                </c:pt>
                <c:pt idx="677">
                  <c:v>7/26/2022 7:00</c:v>
                </c:pt>
                <c:pt idx="678">
                  <c:v>7/27/2022 7:00</c:v>
                </c:pt>
                <c:pt idx="679">
                  <c:v>7/28/2022 7:00</c:v>
                </c:pt>
                <c:pt idx="680">
                  <c:v>7/29/2022 7:00</c:v>
                </c:pt>
                <c:pt idx="681">
                  <c:v>8/1/2022 7:00</c:v>
                </c:pt>
                <c:pt idx="682">
                  <c:v>8/2/2022 7:00</c:v>
                </c:pt>
                <c:pt idx="683">
                  <c:v>8/3/2022 7:00</c:v>
                </c:pt>
                <c:pt idx="684">
                  <c:v>8/4/2022 7:00</c:v>
                </c:pt>
                <c:pt idx="685">
                  <c:v>8/5/2022 7:00</c:v>
                </c:pt>
                <c:pt idx="686">
                  <c:v>8/8/2022 7:00</c:v>
                </c:pt>
                <c:pt idx="687">
                  <c:v>8/9/2022 7:00</c:v>
                </c:pt>
                <c:pt idx="688">
                  <c:v>8/10/2022 7:00</c:v>
                </c:pt>
                <c:pt idx="689">
                  <c:v>8/11/2022 7:00</c:v>
                </c:pt>
                <c:pt idx="690">
                  <c:v>8/12/2022 7:00</c:v>
                </c:pt>
                <c:pt idx="691">
                  <c:v>8/15/2022 7:00</c:v>
                </c:pt>
                <c:pt idx="692">
                  <c:v>8/16/2022 7:00</c:v>
                </c:pt>
                <c:pt idx="693">
                  <c:v>8/17/2022 7:00</c:v>
                </c:pt>
                <c:pt idx="694">
                  <c:v>8/18/2022 7:00</c:v>
                </c:pt>
                <c:pt idx="695">
                  <c:v>8/19/2022 7:00</c:v>
                </c:pt>
                <c:pt idx="696">
                  <c:v>8/22/2022 7:00</c:v>
                </c:pt>
                <c:pt idx="697">
                  <c:v>8/23/2022 7:00</c:v>
                </c:pt>
                <c:pt idx="698">
                  <c:v>8/24/2022 7:00</c:v>
                </c:pt>
                <c:pt idx="699">
                  <c:v>8/25/2022 7:00</c:v>
                </c:pt>
                <c:pt idx="700">
                  <c:v>8/26/2022 7:00</c:v>
                </c:pt>
                <c:pt idx="701">
                  <c:v>8/29/2022 7:00</c:v>
                </c:pt>
                <c:pt idx="702">
                  <c:v>8/30/2022 7:00</c:v>
                </c:pt>
                <c:pt idx="703">
                  <c:v>8/31/2022 7:00</c:v>
                </c:pt>
                <c:pt idx="704">
                  <c:v>9/1/2022 7:00</c:v>
                </c:pt>
                <c:pt idx="705">
                  <c:v>9/2/2022 7:00</c:v>
                </c:pt>
                <c:pt idx="706">
                  <c:v>9/6/2022 7:00</c:v>
                </c:pt>
                <c:pt idx="707">
                  <c:v>9/7/2022 7:00</c:v>
                </c:pt>
                <c:pt idx="708">
                  <c:v>9/8/2022 7:00</c:v>
                </c:pt>
                <c:pt idx="709">
                  <c:v>9/9/2022 7:00</c:v>
                </c:pt>
                <c:pt idx="710">
                  <c:v>9/12/2022 7:00</c:v>
                </c:pt>
                <c:pt idx="711">
                  <c:v>9/13/2022 7:00</c:v>
                </c:pt>
                <c:pt idx="712">
                  <c:v>9/14/2022 7:00</c:v>
                </c:pt>
                <c:pt idx="713">
                  <c:v>9/15/2022 7:00</c:v>
                </c:pt>
                <c:pt idx="714">
                  <c:v>9/16/2022 7:00</c:v>
                </c:pt>
                <c:pt idx="715">
                  <c:v>9/19/2022 7:00</c:v>
                </c:pt>
                <c:pt idx="716">
                  <c:v>9/20/2022 7:00</c:v>
                </c:pt>
                <c:pt idx="717">
                  <c:v>9/21/2022 7:00</c:v>
                </c:pt>
                <c:pt idx="718">
                  <c:v>9/22/2022 7:00</c:v>
                </c:pt>
                <c:pt idx="719">
                  <c:v>9/23/2022 7:00</c:v>
                </c:pt>
                <c:pt idx="720">
                  <c:v>9/26/2022 7:00</c:v>
                </c:pt>
                <c:pt idx="721">
                  <c:v>9/27/2022 7:00</c:v>
                </c:pt>
                <c:pt idx="722">
                  <c:v>9/28/2022 7:00</c:v>
                </c:pt>
                <c:pt idx="723">
                  <c:v>9/29/2022 7:00</c:v>
                </c:pt>
                <c:pt idx="724">
                  <c:v>9/30/2022 7:00</c:v>
                </c:pt>
                <c:pt idx="725">
                  <c:v>10/3/2022 7:00</c:v>
                </c:pt>
                <c:pt idx="726">
                  <c:v>10/4/2022 7:00</c:v>
                </c:pt>
                <c:pt idx="727">
                  <c:v>10/5/2022 7:00</c:v>
                </c:pt>
                <c:pt idx="728">
                  <c:v>10/6/2022 7:00</c:v>
                </c:pt>
                <c:pt idx="729">
                  <c:v>10/7/2022 7:00</c:v>
                </c:pt>
                <c:pt idx="730">
                  <c:v>10/10/2022 7:00</c:v>
                </c:pt>
                <c:pt idx="731">
                  <c:v>10/11/2022 7:00</c:v>
                </c:pt>
                <c:pt idx="732">
                  <c:v>10/12/2022 7:00</c:v>
                </c:pt>
                <c:pt idx="733">
                  <c:v>10/13/2022 7:00</c:v>
                </c:pt>
                <c:pt idx="734">
                  <c:v>10/14/2022 7:00</c:v>
                </c:pt>
                <c:pt idx="735">
                  <c:v>10/17/2022 7:00</c:v>
                </c:pt>
                <c:pt idx="736">
                  <c:v>10/18/2022 7:00</c:v>
                </c:pt>
                <c:pt idx="737">
                  <c:v>10/19/2022 7:00</c:v>
                </c:pt>
                <c:pt idx="738">
                  <c:v>10/20/2022 7:00</c:v>
                </c:pt>
                <c:pt idx="739">
                  <c:v>10/21/2022 7:00</c:v>
                </c:pt>
                <c:pt idx="740">
                  <c:v>10/24/2022 7:00</c:v>
                </c:pt>
                <c:pt idx="741">
                  <c:v>10/25/2022 7:00</c:v>
                </c:pt>
                <c:pt idx="742">
                  <c:v>10/26/2022 7:00</c:v>
                </c:pt>
                <c:pt idx="743">
                  <c:v>10/27/2022 7:00</c:v>
                </c:pt>
                <c:pt idx="744">
                  <c:v>10/28/2022 7:00</c:v>
                </c:pt>
                <c:pt idx="745">
                  <c:v>10/31/2022 7:00</c:v>
                </c:pt>
                <c:pt idx="746">
                  <c:v>11/1/2022 7:00</c:v>
                </c:pt>
                <c:pt idx="747">
                  <c:v>11/2/2022 7:00</c:v>
                </c:pt>
                <c:pt idx="748">
                  <c:v>11/3/2022 7:00</c:v>
                </c:pt>
                <c:pt idx="749">
                  <c:v>11/4/2022 7:00</c:v>
                </c:pt>
                <c:pt idx="750">
                  <c:v>11/7/2022 7:00</c:v>
                </c:pt>
                <c:pt idx="751">
                  <c:v>11/8/2022 7:00</c:v>
                </c:pt>
                <c:pt idx="752">
                  <c:v>11/9/2022 7:00</c:v>
                </c:pt>
                <c:pt idx="753">
                  <c:v>11/10/2022 7:00</c:v>
                </c:pt>
                <c:pt idx="754">
                  <c:v>11/11/2022 7:00</c:v>
                </c:pt>
                <c:pt idx="755">
                  <c:v>11/14/2022 7:00</c:v>
                </c:pt>
                <c:pt idx="756">
                  <c:v>11/15/2022 7:00</c:v>
                </c:pt>
                <c:pt idx="757">
                  <c:v>11/16/2022 7:00</c:v>
                </c:pt>
                <c:pt idx="758">
                  <c:v>11/17/2022 7:00</c:v>
                </c:pt>
                <c:pt idx="759">
                  <c:v>11/18/2022 7:00</c:v>
                </c:pt>
                <c:pt idx="760">
                  <c:v>11/21/2022 7:00</c:v>
                </c:pt>
                <c:pt idx="761">
                  <c:v>11/22/2022 7:00</c:v>
                </c:pt>
                <c:pt idx="762">
                  <c:v>11/23/2022 7:00</c:v>
                </c:pt>
                <c:pt idx="763">
                  <c:v>11/25/2022 7:00</c:v>
                </c:pt>
                <c:pt idx="764">
                  <c:v>11/28/2022 7:00</c:v>
                </c:pt>
                <c:pt idx="765">
                  <c:v>11/29/2022 7:00</c:v>
                </c:pt>
                <c:pt idx="766">
                  <c:v>11/30/2022 7:00</c:v>
                </c:pt>
                <c:pt idx="767">
                  <c:v>12/1/2022 7:00</c:v>
                </c:pt>
                <c:pt idx="768">
                  <c:v>12/2/2022 7:00</c:v>
                </c:pt>
                <c:pt idx="769">
                  <c:v>12/5/2022 7:00</c:v>
                </c:pt>
                <c:pt idx="770">
                  <c:v>12/6/2022 7:00</c:v>
                </c:pt>
                <c:pt idx="771">
                  <c:v>12/7/2022 7:00</c:v>
                </c:pt>
                <c:pt idx="772">
                  <c:v>12/8/2022 7:00</c:v>
                </c:pt>
                <c:pt idx="773">
                  <c:v>12/9/2022 7:00</c:v>
                </c:pt>
                <c:pt idx="774">
                  <c:v>12/12/2022 7:00</c:v>
                </c:pt>
                <c:pt idx="775">
                  <c:v>12/13/2022 7:00</c:v>
                </c:pt>
                <c:pt idx="776">
                  <c:v>12/14/2022 7:00</c:v>
                </c:pt>
                <c:pt idx="777">
                  <c:v>12/15/2022 7:00</c:v>
                </c:pt>
                <c:pt idx="778">
                  <c:v>12/16/2022 7:00</c:v>
                </c:pt>
                <c:pt idx="779">
                  <c:v>12/19/2022 7:00</c:v>
                </c:pt>
                <c:pt idx="780">
                  <c:v>12/20/2022 7:00</c:v>
                </c:pt>
                <c:pt idx="781">
                  <c:v>12/21/2022 7:00</c:v>
                </c:pt>
                <c:pt idx="782">
                  <c:v>12/22/2022 7:00</c:v>
                </c:pt>
                <c:pt idx="783">
                  <c:v>12/23/2022 7:00</c:v>
                </c:pt>
                <c:pt idx="784">
                  <c:v>12/27/2022 7:00</c:v>
                </c:pt>
                <c:pt idx="785">
                  <c:v>12/28/2022 7:00</c:v>
                </c:pt>
                <c:pt idx="786">
                  <c:v>12/29/2022 7:00</c:v>
                </c:pt>
                <c:pt idx="787">
                  <c:v>12/30/2022 7:00</c:v>
                </c:pt>
                <c:pt idx="788">
                  <c:v>1/3/2023 7:00</c:v>
                </c:pt>
                <c:pt idx="789">
                  <c:v>1/4/2023 7:00</c:v>
                </c:pt>
                <c:pt idx="790">
                  <c:v>1/5/2023 7:00</c:v>
                </c:pt>
                <c:pt idx="791">
                  <c:v>1/6/2023 7:00</c:v>
                </c:pt>
                <c:pt idx="792">
                  <c:v>1/9/2023 7:00</c:v>
                </c:pt>
                <c:pt idx="793">
                  <c:v>1/10/2023 7:00</c:v>
                </c:pt>
                <c:pt idx="794">
                  <c:v>1/11/2023 7:00</c:v>
                </c:pt>
                <c:pt idx="795">
                  <c:v>1/12/2023 7:00</c:v>
                </c:pt>
                <c:pt idx="796">
                  <c:v>1/13/2023 7:00</c:v>
                </c:pt>
                <c:pt idx="797">
                  <c:v>1/17/2023 7:00</c:v>
                </c:pt>
                <c:pt idx="798">
                  <c:v>1/18/2023 7:00</c:v>
                </c:pt>
                <c:pt idx="799">
                  <c:v>1/19/2023 7:00</c:v>
                </c:pt>
                <c:pt idx="800">
                  <c:v>1/20/2023 7:00</c:v>
                </c:pt>
                <c:pt idx="801">
                  <c:v>1/23/2023 7:00</c:v>
                </c:pt>
                <c:pt idx="802">
                  <c:v>1/24/2023 7:00</c:v>
                </c:pt>
                <c:pt idx="803">
                  <c:v>1/25/2023 7:00</c:v>
                </c:pt>
                <c:pt idx="804">
                  <c:v>1/26/2023 7:00</c:v>
                </c:pt>
                <c:pt idx="805">
                  <c:v>1/27/2023 7:00</c:v>
                </c:pt>
                <c:pt idx="806">
                  <c:v>1/30/2023 7:00</c:v>
                </c:pt>
                <c:pt idx="807">
                  <c:v>1/31/2023 7:00</c:v>
                </c:pt>
                <c:pt idx="808">
                  <c:v>2/1/2023 7:00</c:v>
                </c:pt>
                <c:pt idx="809">
                  <c:v>2/2/2023 7:00</c:v>
                </c:pt>
                <c:pt idx="810">
                  <c:v>2/3/2023 7:00</c:v>
                </c:pt>
                <c:pt idx="811">
                  <c:v>2/6/2023 7:00</c:v>
                </c:pt>
                <c:pt idx="812">
                  <c:v>2/7/2023 7:00</c:v>
                </c:pt>
                <c:pt idx="813">
                  <c:v>2/8/2023 7:00</c:v>
                </c:pt>
                <c:pt idx="814">
                  <c:v>2/9/2023 7:00</c:v>
                </c:pt>
                <c:pt idx="815">
                  <c:v>2/10/2023 7:00</c:v>
                </c:pt>
                <c:pt idx="816">
                  <c:v>2/13/2023 7:00</c:v>
                </c:pt>
                <c:pt idx="817">
                  <c:v>2/14/2023 7:00</c:v>
                </c:pt>
                <c:pt idx="818">
                  <c:v>2/15/2023 7:00</c:v>
                </c:pt>
                <c:pt idx="819">
                  <c:v>2/16/2023 7:00</c:v>
                </c:pt>
                <c:pt idx="820">
                  <c:v>2/17/2023 7:00</c:v>
                </c:pt>
                <c:pt idx="821">
                  <c:v>2/21/2023 7:00</c:v>
                </c:pt>
                <c:pt idx="822">
                  <c:v>2/22/2023 7:00</c:v>
                </c:pt>
                <c:pt idx="823">
                  <c:v>2/23/2023 7:00</c:v>
                </c:pt>
                <c:pt idx="824">
                  <c:v>2/24/2023 7:00</c:v>
                </c:pt>
                <c:pt idx="825">
                  <c:v>2/27/2023 7:00</c:v>
                </c:pt>
                <c:pt idx="826">
                  <c:v>2/28/2023 7:00</c:v>
                </c:pt>
                <c:pt idx="827">
                  <c:v>3/1/2023 7:00</c:v>
                </c:pt>
                <c:pt idx="828">
                  <c:v>3/2/2023 7:00</c:v>
                </c:pt>
                <c:pt idx="829">
                  <c:v>3/3/2023 7:00</c:v>
                </c:pt>
                <c:pt idx="830">
                  <c:v>3/6/2023 7:00</c:v>
                </c:pt>
                <c:pt idx="831">
                  <c:v>3/7/2023 7:00</c:v>
                </c:pt>
                <c:pt idx="832">
                  <c:v>3/8/2023 7:00</c:v>
                </c:pt>
                <c:pt idx="833">
                  <c:v>3/9/2023 7:00</c:v>
                </c:pt>
                <c:pt idx="834">
                  <c:v>3/10/2023 7:00</c:v>
                </c:pt>
                <c:pt idx="835">
                  <c:v>3/13/2023 7:00</c:v>
                </c:pt>
                <c:pt idx="836">
                  <c:v>3/14/2023 7:00</c:v>
                </c:pt>
                <c:pt idx="837">
                  <c:v>3/15/2023 7:00</c:v>
                </c:pt>
                <c:pt idx="838">
                  <c:v>3/16/2023 7:00</c:v>
                </c:pt>
                <c:pt idx="839">
                  <c:v>3/17/2023 7:00</c:v>
                </c:pt>
                <c:pt idx="840">
                  <c:v>3/20/2023 7:00</c:v>
                </c:pt>
                <c:pt idx="841">
                  <c:v>3/21/2023 7:00</c:v>
                </c:pt>
                <c:pt idx="842">
                  <c:v>3/22/2023 7:00</c:v>
                </c:pt>
                <c:pt idx="843">
                  <c:v>3/23/2023 7:00</c:v>
                </c:pt>
                <c:pt idx="844">
                  <c:v>3/24/2023 7:00</c:v>
                </c:pt>
                <c:pt idx="845">
                  <c:v>3/27/2023 7:00</c:v>
                </c:pt>
                <c:pt idx="846">
                  <c:v>3/28/2023 7:00</c:v>
                </c:pt>
                <c:pt idx="847">
                  <c:v>3/29/2023 7:00</c:v>
                </c:pt>
                <c:pt idx="848">
                  <c:v>3/30/2023 7:00</c:v>
                </c:pt>
                <c:pt idx="849">
                  <c:v>3/31/2023 7:00</c:v>
                </c:pt>
                <c:pt idx="850">
                  <c:v>4/3/2023 7:00</c:v>
                </c:pt>
                <c:pt idx="851">
                  <c:v>4/4/2023 7:00</c:v>
                </c:pt>
                <c:pt idx="852">
                  <c:v>4/5/2023 7:00</c:v>
                </c:pt>
                <c:pt idx="853">
                  <c:v>4/6/2023 7:00</c:v>
                </c:pt>
                <c:pt idx="854">
                  <c:v>4/10/2023 7:00</c:v>
                </c:pt>
                <c:pt idx="855">
                  <c:v>4/11/2023 7:00</c:v>
                </c:pt>
                <c:pt idx="856">
                  <c:v>4/12/2023 7:00</c:v>
                </c:pt>
                <c:pt idx="857">
                  <c:v>4/13/2023 7:00</c:v>
                </c:pt>
                <c:pt idx="858">
                  <c:v>4/14/2023 7:00</c:v>
                </c:pt>
                <c:pt idx="859">
                  <c:v>4/17/2023 7:00</c:v>
                </c:pt>
                <c:pt idx="860">
                  <c:v>4/18/2023 7:00</c:v>
                </c:pt>
                <c:pt idx="861">
                  <c:v>4/19/2023 7:00</c:v>
                </c:pt>
                <c:pt idx="862">
                  <c:v>4/20/2023 7:00</c:v>
                </c:pt>
                <c:pt idx="863">
                  <c:v>4/21/2023 7:00</c:v>
                </c:pt>
                <c:pt idx="864">
                  <c:v>4/24/2023 7:00</c:v>
                </c:pt>
                <c:pt idx="865">
                  <c:v>4/25/2023 7:00</c:v>
                </c:pt>
                <c:pt idx="866">
                  <c:v>4/26/2023 7:00</c:v>
                </c:pt>
                <c:pt idx="867">
                  <c:v>4/27/2023 7:00</c:v>
                </c:pt>
                <c:pt idx="868">
                  <c:v>4/28/2023 7:00</c:v>
                </c:pt>
                <c:pt idx="869">
                  <c:v>5/1/2023 7:00</c:v>
                </c:pt>
                <c:pt idx="870">
                  <c:v>5/2/2023 7:00</c:v>
                </c:pt>
                <c:pt idx="871">
                  <c:v>5/3/2023 7:00</c:v>
                </c:pt>
                <c:pt idx="872">
                  <c:v>5/4/2023 7:00</c:v>
                </c:pt>
                <c:pt idx="873">
                  <c:v>5/5/2023 7:00</c:v>
                </c:pt>
                <c:pt idx="874">
                  <c:v>5/8/2023 7:00</c:v>
                </c:pt>
                <c:pt idx="875">
                  <c:v>5/9/2023 7:00</c:v>
                </c:pt>
                <c:pt idx="876">
                  <c:v>5/10/2023 7:00</c:v>
                </c:pt>
                <c:pt idx="877">
                  <c:v>5/11/2023 7:00</c:v>
                </c:pt>
                <c:pt idx="878">
                  <c:v>5/12/2023 7:00</c:v>
                </c:pt>
                <c:pt idx="879">
                  <c:v>5/15/2023 7:00</c:v>
                </c:pt>
                <c:pt idx="880">
                  <c:v>5/16/2023 7:00</c:v>
                </c:pt>
                <c:pt idx="881">
                  <c:v>5/17/2023 7:00</c:v>
                </c:pt>
                <c:pt idx="882">
                  <c:v>5/18/2023 7:00</c:v>
                </c:pt>
                <c:pt idx="883">
                  <c:v>5/19/2023 7:00</c:v>
                </c:pt>
                <c:pt idx="884">
                  <c:v>5/22/2023 7:00</c:v>
                </c:pt>
                <c:pt idx="885">
                  <c:v>5/23/2023 7:00</c:v>
                </c:pt>
                <c:pt idx="886">
                  <c:v>5/24/2023 7:00</c:v>
                </c:pt>
                <c:pt idx="887">
                  <c:v>5/25/2023 7:00</c:v>
                </c:pt>
                <c:pt idx="888">
                  <c:v>5/26/2023 7:00</c:v>
                </c:pt>
                <c:pt idx="889">
                  <c:v>5/30/2023 7:00</c:v>
                </c:pt>
                <c:pt idx="890">
                  <c:v>5/31/2023 7:00</c:v>
                </c:pt>
                <c:pt idx="891">
                  <c:v>6/1/2023 7:00</c:v>
                </c:pt>
                <c:pt idx="892">
                  <c:v>6/2/2023 7:00</c:v>
                </c:pt>
                <c:pt idx="893">
                  <c:v>6/5/2023 7:00</c:v>
                </c:pt>
                <c:pt idx="894">
                  <c:v>6/6/2023 7:00</c:v>
                </c:pt>
                <c:pt idx="895">
                  <c:v>6/7/2023 7:00</c:v>
                </c:pt>
                <c:pt idx="896">
                  <c:v>6/8/2023 7:00</c:v>
                </c:pt>
                <c:pt idx="897">
                  <c:v>6/9/2023 7:00</c:v>
                </c:pt>
                <c:pt idx="898">
                  <c:v>6/12/2023 7:00</c:v>
                </c:pt>
                <c:pt idx="899">
                  <c:v>6/13/2023 7:00</c:v>
                </c:pt>
                <c:pt idx="900">
                  <c:v>6/14/2023 7:00</c:v>
                </c:pt>
                <c:pt idx="901">
                  <c:v>6/15/2023 7:00</c:v>
                </c:pt>
                <c:pt idx="902">
                  <c:v>6/16/2023 7:00</c:v>
                </c:pt>
                <c:pt idx="903">
                  <c:v>6/20/2023 7:00</c:v>
                </c:pt>
                <c:pt idx="904">
                  <c:v>6/21/2023 7:00</c:v>
                </c:pt>
                <c:pt idx="905">
                  <c:v>6/22/2023 7:00</c:v>
                </c:pt>
                <c:pt idx="906">
                  <c:v>6/23/2023 7:00</c:v>
                </c:pt>
                <c:pt idx="907">
                  <c:v>6/26/2023 7:00</c:v>
                </c:pt>
                <c:pt idx="908">
                  <c:v>6/27/2023 7:00</c:v>
                </c:pt>
                <c:pt idx="909">
                  <c:v>6/28/2023 7:00</c:v>
                </c:pt>
                <c:pt idx="910">
                  <c:v>6/29/2023 7:00</c:v>
                </c:pt>
                <c:pt idx="911">
                  <c:v>6/30/2023 7:00</c:v>
                </c:pt>
                <c:pt idx="912">
                  <c:v>7/3/2023 7:00</c:v>
                </c:pt>
                <c:pt idx="913">
                  <c:v>7/5/2023 7:00</c:v>
                </c:pt>
                <c:pt idx="914">
                  <c:v>7/6/2023 7:00</c:v>
                </c:pt>
                <c:pt idx="915">
                  <c:v>7/7/2023 7:00</c:v>
                </c:pt>
                <c:pt idx="916">
                  <c:v>7/10/2023 7:00</c:v>
                </c:pt>
                <c:pt idx="917">
                  <c:v>7/11/2023 7:00</c:v>
                </c:pt>
                <c:pt idx="918">
                  <c:v>7/12/2023 7:00</c:v>
                </c:pt>
                <c:pt idx="919">
                  <c:v>7/13/2023 7:00</c:v>
                </c:pt>
                <c:pt idx="920">
                  <c:v>7/14/2023 7:00</c:v>
                </c:pt>
                <c:pt idx="921">
                  <c:v>7/17/2023 7:00</c:v>
                </c:pt>
                <c:pt idx="922">
                  <c:v>7/18/2023 7:00</c:v>
                </c:pt>
                <c:pt idx="923">
                  <c:v>7/19/2023 7:00</c:v>
                </c:pt>
                <c:pt idx="924">
                  <c:v>7/20/2023 7:00</c:v>
                </c:pt>
                <c:pt idx="925">
                  <c:v>7/21/2023 7:00</c:v>
                </c:pt>
                <c:pt idx="926">
                  <c:v>7/24/2023 7:00</c:v>
                </c:pt>
                <c:pt idx="927">
                  <c:v>7/25/2023 7:00</c:v>
                </c:pt>
                <c:pt idx="928">
                  <c:v>7/26/2023 7:00</c:v>
                </c:pt>
                <c:pt idx="929">
                  <c:v>7/27/2023 7:00</c:v>
                </c:pt>
                <c:pt idx="930">
                  <c:v>7/28/2023 7:00</c:v>
                </c:pt>
                <c:pt idx="931">
                  <c:v>7/31/2023 7:00</c:v>
                </c:pt>
                <c:pt idx="932">
                  <c:v>8/1/2023 7:00</c:v>
                </c:pt>
                <c:pt idx="933">
                  <c:v>8/2/2023 7:00</c:v>
                </c:pt>
                <c:pt idx="934">
                  <c:v>8/3/2023 7:00</c:v>
                </c:pt>
                <c:pt idx="935">
                  <c:v>8/4/2023 7:00</c:v>
                </c:pt>
                <c:pt idx="936">
                  <c:v>8/7/2023 7:00</c:v>
                </c:pt>
                <c:pt idx="937">
                  <c:v>8/8/2023 7:00</c:v>
                </c:pt>
                <c:pt idx="938">
                  <c:v>8/9/2023 7:00</c:v>
                </c:pt>
                <c:pt idx="939">
                  <c:v>8/10/2023 7:00</c:v>
                </c:pt>
                <c:pt idx="940">
                  <c:v>8/11/2023 7:00</c:v>
                </c:pt>
                <c:pt idx="941">
                  <c:v>8/14/2023 7:00</c:v>
                </c:pt>
                <c:pt idx="942">
                  <c:v>8/15/2023 7:00</c:v>
                </c:pt>
                <c:pt idx="943">
                  <c:v>8/16/2023 7:00</c:v>
                </c:pt>
                <c:pt idx="944">
                  <c:v>8/17/2023 7:00</c:v>
                </c:pt>
                <c:pt idx="945">
                  <c:v>8/18/2023 7:00</c:v>
                </c:pt>
                <c:pt idx="946">
                  <c:v>8/21/2023 7:00</c:v>
                </c:pt>
                <c:pt idx="947">
                  <c:v>8/22/2023 7:00</c:v>
                </c:pt>
                <c:pt idx="948">
                  <c:v>8/23/2023 7:00</c:v>
                </c:pt>
                <c:pt idx="949">
                  <c:v>8/24/2023 7:00</c:v>
                </c:pt>
                <c:pt idx="950">
                  <c:v>8/25/2023 7:00</c:v>
                </c:pt>
                <c:pt idx="951">
                  <c:v>8/28/2023 7:00</c:v>
                </c:pt>
                <c:pt idx="952">
                  <c:v>8/29/2023 7:00</c:v>
                </c:pt>
                <c:pt idx="953">
                  <c:v>8/30/2023 7:00</c:v>
                </c:pt>
                <c:pt idx="954">
                  <c:v>8/31/2023 7:00</c:v>
                </c:pt>
                <c:pt idx="955">
                  <c:v>9/1/2023 7:00</c:v>
                </c:pt>
                <c:pt idx="956">
                  <c:v>9/5/2023 7:00</c:v>
                </c:pt>
                <c:pt idx="957">
                  <c:v>9/6/2023 7:00</c:v>
                </c:pt>
                <c:pt idx="958">
                  <c:v>9/7/2023 7:00</c:v>
                </c:pt>
                <c:pt idx="959">
                  <c:v>9/8/2023 7:00</c:v>
                </c:pt>
                <c:pt idx="960">
                  <c:v>9/11/2023 7:00</c:v>
                </c:pt>
                <c:pt idx="961">
                  <c:v>9/12/2023 7:00</c:v>
                </c:pt>
                <c:pt idx="962">
                  <c:v>9/13/2023 7:00</c:v>
                </c:pt>
                <c:pt idx="963">
                  <c:v>9/14/2023 7:00</c:v>
                </c:pt>
                <c:pt idx="964">
                  <c:v>9/15/2023 7:00</c:v>
                </c:pt>
                <c:pt idx="965">
                  <c:v>9/18/2023 7:00</c:v>
                </c:pt>
                <c:pt idx="966">
                  <c:v>9/19/2023 7:00</c:v>
                </c:pt>
                <c:pt idx="967">
                  <c:v>9/20/2023 7:00</c:v>
                </c:pt>
                <c:pt idx="968">
                  <c:v>9/21/2023 7:00</c:v>
                </c:pt>
                <c:pt idx="969">
                  <c:v>9/22/2023 7:00</c:v>
                </c:pt>
                <c:pt idx="970">
                  <c:v>9/25/2023 7:00</c:v>
                </c:pt>
                <c:pt idx="971">
                  <c:v>9/26/2023 7:00</c:v>
                </c:pt>
                <c:pt idx="972">
                  <c:v>9/27/2023 7:00</c:v>
                </c:pt>
                <c:pt idx="973">
                  <c:v>9/28/2023 7:00</c:v>
                </c:pt>
                <c:pt idx="974">
                  <c:v>9/29/2023 7:00</c:v>
                </c:pt>
                <c:pt idx="975">
                  <c:v>10/2/2023 7:00</c:v>
                </c:pt>
                <c:pt idx="976">
                  <c:v>10/3/2023 7:00</c:v>
                </c:pt>
                <c:pt idx="977">
                  <c:v>10/4/2023 7:00</c:v>
                </c:pt>
                <c:pt idx="978">
                  <c:v>10/5/2023 7:00</c:v>
                </c:pt>
                <c:pt idx="979">
                  <c:v>10/6/2023 7:00</c:v>
                </c:pt>
                <c:pt idx="980">
                  <c:v>10/9/2023 7:00</c:v>
                </c:pt>
                <c:pt idx="981">
                  <c:v>10/10/2023 7:00</c:v>
                </c:pt>
                <c:pt idx="982">
                  <c:v>10/11/2023 7:00</c:v>
                </c:pt>
                <c:pt idx="983">
                  <c:v>10/12/2023 7:00</c:v>
                </c:pt>
                <c:pt idx="984">
                  <c:v>10/13/2023 7:00</c:v>
                </c:pt>
                <c:pt idx="985">
                  <c:v>10/16/2023 7:00</c:v>
                </c:pt>
                <c:pt idx="986">
                  <c:v>10/17/2023 7:00</c:v>
                </c:pt>
                <c:pt idx="987">
                  <c:v>10/18/2023 7:00</c:v>
                </c:pt>
                <c:pt idx="988">
                  <c:v>10/19/2023 7:00</c:v>
                </c:pt>
                <c:pt idx="989">
                  <c:v>10/20/2023 7:00</c:v>
                </c:pt>
                <c:pt idx="990">
                  <c:v>10/23/2023 7:00</c:v>
                </c:pt>
                <c:pt idx="991">
                  <c:v>10/24/2023 7:00</c:v>
                </c:pt>
                <c:pt idx="992">
                  <c:v>10/25/2023 7:00</c:v>
                </c:pt>
                <c:pt idx="993">
                  <c:v>10/26/2023 7:00</c:v>
                </c:pt>
                <c:pt idx="994">
                  <c:v>10/27/2023 7:00</c:v>
                </c:pt>
                <c:pt idx="995">
                  <c:v>10/30/2023 7:00</c:v>
                </c:pt>
                <c:pt idx="996">
                  <c:v>10/31/2023 7:00</c:v>
                </c:pt>
                <c:pt idx="997">
                  <c:v>11/1/2023 7:00</c:v>
                </c:pt>
                <c:pt idx="998">
                  <c:v>11/2/2023 7:00</c:v>
                </c:pt>
                <c:pt idx="999">
                  <c:v>11/3/2023 7:00</c:v>
                </c:pt>
                <c:pt idx="1000">
                  <c:v>11/6/2023 7:00</c:v>
                </c:pt>
                <c:pt idx="1001">
                  <c:v>11/7/2023 7:00</c:v>
                </c:pt>
                <c:pt idx="1002">
                  <c:v>11/8/2023 7:00</c:v>
                </c:pt>
                <c:pt idx="1003">
                  <c:v>11/9/2023 7:00</c:v>
                </c:pt>
                <c:pt idx="1004">
                  <c:v>11/10/2023 7:00</c:v>
                </c:pt>
                <c:pt idx="1005">
                  <c:v>11/13/2023 7:00</c:v>
                </c:pt>
                <c:pt idx="1006">
                  <c:v>11/14/2023 7:00</c:v>
                </c:pt>
                <c:pt idx="1007">
                  <c:v>11/15/2023 7:00</c:v>
                </c:pt>
                <c:pt idx="1008">
                  <c:v>11/16/2023 7:00</c:v>
                </c:pt>
                <c:pt idx="1009">
                  <c:v>11/17/2023 7:00</c:v>
                </c:pt>
                <c:pt idx="1010">
                  <c:v>11/20/2023 7:00</c:v>
                </c:pt>
                <c:pt idx="1011">
                  <c:v>11/21/2023 7:00</c:v>
                </c:pt>
                <c:pt idx="1012">
                  <c:v>11/22/2023 7:00</c:v>
                </c:pt>
                <c:pt idx="1013">
                  <c:v>11/24/2023 7:00</c:v>
                </c:pt>
                <c:pt idx="1014">
                  <c:v>11/27/2023 7:00</c:v>
                </c:pt>
                <c:pt idx="1015">
                  <c:v>11/28/2023 7:00</c:v>
                </c:pt>
                <c:pt idx="1016">
                  <c:v>11/29/2023 7:00</c:v>
                </c:pt>
                <c:pt idx="1017">
                  <c:v>11/30/2023 7:00</c:v>
                </c:pt>
                <c:pt idx="1018">
                  <c:v>12/1/2023 7:00</c:v>
                </c:pt>
                <c:pt idx="1019">
                  <c:v>12/4/2023 7:00</c:v>
                </c:pt>
                <c:pt idx="1020">
                  <c:v>12/5/2023 7:00</c:v>
                </c:pt>
                <c:pt idx="1021">
                  <c:v>12/6/2023 7:00</c:v>
                </c:pt>
                <c:pt idx="1022">
                  <c:v>12/7/2023 7:00</c:v>
                </c:pt>
                <c:pt idx="1023">
                  <c:v>12/8/2023 7:00</c:v>
                </c:pt>
                <c:pt idx="1024">
                  <c:v>12/11/2023 7:00</c:v>
                </c:pt>
                <c:pt idx="1025">
                  <c:v>12/12/2023 7:00</c:v>
                </c:pt>
                <c:pt idx="1026">
                  <c:v>12/13/2023 7:00</c:v>
                </c:pt>
                <c:pt idx="1027">
                  <c:v>12/14/2023 7:00</c:v>
                </c:pt>
                <c:pt idx="1028">
                  <c:v>12/15/2023 7:00</c:v>
                </c:pt>
                <c:pt idx="1029">
                  <c:v>12/18/2023 7:00</c:v>
                </c:pt>
                <c:pt idx="1030">
                  <c:v>12/19/2023 7:00</c:v>
                </c:pt>
                <c:pt idx="1031">
                  <c:v>12/20/2023 7:00</c:v>
                </c:pt>
                <c:pt idx="1032">
                  <c:v>12/21/2023 7:00</c:v>
                </c:pt>
                <c:pt idx="1033">
                  <c:v>12/22/2023 7:00</c:v>
                </c:pt>
                <c:pt idx="1034">
                  <c:v>12/26/2023 7:00</c:v>
                </c:pt>
                <c:pt idx="1035">
                  <c:v>12/27/2023 7:00</c:v>
                </c:pt>
                <c:pt idx="1036">
                  <c:v>12/28/2023 7:00</c:v>
                </c:pt>
                <c:pt idx="1037">
                  <c:v>12/29/2023 7:00</c:v>
                </c:pt>
                <c:pt idx="1038">
                  <c:v>1/2/2024 7:00</c:v>
                </c:pt>
                <c:pt idx="1039">
                  <c:v>1/3/2024 7:00</c:v>
                </c:pt>
                <c:pt idx="1040">
                  <c:v>1/4/2024 7:00</c:v>
                </c:pt>
                <c:pt idx="1041">
                  <c:v>1/5/2024 7:00</c:v>
                </c:pt>
                <c:pt idx="1042">
                  <c:v>1/8/2024 7:00</c:v>
                </c:pt>
                <c:pt idx="1043">
                  <c:v>1/9/2024 7:00</c:v>
                </c:pt>
                <c:pt idx="1044">
                  <c:v>1/10/2024 7:00</c:v>
                </c:pt>
                <c:pt idx="1045">
                  <c:v>1/11/2024 7:00</c:v>
                </c:pt>
                <c:pt idx="1046">
                  <c:v>1/12/2024 7:00</c:v>
                </c:pt>
                <c:pt idx="1047">
                  <c:v>1/16/2024 7:00</c:v>
                </c:pt>
                <c:pt idx="1048">
                  <c:v>1/17/2024 7:00</c:v>
                </c:pt>
                <c:pt idx="1049">
                  <c:v>1/18/2024 7:00</c:v>
                </c:pt>
                <c:pt idx="1050">
                  <c:v>1/19/2024 7:00</c:v>
                </c:pt>
                <c:pt idx="1051">
                  <c:v>1/22/2024 7:00</c:v>
                </c:pt>
                <c:pt idx="1052">
                  <c:v>1/23/2024 7:00</c:v>
                </c:pt>
                <c:pt idx="1053">
                  <c:v>1/24/2024 7:00</c:v>
                </c:pt>
                <c:pt idx="1054">
                  <c:v>1/25/2024 7:00</c:v>
                </c:pt>
                <c:pt idx="1055">
                  <c:v>1/26/2024 7:00</c:v>
                </c:pt>
                <c:pt idx="1056">
                  <c:v>1/29/2024 7:00</c:v>
                </c:pt>
                <c:pt idx="1057">
                  <c:v>1/30/2024 7:00</c:v>
                </c:pt>
                <c:pt idx="1058">
                  <c:v>1/31/2024 7:00</c:v>
                </c:pt>
                <c:pt idx="1059">
                  <c:v>2/1/2024 7:00</c:v>
                </c:pt>
                <c:pt idx="1060">
                  <c:v>2/2/2024 7:00</c:v>
                </c:pt>
                <c:pt idx="1061">
                  <c:v>2/5/2024 7:00</c:v>
                </c:pt>
                <c:pt idx="1062">
                  <c:v>2/6/2024 7:00</c:v>
                </c:pt>
                <c:pt idx="1063">
                  <c:v>2/7/2024 7:00</c:v>
                </c:pt>
                <c:pt idx="1064">
                  <c:v>2/8/2024 7:00</c:v>
                </c:pt>
                <c:pt idx="1065">
                  <c:v>2/9/2024 7:00</c:v>
                </c:pt>
                <c:pt idx="1066">
                  <c:v>2/12/2024 7:00</c:v>
                </c:pt>
                <c:pt idx="1067">
                  <c:v>2/13/2024 7:00</c:v>
                </c:pt>
                <c:pt idx="1068">
                  <c:v>2/14/2024 7:00</c:v>
                </c:pt>
                <c:pt idx="1069">
                  <c:v>2/15/2024 7:00</c:v>
                </c:pt>
                <c:pt idx="1070">
                  <c:v>2/16/2024 7:00</c:v>
                </c:pt>
                <c:pt idx="1071">
                  <c:v>2/20/2024 7:00</c:v>
                </c:pt>
                <c:pt idx="1072">
                  <c:v>2/21/2024 7:00</c:v>
                </c:pt>
                <c:pt idx="1073">
                  <c:v>2/22/2024 7:00</c:v>
                </c:pt>
                <c:pt idx="1074">
                  <c:v>2/23/2024 7:00</c:v>
                </c:pt>
                <c:pt idx="1075">
                  <c:v>2/26/2024 7:00</c:v>
                </c:pt>
                <c:pt idx="1076">
                  <c:v>2/27/2024 7:00</c:v>
                </c:pt>
                <c:pt idx="1077">
                  <c:v>2/28/2024 7:00</c:v>
                </c:pt>
                <c:pt idx="1078">
                  <c:v>2/29/2024 7:00</c:v>
                </c:pt>
                <c:pt idx="1079">
                  <c:v>3/1/2024 7:00</c:v>
                </c:pt>
                <c:pt idx="1080">
                  <c:v>3/4/2024 7:00</c:v>
                </c:pt>
                <c:pt idx="1081">
                  <c:v>3/5/2024 7:00</c:v>
                </c:pt>
                <c:pt idx="1082">
                  <c:v>3/6/2024 7:00</c:v>
                </c:pt>
                <c:pt idx="1083">
                  <c:v>3/7/2024 7:00</c:v>
                </c:pt>
                <c:pt idx="1084">
                  <c:v>3/8/2024 7:00</c:v>
                </c:pt>
                <c:pt idx="1085">
                  <c:v>3/11/2024 7:00</c:v>
                </c:pt>
                <c:pt idx="1086">
                  <c:v>3/12/2024 7:00</c:v>
                </c:pt>
                <c:pt idx="1087">
                  <c:v>3/13/2024 7:00</c:v>
                </c:pt>
                <c:pt idx="1088">
                  <c:v>3/14/2024 7:00</c:v>
                </c:pt>
                <c:pt idx="1089">
                  <c:v>3/15/2024 7:00</c:v>
                </c:pt>
                <c:pt idx="1090">
                  <c:v>3/18/2024 7:00</c:v>
                </c:pt>
                <c:pt idx="1091">
                  <c:v>3/19/2024 7:00</c:v>
                </c:pt>
                <c:pt idx="1092">
                  <c:v>3/20/2024 7:00</c:v>
                </c:pt>
                <c:pt idx="1093">
                  <c:v>3/21/2024 7:00</c:v>
                </c:pt>
                <c:pt idx="1094">
                  <c:v>3/22/2024 7:00</c:v>
                </c:pt>
                <c:pt idx="1095">
                  <c:v>3/25/2024 7:00</c:v>
                </c:pt>
                <c:pt idx="1096">
                  <c:v>3/26/2024 7:00</c:v>
                </c:pt>
                <c:pt idx="1097">
                  <c:v>3/27/2024 7:00</c:v>
                </c:pt>
                <c:pt idx="1098">
                  <c:v>3/28/2024 7:00</c:v>
                </c:pt>
                <c:pt idx="1099">
                  <c:v>4/1/2024 7:00</c:v>
                </c:pt>
                <c:pt idx="1100">
                  <c:v>4/2/2024 7:00</c:v>
                </c:pt>
                <c:pt idx="1101">
                  <c:v>4/3/2024 7:00</c:v>
                </c:pt>
                <c:pt idx="1102">
                  <c:v>4/4/2024 7:00</c:v>
                </c:pt>
                <c:pt idx="1103">
                  <c:v>4/5/2024 7:00</c:v>
                </c:pt>
                <c:pt idx="1104">
                  <c:v>4/8/2024 7:00</c:v>
                </c:pt>
                <c:pt idx="1105">
                  <c:v>4/9/2024 7:00</c:v>
                </c:pt>
                <c:pt idx="1106">
                  <c:v>4/10/2024 7:00</c:v>
                </c:pt>
                <c:pt idx="1107">
                  <c:v>4/11/2024 7:00</c:v>
                </c:pt>
                <c:pt idx="1108">
                  <c:v>4/12/2024 7:00</c:v>
                </c:pt>
                <c:pt idx="1109">
                  <c:v>4/15/2024 7:00</c:v>
                </c:pt>
                <c:pt idx="1110">
                  <c:v>4/16/2024 7:00</c:v>
                </c:pt>
                <c:pt idx="1111">
                  <c:v>4/17/2024 7:00</c:v>
                </c:pt>
                <c:pt idx="1112">
                  <c:v>4/18/2024 7:00</c:v>
                </c:pt>
                <c:pt idx="1113">
                  <c:v>4/19/2024 7:00</c:v>
                </c:pt>
                <c:pt idx="1114">
                  <c:v>4/22/2024 7:00</c:v>
                </c:pt>
                <c:pt idx="1115">
                  <c:v>4/23/2024 7:00</c:v>
                </c:pt>
                <c:pt idx="1116">
                  <c:v>4/24/2024 7:00</c:v>
                </c:pt>
                <c:pt idx="1117">
                  <c:v>4/25/2024 7:00</c:v>
                </c:pt>
                <c:pt idx="1118">
                  <c:v>4/26/2024 7:00</c:v>
                </c:pt>
                <c:pt idx="1119">
                  <c:v>4/29/2024 7:00</c:v>
                </c:pt>
                <c:pt idx="1120">
                  <c:v>4/30/2024 7:00</c:v>
                </c:pt>
                <c:pt idx="1121">
                  <c:v>5/1/2024 7:00</c:v>
                </c:pt>
                <c:pt idx="1122">
                  <c:v>5/2/2024 7:00</c:v>
                </c:pt>
                <c:pt idx="1123">
                  <c:v>5/3/2024 7:00</c:v>
                </c:pt>
                <c:pt idx="1124">
                  <c:v>5/6/2024 7:00</c:v>
                </c:pt>
                <c:pt idx="1125">
                  <c:v>5/7/2024 7:00</c:v>
                </c:pt>
                <c:pt idx="1126">
                  <c:v>5/8/2024 7:00</c:v>
                </c:pt>
                <c:pt idx="1127">
                  <c:v>5/9/2024 7:00</c:v>
                </c:pt>
                <c:pt idx="1128">
                  <c:v>5/10/2024 7:00</c:v>
                </c:pt>
                <c:pt idx="1129">
                  <c:v>5/13/2024 7:00</c:v>
                </c:pt>
                <c:pt idx="1130">
                  <c:v>5/14/2024 7:00</c:v>
                </c:pt>
                <c:pt idx="1131">
                  <c:v>5/15/2024 7:00</c:v>
                </c:pt>
                <c:pt idx="1132">
                  <c:v>5/16/2024 7:00</c:v>
                </c:pt>
                <c:pt idx="1133">
                  <c:v>5/17/2024 7:00</c:v>
                </c:pt>
                <c:pt idx="1134">
                  <c:v>5/20/2024 7:00</c:v>
                </c:pt>
                <c:pt idx="1135">
                  <c:v>5/21/2024 7:00</c:v>
                </c:pt>
                <c:pt idx="1136">
                  <c:v>5/22/2024 7:00</c:v>
                </c:pt>
                <c:pt idx="1137">
                  <c:v>5/23/2024 7:00</c:v>
                </c:pt>
                <c:pt idx="1138">
                  <c:v>5/24/2024 7:00</c:v>
                </c:pt>
                <c:pt idx="1139">
                  <c:v>5/28/2024 7:00</c:v>
                </c:pt>
                <c:pt idx="1140">
                  <c:v>5/29/2024 7:00</c:v>
                </c:pt>
                <c:pt idx="1141">
                  <c:v>5/30/2024 7:00</c:v>
                </c:pt>
                <c:pt idx="1142">
                  <c:v>5/31/2024 7:00</c:v>
                </c:pt>
                <c:pt idx="1143">
                  <c:v>6/3/2024 7:00</c:v>
                </c:pt>
                <c:pt idx="1144">
                  <c:v>6/4/2024 7:00</c:v>
                </c:pt>
                <c:pt idx="1145">
                  <c:v>6/5/2024 7:00</c:v>
                </c:pt>
                <c:pt idx="1146">
                  <c:v>6/6/2024 7:00</c:v>
                </c:pt>
                <c:pt idx="1147">
                  <c:v>6/7/2024 7:00</c:v>
                </c:pt>
                <c:pt idx="1148">
                  <c:v>6/10/2024 7:00</c:v>
                </c:pt>
                <c:pt idx="1149">
                  <c:v>6/11/2024 7:00</c:v>
                </c:pt>
                <c:pt idx="1150">
                  <c:v>6/12/2024 7:00</c:v>
                </c:pt>
                <c:pt idx="1151">
                  <c:v>6/13/2024 7:00</c:v>
                </c:pt>
                <c:pt idx="1152">
                  <c:v>6/14/2024 7:00</c:v>
                </c:pt>
                <c:pt idx="1153">
                  <c:v>6/17/2024 7:00</c:v>
                </c:pt>
                <c:pt idx="1154">
                  <c:v>6/18/2024 7:00</c:v>
                </c:pt>
                <c:pt idx="1155">
                  <c:v>6/20/2024 7:00</c:v>
                </c:pt>
                <c:pt idx="1156">
                  <c:v>6/21/2024 7:00</c:v>
                </c:pt>
                <c:pt idx="1157">
                  <c:v>6/24/2024 7:00</c:v>
                </c:pt>
                <c:pt idx="1158">
                  <c:v>6/25/2024 7:00</c:v>
                </c:pt>
                <c:pt idx="1159">
                  <c:v>6/26/2024 7:00</c:v>
                </c:pt>
                <c:pt idx="1160">
                  <c:v>6/27/2024 7:00</c:v>
                </c:pt>
                <c:pt idx="1161">
                  <c:v>6/28/2024 7:00</c:v>
                </c:pt>
                <c:pt idx="1162">
                  <c:v>7/1/2024 7:00</c:v>
                </c:pt>
                <c:pt idx="1163">
                  <c:v>7/2/2024 7:00</c:v>
                </c:pt>
                <c:pt idx="1164">
                  <c:v>7/3/2024 7:00</c:v>
                </c:pt>
                <c:pt idx="1165">
                  <c:v>7/5/2024 7:00</c:v>
                </c:pt>
                <c:pt idx="1166">
                  <c:v>7/8/2024 7:00</c:v>
                </c:pt>
                <c:pt idx="1167">
                  <c:v>7/9/2024 7:00</c:v>
                </c:pt>
                <c:pt idx="1168">
                  <c:v>7/10/2024 7:00</c:v>
                </c:pt>
                <c:pt idx="1169">
                  <c:v>7/11/2024 7:00</c:v>
                </c:pt>
                <c:pt idx="1170">
                  <c:v>7/12/2024 7:00</c:v>
                </c:pt>
                <c:pt idx="1171">
                  <c:v>7/15/2024 7:00</c:v>
                </c:pt>
                <c:pt idx="1172">
                  <c:v>7/16/2024 7:00</c:v>
                </c:pt>
                <c:pt idx="1173">
                  <c:v>7/17/2024 7:00</c:v>
                </c:pt>
                <c:pt idx="1174">
                  <c:v>7/18/2024 7:00</c:v>
                </c:pt>
                <c:pt idx="1175">
                  <c:v>7/19/2024 7:00</c:v>
                </c:pt>
                <c:pt idx="1176">
                  <c:v>7/22/2024 7:00</c:v>
                </c:pt>
                <c:pt idx="1177">
                  <c:v>7/23/2024 7:00</c:v>
                </c:pt>
                <c:pt idx="1178">
                  <c:v>7/24/2024 7:00</c:v>
                </c:pt>
                <c:pt idx="1179">
                  <c:v>7/25/2024 7:00</c:v>
                </c:pt>
                <c:pt idx="1180">
                  <c:v>7/26/2024 7:00</c:v>
                </c:pt>
                <c:pt idx="1181">
                  <c:v>7/29/2024 7:00</c:v>
                </c:pt>
                <c:pt idx="1182">
                  <c:v>7/30/2024 7:00</c:v>
                </c:pt>
                <c:pt idx="1183">
                  <c:v>7/31/2024 7:00</c:v>
                </c:pt>
                <c:pt idx="1184">
                  <c:v>8/1/2024 7:00</c:v>
                </c:pt>
                <c:pt idx="1185">
                  <c:v>8/2/2024 7:00</c:v>
                </c:pt>
                <c:pt idx="1186">
                  <c:v>8/5/2024 7:00</c:v>
                </c:pt>
                <c:pt idx="1187">
                  <c:v>8/6/2024 7:00</c:v>
                </c:pt>
                <c:pt idx="1188">
                  <c:v>8/7/2024 7:00</c:v>
                </c:pt>
                <c:pt idx="1189">
                  <c:v>8/8/2024 7:00</c:v>
                </c:pt>
                <c:pt idx="1190">
                  <c:v>8/9/2024 7:00</c:v>
                </c:pt>
                <c:pt idx="1191">
                  <c:v>8/12/2024 7:00</c:v>
                </c:pt>
                <c:pt idx="1192">
                  <c:v>8/13/2024 7:00</c:v>
                </c:pt>
                <c:pt idx="1193">
                  <c:v>8/14/2024 7:00</c:v>
                </c:pt>
                <c:pt idx="1194">
                  <c:v>8/15/2024 7:00</c:v>
                </c:pt>
                <c:pt idx="1195">
                  <c:v>8/16/2024 7:00</c:v>
                </c:pt>
                <c:pt idx="1196">
                  <c:v>8/19/2024 7:00</c:v>
                </c:pt>
                <c:pt idx="1197">
                  <c:v>8/20/2024 7:00</c:v>
                </c:pt>
                <c:pt idx="1198">
                  <c:v>8/21/2024 7:00</c:v>
                </c:pt>
                <c:pt idx="1199">
                  <c:v>8/22/2024 7:00</c:v>
                </c:pt>
                <c:pt idx="1200">
                  <c:v>8/23/2024 7:00</c:v>
                </c:pt>
                <c:pt idx="1201">
                  <c:v>8/26/2024 7:00</c:v>
                </c:pt>
                <c:pt idx="1202">
                  <c:v>8/27/2024 7:00</c:v>
                </c:pt>
                <c:pt idx="1203">
                  <c:v>8/28/2024 7:00</c:v>
                </c:pt>
                <c:pt idx="1204">
                  <c:v>8/29/2024 7:00</c:v>
                </c:pt>
                <c:pt idx="1205">
                  <c:v>8/30/2024 7:00</c:v>
                </c:pt>
                <c:pt idx="1206">
                  <c:v>9/3/2024 7:00</c:v>
                </c:pt>
                <c:pt idx="1207">
                  <c:v>9/4/2024 7:00</c:v>
                </c:pt>
                <c:pt idx="1208">
                  <c:v>9/5/2024 7:00</c:v>
                </c:pt>
                <c:pt idx="1209">
                  <c:v>9/6/2024 7:00</c:v>
                </c:pt>
                <c:pt idx="1210">
                  <c:v>9/9/2024 7:00</c:v>
                </c:pt>
                <c:pt idx="1211">
                  <c:v>9/10/2024 7:00</c:v>
                </c:pt>
                <c:pt idx="1212">
                  <c:v>9/11/2024 7:00</c:v>
                </c:pt>
                <c:pt idx="1213">
                  <c:v>9/12/2024 7:00</c:v>
                </c:pt>
                <c:pt idx="1214">
                  <c:v>9/13/2024 7:00</c:v>
                </c:pt>
                <c:pt idx="1215">
                  <c:v>9/16/2024 7:00</c:v>
                </c:pt>
                <c:pt idx="1216">
                  <c:v>9/17/2024 7:00</c:v>
                </c:pt>
                <c:pt idx="1217">
                  <c:v>9/18/2024 7:00</c:v>
                </c:pt>
                <c:pt idx="1218">
                  <c:v>9/19/2024 7:00</c:v>
                </c:pt>
                <c:pt idx="1219">
                  <c:v>9/20/2024 7:00</c:v>
                </c:pt>
                <c:pt idx="1220">
                  <c:v>9/23/2024 7:00</c:v>
                </c:pt>
                <c:pt idx="1221">
                  <c:v>9/24/2024 7:00</c:v>
                </c:pt>
                <c:pt idx="1222">
                  <c:v>9/25/2024 7:00</c:v>
                </c:pt>
                <c:pt idx="1223">
                  <c:v>9/26/2024 7:00</c:v>
                </c:pt>
                <c:pt idx="1224">
                  <c:v>9/27/2024 7:00</c:v>
                </c:pt>
                <c:pt idx="1225">
                  <c:v>9/30/2024 7:00</c:v>
                </c:pt>
                <c:pt idx="1226">
                  <c:v>10/1/2024 7:00</c:v>
                </c:pt>
                <c:pt idx="1227">
                  <c:v>10/2/2024 7:00</c:v>
                </c:pt>
                <c:pt idx="1228">
                  <c:v>10/3/2024 7:00</c:v>
                </c:pt>
                <c:pt idx="1229">
                  <c:v>10/4/2024 7:00</c:v>
                </c:pt>
                <c:pt idx="1230">
                  <c:v>10/7/2024 7:00</c:v>
                </c:pt>
                <c:pt idx="1231">
                  <c:v>10/8/2024 7:00</c:v>
                </c:pt>
                <c:pt idx="1232">
                  <c:v>10/9/2024 7:00</c:v>
                </c:pt>
                <c:pt idx="1233">
                  <c:v>10/10/2024 7:00</c:v>
                </c:pt>
                <c:pt idx="1234">
                  <c:v>10/11/2024 7:00</c:v>
                </c:pt>
                <c:pt idx="1235">
                  <c:v>10/14/2024 7:00</c:v>
                </c:pt>
                <c:pt idx="1236">
                  <c:v>10/15/2024 7:00</c:v>
                </c:pt>
                <c:pt idx="1237">
                  <c:v>10/16/2024 7:00</c:v>
                </c:pt>
                <c:pt idx="1238">
                  <c:v>10/17/2024 7:00</c:v>
                </c:pt>
                <c:pt idx="1239">
                  <c:v>10/18/2024 7:00</c:v>
                </c:pt>
                <c:pt idx="1240">
                  <c:v>10/21/2024 7:00</c:v>
                </c:pt>
                <c:pt idx="1241">
                  <c:v>10/22/2024 7:00</c:v>
                </c:pt>
                <c:pt idx="1242">
                  <c:v>10/23/2024 7:00</c:v>
                </c:pt>
                <c:pt idx="1243">
                  <c:v>10/24/2024 7:00</c:v>
                </c:pt>
                <c:pt idx="1244">
                  <c:v>10/25/2024 7:00</c:v>
                </c:pt>
                <c:pt idx="1245">
                  <c:v>10/28/2024 7:00</c:v>
                </c:pt>
                <c:pt idx="1246">
                  <c:v>10/29/2024 7:00</c:v>
                </c:pt>
                <c:pt idx="1247">
                  <c:v>10/30/2024 7:00</c:v>
                </c:pt>
                <c:pt idx="1248">
                  <c:v>10/31/2024 7:00</c:v>
                </c:pt>
                <c:pt idx="1249">
                  <c:v>11/1/2024 7:00</c:v>
                </c:pt>
                <c:pt idx="1250">
                  <c:v>11/4/2024 7:00</c:v>
                </c:pt>
                <c:pt idx="1251">
                  <c:v>11/5/2024 7:00</c:v>
                </c:pt>
                <c:pt idx="1252">
                  <c:v>11/6/2024 7:00</c:v>
                </c:pt>
                <c:pt idx="1253">
                  <c:v>11/7/2024 7:00</c:v>
                </c:pt>
                <c:pt idx="1254">
                  <c:v>11/8/2024 7:00</c:v>
                </c:pt>
                <c:pt idx="1255">
                  <c:v>11/11/2024 7:00</c:v>
                </c:pt>
                <c:pt idx="1256">
                  <c:v>11/12/2024 7:00</c:v>
                </c:pt>
                <c:pt idx="1257">
                  <c:v>11/13/2024 7:00</c:v>
                </c:pt>
                <c:pt idx="1258">
                  <c:v>11/14/2024 7:00</c:v>
                </c:pt>
                <c:pt idx="1259">
                  <c:v>11/15/2024 7:00</c:v>
                </c:pt>
                <c:pt idx="1260">
                  <c:v>11/16/2024 7:00</c:v>
                </c:pt>
                <c:pt idx="1261">
                  <c:v>11/17/2024 7:00</c:v>
                </c:pt>
                <c:pt idx="1262">
                  <c:v>11/18/2024 7:00</c:v>
                </c:pt>
                <c:pt idx="1263">
                  <c:v>11/19/2024 7:00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'3a. Moving Average'!$I$3:$I$1263</c15:sqref>
                  </c15:fullRef>
                </c:ext>
              </c:extLst>
              <c:f>'3a. Moving Average'!$I$4:$I$1263</c:f>
              <c:numCache>
                <c:formatCode>General</c:formatCode>
                <c:ptCount val="1260"/>
                <c:pt idx="2" formatCode="_(&quot;$&quot;* #,##0.00_);_(&quot;$&quot;* \(#,##0.00\);_(&quot;$&quot;* &quot;-&quot;??_);_(@_)">
                  <c:v>142.75353333333334</c:v>
                </c:pt>
                <c:pt idx="3" formatCode="_(&quot;$&quot;* #,##0.00_);_(&quot;$&quot;* \(#,##0.00\);_(&quot;$&quot;* &quot;-&quot;??_);_(@_)">
                  <c:v>143.49536666666665</c:v>
                </c:pt>
                <c:pt idx="4" formatCode="_(&quot;$&quot;* #,##0.00_);_(&quot;$&quot;* \(#,##0.00\);_(&quot;$&quot;* &quot;-&quot;??_);_(@_)">
                  <c:v>143.54600000000002</c:v>
                </c:pt>
                <c:pt idx="5" formatCode="_(&quot;$&quot;* #,##0.00_);_(&quot;$&quot;* \(#,##0.00\);_(&quot;$&quot;* &quot;-&quot;??_);_(@_)">
                  <c:v>143.43413333333334</c:v>
                </c:pt>
                <c:pt idx="6" formatCode="_(&quot;$&quot;* #,##0.00_);_(&quot;$&quot;* \(#,##0.00\);_(&quot;$&quot;* &quot;-&quot;??_);_(@_)">
                  <c:v>143.3415</c:v>
                </c:pt>
                <c:pt idx="7" formatCode="_(&quot;$&quot;* #,##0.00_);_(&quot;$&quot;* \(#,##0.00\);_(&quot;$&quot;* &quot;-&quot;??_);_(@_)">
                  <c:v>143.85583333333332</c:v>
                </c:pt>
                <c:pt idx="8" formatCode="_(&quot;$&quot;* #,##0.00_);_(&quot;$&quot;* \(#,##0.00\);_(&quot;$&quot;* &quot;-&quot;??_);_(@_)">
                  <c:v>144.67046666666667</c:v>
                </c:pt>
                <c:pt idx="9" formatCode="_(&quot;$&quot;* #,##0.00_);_(&quot;$&quot;* \(#,##0.00\);_(&quot;$&quot;* &quot;-&quot;??_);_(@_)">
                  <c:v>145.54259999999999</c:v>
                </c:pt>
                <c:pt idx="10" formatCode="_(&quot;$&quot;* #,##0.00_);_(&quot;$&quot;* \(#,##0.00\);_(&quot;$&quot;* &quot;-&quot;??_);_(@_)">
                  <c:v>145.59053333333333</c:v>
                </c:pt>
                <c:pt idx="11" formatCode="_(&quot;$&quot;* #,##0.00_);_(&quot;$&quot;* \(#,##0.00\);_(&quot;$&quot;* &quot;-&quot;??_);_(@_)">
                  <c:v>144.79826666666668</c:v>
                </c:pt>
                <c:pt idx="12" formatCode="_(&quot;$&quot;* #,##0.00_);_(&quot;$&quot;* \(#,##0.00\);_(&quot;$&quot;* &quot;-&quot;??_);_(@_)">
                  <c:v>143.83666666666667</c:v>
                </c:pt>
                <c:pt idx="13" formatCode="_(&quot;$&quot;* #,##0.00_);_(&quot;$&quot;* \(#,##0.00\);_(&quot;$&quot;* &quot;-&quot;??_);_(@_)">
                  <c:v>143.34790000000001</c:v>
                </c:pt>
                <c:pt idx="14" formatCode="_(&quot;$&quot;* #,##0.00_);_(&quot;$&quot;* \(#,##0.00\);_(&quot;$&quot;* &quot;-&quot;??_);_(@_)">
                  <c:v>143.4693</c:v>
                </c:pt>
                <c:pt idx="15" formatCode="_(&quot;$&quot;* #,##0.00_);_(&quot;$&quot;* \(#,##0.00\);_(&quot;$&quot;* &quot;-&quot;??_);_(@_)">
                  <c:v>144.24879999999999</c:v>
                </c:pt>
                <c:pt idx="16" formatCode="_(&quot;$&quot;* #,##0.00_);_(&quot;$&quot;* \(#,##0.00\);_(&quot;$&quot;* &quot;-&quot;??_);_(@_)">
                  <c:v>144.73116666666667</c:v>
                </c:pt>
                <c:pt idx="17" formatCode="_(&quot;$&quot;* #,##0.00_);_(&quot;$&quot;* \(#,##0.00\);_(&quot;$&quot;* &quot;-&quot;??_);_(@_)">
                  <c:v>145.1145333333333</c:v>
                </c:pt>
                <c:pt idx="18" formatCode="_(&quot;$&quot;* #,##0.00_);_(&quot;$&quot;* \(#,##0.00\);_(&quot;$&quot;* &quot;-&quot;??_);_(@_)">
                  <c:v>145.09856666666664</c:v>
                </c:pt>
                <c:pt idx="19" formatCode="_(&quot;$&quot;* #,##0.00_);_(&quot;$&quot;* \(#,##0.00\);_(&quot;$&quot;* &quot;-&quot;??_);_(@_)">
                  <c:v>145.69916666666666</c:v>
                </c:pt>
                <c:pt idx="20" formatCode="_(&quot;$&quot;* #,##0.00_);_(&quot;$&quot;* \(#,##0.00\);_(&quot;$&quot;* &quot;-&quot;??_);_(@_)">
                  <c:v>146.78533333333334</c:v>
                </c:pt>
                <c:pt idx="21" formatCode="_(&quot;$&quot;* #,##0.00_);_(&quot;$&quot;* \(#,##0.00\);_(&quot;$&quot;* &quot;-&quot;??_);_(@_)">
                  <c:v>148.00889999999998</c:v>
                </c:pt>
                <c:pt idx="22" formatCode="_(&quot;$&quot;* #,##0.00_);_(&quot;$&quot;* \(#,##0.00\);_(&quot;$&quot;* &quot;-&quot;??_);_(@_)">
                  <c:v>148.47213333333332</c:v>
                </c:pt>
                <c:pt idx="23" formatCode="_(&quot;$&quot;* #,##0.00_);_(&quot;$&quot;* \(#,##0.00\);_(&quot;$&quot;* &quot;-&quot;??_);_(@_)">
                  <c:v>148.42103333333333</c:v>
                </c:pt>
                <c:pt idx="24" formatCode="_(&quot;$&quot;* #,##0.00_);_(&quot;$&quot;* \(#,##0.00\);_(&quot;$&quot;* &quot;-&quot;??_);_(@_)">
                  <c:v>148.47853333333333</c:v>
                </c:pt>
                <c:pt idx="25" formatCode="_(&quot;$&quot;* #,##0.00_);_(&quot;$&quot;* \(#,##0.00\);_(&quot;$&quot;* &quot;-&quot;??_);_(@_)">
                  <c:v>149.3475</c:v>
                </c:pt>
                <c:pt idx="26" formatCode="_(&quot;$&quot;* #,##0.00_);_(&quot;$&quot;* \(#,##0.00\);_(&quot;$&quot;* &quot;-&quot;??_);_(@_)">
                  <c:v>150.31870000000001</c:v>
                </c:pt>
                <c:pt idx="27" formatCode="_(&quot;$&quot;* #,##0.00_);_(&quot;$&quot;* \(#,##0.00\);_(&quot;$&quot;* &quot;-&quot;??_);_(@_)">
                  <c:v>150.85220000000001</c:v>
                </c:pt>
                <c:pt idx="28" formatCode="_(&quot;$&quot;* #,##0.00_);_(&quot;$&quot;* \(#,##0.00\);_(&quot;$&quot;* &quot;-&quot;??_);_(@_)">
                  <c:v>151.25469999999999</c:v>
                </c:pt>
                <c:pt idx="29" formatCode="_(&quot;$&quot;* #,##0.00_);_(&quot;$&quot;* \(#,##0.00\);_(&quot;$&quot;* &quot;-&quot;??_);_(@_)">
                  <c:v>151.74986666666666</c:v>
                </c:pt>
                <c:pt idx="30" formatCode="_(&quot;$&quot;* #,##0.00_);_(&quot;$&quot;* \(#,##0.00\);_(&quot;$&quot;* &quot;-&quot;??_);_(@_)">
                  <c:v>151.81696666666667</c:v>
                </c:pt>
                <c:pt idx="31" formatCode="_(&quot;$&quot;* #,##0.00_);_(&quot;$&quot;* \(#,##0.00\);_(&quot;$&quot;* &quot;-&quot;??_);_(@_)">
                  <c:v>151.50710000000001</c:v>
                </c:pt>
                <c:pt idx="32" formatCode="_(&quot;$&quot;* #,##0.00_);_(&quot;$&quot;* \(#,##0.00\);_(&quot;$&quot;* &quot;-&quot;??_);_(@_)">
                  <c:v>152.03739999999999</c:v>
                </c:pt>
                <c:pt idx="33" formatCode="_(&quot;$&quot;* #,##0.00_);_(&quot;$&quot;* \(#,##0.00\);_(&quot;$&quot;* &quot;-&quot;??_);_(@_)">
                  <c:v>152.36643333333333</c:v>
                </c:pt>
                <c:pt idx="34" formatCode="_(&quot;$&quot;* #,##0.00_);_(&quot;$&quot;* \(#,##0.00\);_(&quot;$&quot;* &quot;-&quot;??_);_(@_)">
                  <c:v>152.79133333333334</c:v>
                </c:pt>
                <c:pt idx="35" formatCode="_(&quot;$&quot;* #,##0.00_);_(&quot;$&quot;* \(#,##0.00\);_(&quot;$&quot;* &quot;-&quot;??_);_(@_)">
                  <c:v>151.82016666666667</c:v>
                </c:pt>
                <c:pt idx="36" formatCode="_(&quot;$&quot;* #,##0.00_);_(&quot;$&quot;* \(#,##0.00\);_(&quot;$&quot;* &quot;-&quot;??_);_(@_)">
                  <c:v>152.28979999999999</c:v>
                </c:pt>
                <c:pt idx="37" formatCode="_(&quot;$&quot;* #,##0.00_);_(&quot;$&quot;* \(#,##0.00\);_(&quot;$&quot;* &quot;-&quot;??_);_(@_)">
                  <c:v>153.26733333333334</c:v>
                </c:pt>
                <c:pt idx="38" formatCode="_(&quot;$&quot;* #,##0.00_);_(&quot;$&quot;* \(#,##0.00\);_(&quot;$&quot;* &quot;-&quot;??_);_(@_)">
                  <c:v>154.46853333333331</c:v>
                </c:pt>
                <c:pt idx="39" formatCode="_(&quot;$&quot;* #,##0.00_);_(&quot;$&quot;* \(#,##0.00\);_(&quot;$&quot;* &quot;-&quot;??_);_(@_)">
                  <c:v>155.48763333333332</c:v>
                </c:pt>
                <c:pt idx="40" formatCode="_(&quot;$&quot;* #,##0.00_);_(&quot;$&quot;* \(#,##0.00\);_(&quot;$&quot;* &quot;-&quot;??_);_(@_)">
                  <c:v>155.50043333333335</c:v>
                </c:pt>
                <c:pt idx="41" formatCode="_(&quot;$&quot;* #,##0.00_);_(&quot;$&quot;* \(#,##0.00\);_(&quot;$&quot;* &quot;-&quot;??_);_(@_)">
                  <c:v>156.08823333333331</c:v>
                </c:pt>
                <c:pt idx="42" formatCode="_(&quot;$&quot;* #,##0.00_);_(&quot;$&quot;* \(#,##0.00\);_(&quot;$&quot;* &quot;-&quot;??_);_(@_)">
                  <c:v>157.01146666666668</c:v>
                </c:pt>
                <c:pt idx="43" formatCode="_(&quot;$&quot;* #,##0.00_);_(&quot;$&quot;* \(#,##0.00\);_(&quot;$&quot;* &quot;-&quot;??_);_(@_)">
                  <c:v>158.59923333333333</c:v>
                </c:pt>
                <c:pt idx="44" formatCode="_(&quot;$&quot;* #,##0.00_);_(&quot;$&quot;* \(#,##0.00\);_(&quot;$&quot;* &quot;-&quot;??_);_(@_)">
                  <c:v>159.65986666666666</c:v>
                </c:pt>
                <c:pt idx="45" formatCode="_(&quot;$&quot;* #,##0.00_);_(&quot;$&quot;* \(#,##0.00\);_(&quot;$&quot;* &quot;-&quot;??_);_(@_)">
                  <c:v>159.50973333333334</c:v>
                </c:pt>
                <c:pt idx="46" formatCode="_(&quot;$&quot;* #,##0.00_);_(&quot;$&quot;* \(#,##0.00\);_(&quot;$&quot;* &quot;-&quot;??_);_(@_)">
                  <c:v>159.38829999999999</c:v>
                </c:pt>
                <c:pt idx="47" formatCode="_(&quot;$&quot;* #,##0.00_);_(&quot;$&quot;* \(#,##0.00\);_(&quot;$&quot;* &quot;-&quot;??_);_(@_)">
                  <c:v>158.92186666666669</c:v>
                </c:pt>
                <c:pt idx="48" formatCode="_(&quot;$&quot;* #,##0.00_);_(&quot;$&quot;* \(#,##0.00\);_(&quot;$&quot;* &quot;-&quot;??_);_(@_)">
                  <c:v>157.82926666666665</c:v>
                </c:pt>
                <c:pt idx="49" formatCode="_(&quot;$&quot;* #,##0.00_);_(&quot;$&quot;* \(#,##0.00\);_(&quot;$&quot;* &quot;-&quot;??_);_(@_)">
                  <c:v>157.42676666666668</c:v>
                </c:pt>
                <c:pt idx="50" formatCode="_(&quot;$&quot;* #,##0.00_);_(&quot;$&quot;* \(#,##0.00\);_(&quot;$&quot;* &quot;-&quot;??_);_(@_)">
                  <c:v>158.38516666666666</c:v>
                </c:pt>
                <c:pt idx="51" formatCode="_(&quot;$&quot;* #,##0.00_);_(&quot;$&quot;* \(#,##0.00\);_(&quot;$&quot;* &quot;-&quot;??_);_(@_)">
                  <c:v>161.73956666666666</c:v>
                </c:pt>
                <c:pt idx="52" formatCode="_(&quot;$&quot;* #,##0.00_);_(&quot;$&quot;* \(#,##0.00\);_(&quot;$&quot;* &quot;-&quot;??_);_(@_)">
                  <c:v>163.26340000000002</c:v>
                </c:pt>
                <c:pt idx="53" formatCode="_(&quot;$&quot;* #,##0.00_);_(&quot;$&quot;* \(#,##0.00\);_(&quot;$&quot;* &quot;-&quot;??_);_(@_)">
                  <c:v>165.28883333333332</c:v>
                </c:pt>
                <c:pt idx="54" formatCode="_(&quot;$&quot;* #,##0.00_);_(&quot;$&quot;* \(#,##0.00\);_(&quot;$&quot;* &quot;-&quot;??_);_(@_)">
                  <c:v>167.63373333333334</c:v>
                </c:pt>
                <c:pt idx="55" formatCode="_(&quot;$&quot;* #,##0.00_);_(&quot;$&quot;* \(#,##0.00\);_(&quot;$&quot;* &quot;-&quot;??_);_(@_)">
                  <c:v>170.72296666666668</c:v>
                </c:pt>
                <c:pt idx="56" formatCode="_(&quot;$&quot;* #,##0.00_);_(&quot;$&quot;* \(#,##0.00\);_(&quot;$&quot;* &quot;-&quot;??_);_(@_)">
                  <c:v>173.67803333333333</c:v>
                </c:pt>
                <c:pt idx="57" formatCode="_(&quot;$&quot;* #,##0.00_);_(&quot;$&quot;* \(#,##0.00\);_(&quot;$&quot;* &quot;-&quot;??_);_(@_)">
                  <c:v>174.88243333333332</c:v>
                </c:pt>
                <c:pt idx="58" formatCode="_(&quot;$&quot;* #,##0.00_);_(&quot;$&quot;* \(#,##0.00\);_(&quot;$&quot;* &quot;-&quot;??_);_(@_)">
                  <c:v>177.69376666666668</c:v>
                </c:pt>
                <c:pt idx="59" formatCode="_(&quot;$&quot;* #,##0.00_);_(&quot;$&quot;* \(#,##0.00\);_(&quot;$&quot;* &quot;-&quot;??_);_(@_)">
                  <c:v>177.95253333333332</c:v>
                </c:pt>
                <c:pt idx="60" formatCode="_(&quot;$&quot;* #,##0.00_);_(&quot;$&quot;* \(#,##0.00\);_(&quot;$&quot;* &quot;-&quot;??_);_(@_)">
                  <c:v>178.21450000000002</c:v>
                </c:pt>
                <c:pt idx="61" formatCode="_(&quot;$&quot;* #,##0.00_);_(&quot;$&quot;* \(#,##0.00\);_(&quot;$&quot;* &quot;-&quot;??_);_(@_)">
                  <c:v>176.62033333333332</c:v>
                </c:pt>
                <c:pt idx="62" formatCode="_(&quot;$&quot;* #,##0.00_);_(&quot;$&quot;* \(#,##0.00\);_(&quot;$&quot;* &quot;-&quot;??_);_(@_)">
                  <c:v>176.91103333333334</c:v>
                </c:pt>
                <c:pt idx="63" formatCode="_(&quot;$&quot;* #,##0.00_);_(&quot;$&quot;* \(#,##0.00\);_(&quot;$&quot;* &quot;-&quot;??_);_(@_)">
                  <c:v>177.71606666666665</c:v>
                </c:pt>
                <c:pt idx="64" formatCode="_(&quot;$&quot;* #,##0.00_);_(&quot;$&quot;* \(#,##0.00\);_(&quot;$&quot;* &quot;-&quot;??_);_(@_)">
                  <c:v>179.01999999999998</c:v>
                </c:pt>
                <c:pt idx="65" formatCode="_(&quot;$&quot;* #,##0.00_);_(&quot;$&quot;* \(#,##0.00\);_(&quot;$&quot;* &quot;-&quot;??_);_(@_)">
                  <c:v>178.88383333333334</c:v>
                </c:pt>
                <c:pt idx="66" formatCode="_(&quot;$&quot;* #,##0.00_);_(&quot;$&quot;* \(#,##0.00\);_(&quot;$&quot;* &quot;-&quot;??_);_(@_)">
                  <c:v>176.27949999999998</c:v>
                </c:pt>
                <c:pt idx="67" formatCode="_(&quot;$&quot;* #,##0.00_);_(&quot;$&quot;* \(#,##0.00\);_(&quot;$&quot;* &quot;-&quot;??_);_(@_)">
                  <c:v>171.02913333333333</c:v>
                </c:pt>
                <c:pt idx="68" formatCode="_(&quot;$&quot;* #,##0.00_);_(&quot;$&quot;* \(#,##0.00\);_(&quot;$&quot;* &quot;-&quot;??_);_(@_)">
                  <c:v>165.79156666666665</c:v>
                </c:pt>
                <c:pt idx="69" formatCode="_(&quot;$&quot;* #,##0.00_);_(&quot;$&quot;* \(#,##0.00\);_(&quot;$&quot;* &quot;-&quot;??_);_(@_)">
                  <c:v>163.09429999999998</c:v>
                </c:pt>
                <c:pt idx="70" formatCode="_(&quot;$&quot;* #,##0.00_);_(&quot;$&quot;* \(#,##0.00\);_(&quot;$&quot;* &quot;-&quot;??_);_(@_)">
                  <c:v>159.02279999999999</c:v>
                </c:pt>
                <c:pt idx="71" formatCode="_(&quot;$&quot;* #,##0.00_);_(&quot;$&quot;* \(#,##0.00\);_(&quot;$&quot;* &quot;-&quot;??_);_(@_)">
                  <c:v>157.08156666666667</c:v>
                </c:pt>
                <c:pt idx="72" formatCode="_(&quot;$&quot;* #,##0.00_);_(&quot;$&quot;* \(#,##0.00\);_(&quot;$&quot;* &quot;-&quot;??_);_(@_)">
                  <c:v>157.92083333333335</c:v>
                </c:pt>
                <c:pt idx="73" formatCode="_(&quot;$&quot;* #,##0.00_);_(&quot;$&quot;* \(#,##0.00\);_(&quot;$&quot;* &quot;-&quot;??_);_(@_)">
                  <c:v>159.94856666666666</c:v>
                </c:pt>
                <c:pt idx="74" formatCode="_(&quot;$&quot;* #,##0.00_);_(&quot;$&quot;* \(#,##0.00\);_(&quot;$&quot;* &quot;-&quot;??_);_(@_)">
                  <c:v>162.68426666666667</c:v>
                </c:pt>
                <c:pt idx="75" formatCode="_(&quot;$&quot;* #,##0.00_);_(&quot;$&quot;* \(#,##0.00\);_(&quot;$&quot;* &quot;-&quot;??_);_(@_)">
                  <c:v>160.59569999999999</c:v>
                </c:pt>
                <c:pt idx="76" formatCode="_(&quot;$&quot;* #,##0.00_);_(&quot;$&quot;* \(#,##0.00\);_(&quot;$&quot;* &quot;-&quot;??_);_(@_)">
                  <c:v>159.65393333333336</c:v>
                </c:pt>
                <c:pt idx="77" formatCode="_(&quot;$&quot;* #,##0.00_);_(&quot;$&quot;* \(#,##0.00\);_(&quot;$&quot;* &quot;-&quot;??_);_(@_)">
                  <c:v>153.26956666666669</c:v>
                </c:pt>
                <c:pt idx="78" formatCode="_(&quot;$&quot;* #,##0.00_);_(&quot;$&quot;* \(#,##0.00\);_(&quot;$&quot;* &quot;-&quot;??_);_(@_)">
                  <c:v>151.55573333333334</c:v>
                </c:pt>
                <c:pt idx="79" formatCode="_(&quot;$&quot;* #,##0.00_);_(&quot;$&quot;* \(#,##0.00\);_(&quot;$&quot;* &quot;-&quot;??_);_(@_)">
                  <c:v>149.01223333333334</c:v>
                </c:pt>
                <c:pt idx="80" formatCode="_(&quot;$&quot;* #,##0.00_);_(&quot;$&quot;* \(#,##0.00\);_(&quot;$&quot;* &quot;-&quot;??_);_(@_)">
                  <c:v>145.30909999999997</c:v>
                </c:pt>
                <c:pt idx="81" formatCode="_(&quot;$&quot;* #,##0.00_);_(&quot;$&quot;* \(#,##0.00\);_(&quot;$&quot;* &quot;-&quot;??_);_(@_)">
                  <c:v>144.63956666666667</c:v>
                </c:pt>
                <c:pt idx="82" formatCode="_(&quot;$&quot;* #,##0.00_);_(&quot;$&quot;* \(#,##0.00\);_(&quot;$&quot;* &quot;-&quot;??_);_(@_)">
                  <c:v>138.80616666666666</c:v>
                </c:pt>
                <c:pt idx="83" formatCode="_(&quot;$&quot;* #,##0.00_);_(&quot;$&quot;* \(#,##0.00\);_(&quot;$&quot;* &quot;-&quot;??_);_(@_)">
                  <c:v>141.21193333333335</c:v>
                </c:pt>
                <c:pt idx="84" formatCode="_(&quot;$&quot;* #,##0.00_);_(&quot;$&quot;* \(#,##0.00\);_(&quot;$&quot;* &quot;-&quot;??_);_(@_)">
                  <c:v>135.3081</c:v>
                </c:pt>
                <c:pt idx="85" formatCode="_(&quot;$&quot;* #,##0.00_);_(&quot;$&quot;* \(#,##0.00\);_(&quot;$&quot;* &quot;-&quot;??_);_(@_)">
                  <c:v>137.64340000000001</c:v>
                </c:pt>
                <c:pt idx="86" formatCode="_(&quot;$&quot;* #,##0.00_);_(&quot;$&quot;* \(#,##0.00\);_(&quot;$&quot;* &quot;-&quot;??_);_(@_)">
                  <c:v>134.68986666666669</c:v>
                </c:pt>
                <c:pt idx="87" formatCode="_(&quot;$&quot;* #,##0.00_);_(&quot;$&quot;* \(#,##0.00\);_(&quot;$&quot;* &quot;-&quot;??_);_(@_)">
                  <c:v>133.27396666666667</c:v>
                </c:pt>
                <c:pt idx="88" formatCode="_(&quot;$&quot;* #,##0.00_);_(&quot;$&quot;* \(#,##0.00\);_(&quot;$&quot;* &quot;-&quot;??_);_(@_)">
                  <c:v>135.07746666666665</c:v>
                </c:pt>
                <c:pt idx="89" formatCode="_(&quot;$&quot;* #,##0.00_);_(&quot;$&quot;* \(#,##0.00\);_(&quot;$&quot;* &quot;-&quot;??_);_(@_)">
                  <c:v>138.1431</c:v>
                </c:pt>
                <c:pt idx="90" formatCode="_(&quot;$&quot;* #,##0.00_);_(&quot;$&quot;* \(#,##0.00\);_(&quot;$&quot;* &quot;-&quot;??_);_(@_)">
                  <c:v>144.59153333333333</c:v>
                </c:pt>
                <c:pt idx="91" formatCode="_(&quot;$&quot;* #,##0.00_);_(&quot;$&quot;* \(#,##0.00\);_(&quot;$&quot;* &quot;-&quot;??_);_(@_)">
                  <c:v>145.02716666666666</c:v>
                </c:pt>
                <c:pt idx="92" formatCode="_(&quot;$&quot;* #,##0.00_);_(&quot;$&quot;* \(#,##0.00\);_(&quot;$&quot;* &quot;-&quot;??_);_(@_)">
                  <c:v>149.29089999999999</c:v>
                </c:pt>
                <c:pt idx="93" formatCode="_(&quot;$&quot;* #,##0.00_);_(&quot;$&quot;* \(#,##0.00\);_(&quot;$&quot;* &quot;-&quot;??_);_(@_)">
                  <c:v>149.80343333333334</c:v>
                </c:pt>
                <c:pt idx="94" formatCode="_(&quot;$&quot;* #,##0.00_);_(&quot;$&quot;* \(#,##0.00\);_(&quot;$&quot;* &quot;-&quot;??_);_(@_)">
                  <c:v>150.57546666666667</c:v>
                </c:pt>
                <c:pt idx="95" formatCode="_(&quot;$&quot;* #,##0.00_);_(&quot;$&quot;* \(#,##0.00\);_(&quot;$&quot;* &quot;-&quot;??_);_(@_)">
                  <c:v>148.98336666666665</c:v>
                </c:pt>
                <c:pt idx="96" formatCode="_(&quot;$&quot;* #,##0.00_);_(&quot;$&quot;* \(#,##0.00\);_(&quot;$&quot;* &quot;-&quot;??_);_(@_)">
                  <c:v>147.74046666666666</c:v>
                </c:pt>
                <c:pt idx="97" formatCode="_(&quot;$&quot;* #,##0.00_);_(&quot;$&quot;* \(#,##0.00\);_(&quot;$&quot;* &quot;-&quot;??_);_(@_)">
                  <c:v>151.95613333333336</c:v>
                </c:pt>
                <c:pt idx="98" formatCode="_(&quot;$&quot;* #,##0.00_);_(&quot;$&quot;* \(#,##0.00\);_(&quot;$&quot;* &quot;-&quot;??_);_(@_)">
                  <c:v>154.59253333333334</c:v>
                </c:pt>
                <c:pt idx="99" formatCode="_(&quot;$&quot;* #,##0.00_);_(&quot;$&quot;* \(#,##0.00\);_(&quot;$&quot;* &quot;-&quot;??_);_(@_)">
                  <c:v>158.21236666666667</c:v>
                </c:pt>
                <c:pt idx="100" formatCode="_(&quot;$&quot;* #,##0.00_);_(&quot;$&quot;* \(#,##0.00\);_(&quot;$&quot;* &quot;-&quot;??_);_(@_)">
                  <c:v>158.17073333333335</c:v>
                </c:pt>
                <c:pt idx="101" formatCode="_(&quot;$&quot;* #,##0.00_);_(&quot;$&quot;* \(#,##0.00\);_(&quot;$&quot;* &quot;-&quot;??_);_(@_)">
                  <c:v>158.81783333333331</c:v>
                </c:pt>
                <c:pt idx="102" formatCode="_(&quot;$&quot;* #,##0.00_);_(&quot;$&quot;* \(#,##0.00\);_(&quot;$&quot;* &quot;-&quot;??_);_(@_)">
                  <c:v>161.56313333333333</c:v>
                </c:pt>
                <c:pt idx="103" formatCode="_(&quot;$&quot;* #,##0.00_);_(&quot;$&quot;* \(#,##0.00\);_(&quot;$&quot;* &quot;-&quot;??_);_(@_)">
                  <c:v>163.72223333333332</c:v>
                </c:pt>
                <c:pt idx="104" formatCode="_(&quot;$&quot;* #,##0.00_);_(&quot;$&quot;* \(#,##0.00\);_(&quot;$&quot;* &quot;-&quot;??_);_(@_)">
                  <c:v>167.41573333333335</c:v>
                </c:pt>
                <c:pt idx="105" formatCode="_(&quot;$&quot;* #,##0.00_);_(&quot;$&quot;* \(#,##0.00\);_(&quot;$&quot;* &quot;-&quot;??_);_(@_)">
                  <c:v>168.9854</c:v>
                </c:pt>
                <c:pt idx="106" formatCode="_(&quot;$&quot;* #,##0.00_);_(&quot;$&quot;* \(#,##0.00\);_(&quot;$&quot;* &quot;-&quot;??_);_(@_)">
                  <c:v>170.00406666666666</c:v>
                </c:pt>
                <c:pt idx="107" formatCode="_(&quot;$&quot;* #,##0.00_);_(&quot;$&quot;* \(#,##0.00\);_(&quot;$&quot;* &quot;-&quot;??_);_(@_)">
                  <c:v>167.05053333333333</c:v>
                </c:pt>
                <c:pt idx="108" formatCode="_(&quot;$&quot;* #,##0.00_);_(&quot;$&quot;* \(#,##0.00\);_(&quot;$&quot;* &quot;-&quot;??_);_(@_)">
                  <c:v>165.42319999999998</c:v>
                </c:pt>
                <c:pt idx="109" formatCode="_(&quot;$&quot;* #,##0.00_);_(&quot;$&quot;* \(#,##0.00\);_(&quot;$&quot;* &quot;-&quot;??_);_(@_)">
                  <c:v>164.25716666666665</c:v>
                </c:pt>
                <c:pt idx="110" formatCode="_(&quot;$&quot;* #,##0.00_);_(&quot;$&quot;* \(#,##0.00\);_(&quot;$&quot;* &quot;-&quot;??_);_(@_)">
                  <c:v>166.41306666666665</c:v>
                </c:pt>
                <c:pt idx="111" formatCode="_(&quot;$&quot;* #,##0.00_);_(&quot;$&quot;* \(#,##0.00\);_(&quot;$&quot;* &quot;-&quot;??_);_(@_)">
                  <c:v>166.58286666666666</c:v>
                </c:pt>
                <c:pt idx="112" formatCode="_(&quot;$&quot;* #,##0.00_);_(&quot;$&quot;* \(#,##0.00\);_(&quot;$&quot;* &quot;-&quot;??_);_(@_)">
                  <c:v>166.06710000000001</c:v>
                </c:pt>
                <c:pt idx="113" formatCode="_(&quot;$&quot;* #,##0.00_);_(&quot;$&quot;* \(#,##0.00\);_(&quot;$&quot;* &quot;-&quot;??_);_(@_)">
                  <c:v>166.98966666666666</c:v>
                </c:pt>
                <c:pt idx="114" formatCode="_(&quot;$&quot;* #,##0.00_);_(&quot;$&quot;* \(#,##0.00\);_(&quot;$&quot;* &quot;-&quot;??_);_(@_)">
                  <c:v>168.64259999999999</c:v>
                </c:pt>
                <c:pt idx="115" formatCode="_(&quot;$&quot;* #,##0.00_);_(&quot;$&quot;* \(#,##0.00\);_(&quot;$&quot;* &quot;-&quot;??_);_(@_)">
                  <c:v>170.16743333333332</c:v>
                </c:pt>
                <c:pt idx="116" formatCode="_(&quot;$&quot;* #,##0.00_);_(&quot;$&quot;* \(#,##0.00\);_(&quot;$&quot;* &quot;-&quot;??_);_(@_)">
                  <c:v>170.6191</c:v>
                </c:pt>
                <c:pt idx="117" formatCode="_(&quot;$&quot;* #,##0.00_);_(&quot;$&quot;* \(#,##0.00\);_(&quot;$&quot;* &quot;-&quot;??_);_(@_)">
                  <c:v>171.1156</c:v>
                </c:pt>
                <c:pt idx="118" formatCode="_(&quot;$&quot;* #,##0.00_);_(&quot;$&quot;* \(#,##0.00\);_(&quot;$&quot;* &quot;-&quot;??_);_(@_)">
                  <c:v>173.66870000000003</c:v>
                </c:pt>
                <c:pt idx="119" formatCode="_(&quot;$&quot;* #,##0.00_);_(&quot;$&quot;* \(#,##0.00\);_(&quot;$&quot;* &quot;-&quot;??_);_(@_)">
                  <c:v>175.1935</c:v>
                </c:pt>
                <c:pt idx="120" formatCode="_(&quot;$&quot;* #,##0.00_);_(&quot;$&quot;* \(#,##0.00\);_(&quot;$&quot;* &quot;-&quot;??_);_(@_)">
                  <c:v>176.44926666666666</c:v>
                </c:pt>
                <c:pt idx="121" formatCode="_(&quot;$&quot;* #,##0.00_);_(&quot;$&quot;* \(#,##0.00\);_(&quot;$&quot;* &quot;-&quot;??_);_(@_)">
                  <c:v>177.79466666666667</c:v>
                </c:pt>
                <c:pt idx="122" formatCode="_(&quot;$&quot;* #,##0.00_);_(&quot;$&quot;* \(#,##0.00\);_(&quot;$&quot;* &quot;-&quot;??_);_(@_)">
                  <c:v>177.44553333333332</c:v>
                </c:pt>
                <c:pt idx="123" formatCode="_(&quot;$&quot;* #,##0.00_);_(&quot;$&quot;* \(#,##0.00\);_(&quot;$&quot;* &quot;-&quot;??_);_(@_)">
                  <c:v>175.86626666666666</c:v>
                </c:pt>
                <c:pt idx="124" formatCode="_(&quot;$&quot;* #,##0.00_);_(&quot;$&quot;* \(#,##0.00\);_(&quot;$&quot;* &quot;-&quot;??_);_(@_)">
                  <c:v>173.87696666666668</c:v>
                </c:pt>
                <c:pt idx="125" formatCode="_(&quot;$&quot;* #,##0.00_);_(&quot;$&quot;* \(#,##0.00\);_(&quot;$&quot;* &quot;-&quot;??_);_(@_)">
                  <c:v>174.08516666666665</c:v>
                </c:pt>
                <c:pt idx="126" formatCode="_(&quot;$&quot;* #,##0.00_);_(&quot;$&quot;* \(#,##0.00\);_(&quot;$&quot;* &quot;-&quot;??_);_(@_)">
                  <c:v>175.73810000000003</c:v>
                </c:pt>
                <c:pt idx="127" formatCode="_(&quot;$&quot;* #,##0.00_);_(&quot;$&quot;* \(#,##0.00\);_(&quot;$&quot;* &quot;-&quot;??_);_(@_)">
                  <c:v>176.7311666666667</c:v>
                </c:pt>
                <c:pt idx="128" formatCode="_(&quot;$&quot;* #,##0.00_);_(&quot;$&quot;* \(#,##0.00\);_(&quot;$&quot;* &quot;-&quot;??_);_(@_)">
                  <c:v>177.69766666666666</c:v>
                </c:pt>
                <c:pt idx="129" formatCode="_(&quot;$&quot;* #,##0.00_);_(&quot;$&quot;* \(#,##0.00\);_(&quot;$&quot;* &quot;-&quot;??_);_(@_)">
                  <c:v>177.38720000000001</c:v>
                </c:pt>
                <c:pt idx="130" formatCode="_(&quot;$&quot;* #,##0.00_);_(&quot;$&quot;* \(#,##0.00\);_(&quot;$&quot;* &quot;-&quot;??_);_(@_)">
                  <c:v>177.51246666666665</c:v>
                </c:pt>
                <c:pt idx="131" formatCode="_(&quot;$&quot;* #,##0.00_);_(&quot;$&quot;* \(#,##0.00\);_(&quot;$&quot;* &quot;-&quot;??_);_(@_)">
                  <c:v>176.19863333333333</c:v>
                </c:pt>
                <c:pt idx="132" formatCode="_(&quot;$&quot;* #,##0.00_);_(&quot;$&quot;* \(#,##0.00\);_(&quot;$&quot;* &quot;-&quot;??_);_(@_)">
                  <c:v>175.67823333333334</c:v>
                </c:pt>
                <c:pt idx="133" formatCode="_(&quot;$&quot;* #,##0.00_);_(&quot;$&quot;* \(#,##0.00\);_(&quot;$&quot;* &quot;-&quot;??_);_(@_)">
                  <c:v>175.00043333333335</c:v>
                </c:pt>
                <c:pt idx="134" formatCode="_(&quot;$&quot;* #,##0.00_);_(&quot;$&quot;* \(#,##0.00\);_(&quot;$&quot;* &quot;-&quot;??_);_(@_)">
                  <c:v>175.54010000000002</c:v>
                </c:pt>
                <c:pt idx="135" formatCode="_(&quot;$&quot;* #,##0.00_);_(&quot;$&quot;* \(#,##0.00\);_(&quot;$&quot;* &quot;-&quot;??_);_(@_)">
                  <c:v>175.86776666666665</c:v>
                </c:pt>
                <c:pt idx="136" formatCode="_(&quot;$&quot;* #,##0.00_);_(&quot;$&quot;* \(#,##0.00\);_(&quot;$&quot;* &quot;-&quot;??_);_(@_)">
                  <c:v>176.99530000000001</c:v>
                </c:pt>
                <c:pt idx="137" formatCode="_(&quot;$&quot;* #,##0.00_);_(&quot;$&quot;* \(#,##0.00\);_(&quot;$&quot;* &quot;-&quot;??_);_(@_)">
                  <c:v>177.67310000000001</c:v>
                </c:pt>
                <c:pt idx="138" formatCode="_(&quot;$&quot;* #,##0.00_);_(&quot;$&quot;* \(#,##0.00\);_(&quot;$&quot;* &quot;-&quot;??_);_(@_)">
                  <c:v>177.702</c:v>
                </c:pt>
                <c:pt idx="139" formatCode="_(&quot;$&quot;* #,##0.00_);_(&quot;$&quot;* \(#,##0.00\);_(&quot;$&quot;* &quot;-&quot;??_);_(@_)">
                  <c:v>178.4376</c:v>
                </c:pt>
                <c:pt idx="140" formatCode="_(&quot;$&quot;* #,##0.00_);_(&quot;$&quot;* \(#,##0.00\);_(&quot;$&quot;* &quot;-&quot;??_);_(@_)">
                  <c:v>179.40129999999999</c:v>
                </c:pt>
                <c:pt idx="141" formatCode="_(&quot;$&quot;* #,##0.00_);_(&quot;$&quot;* \(#,##0.00\);_(&quot;$&quot;* &quot;-&quot;??_);_(@_)">
                  <c:v>181.6114</c:v>
                </c:pt>
                <c:pt idx="142" formatCode="_(&quot;$&quot;* #,##0.00_);_(&quot;$&quot;* \(#,##0.00\);_(&quot;$&quot;* &quot;-&quot;??_);_(@_)">
                  <c:v>184.70809999999997</c:v>
                </c:pt>
                <c:pt idx="143" formatCode="_(&quot;$&quot;* #,##0.00_);_(&quot;$&quot;* \(#,##0.00\);_(&quot;$&quot;* &quot;-&quot;??_);_(@_)">
                  <c:v>184.0367</c:v>
                </c:pt>
                <c:pt idx="144" formatCode="_(&quot;$&quot;* #,##0.00_);_(&quot;$&quot;* \(#,##0.00\);_(&quot;$&quot;* &quot;-&quot;??_);_(@_)">
                  <c:v>183.37496666666667</c:v>
                </c:pt>
                <c:pt idx="145" formatCode="_(&quot;$&quot;* #,##0.00_);_(&quot;$&quot;* \(#,##0.00\);_(&quot;$&quot;* &quot;-&quot;??_);_(@_)">
                  <c:v>180.83723333333333</c:v>
                </c:pt>
                <c:pt idx="146" formatCode="_(&quot;$&quot;* #,##0.00_);_(&quot;$&quot;* \(#,##0.00\);_(&quot;$&quot;* &quot;-&quot;??_);_(@_)">
                  <c:v>183.18223333333336</c:v>
                </c:pt>
                <c:pt idx="147" formatCode="_(&quot;$&quot;* #,##0.00_);_(&quot;$&quot;* \(#,##0.00\);_(&quot;$&quot;* &quot;-&quot;??_);_(@_)">
                  <c:v>185.27023333333332</c:v>
                </c:pt>
                <c:pt idx="148" formatCode="_(&quot;$&quot;* #,##0.00_);_(&quot;$&quot;* \(#,##0.00\);_(&quot;$&quot;* &quot;-&quot;??_);_(@_)">
                  <c:v>187.64089999999999</c:v>
                </c:pt>
                <c:pt idx="149" formatCode="_(&quot;$&quot;* #,##0.00_);_(&quot;$&quot;* \(#,##0.00\);_(&quot;$&quot;* &quot;-&quot;??_);_(@_)">
                  <c:v>188.14843333333332</c:v>
                </c:pt>
                <c:pt idx="150" formatCode="_(&quot;$&quot;* #,##0.00_);_(&quot;$&quot;* \(#,##0.00\);_(&quot;$&quot;* &quot;-&quot;??_);_(@_)">
                  <c:v>190.18183333333332</c:v>
                </c:pt>
                <c:pt idx="151" formatCode="_(&quot;$&quot;* #,##0.00_);_(&quot;$&quot;* \(#,##0.00\);_(&quot;$&quot;* &quot;-&quot;??_);_(@_)">
                  <c:v>191.97753333333333</c:v>
                </c:pt>
                <c:pt idx="152" formatCode="_(&quot;$&quot;* #,##0.00_);_(&quot;$&quot;* \(#,##0.00\);_(&quot;$&quot;* &quot;-&quot;??_);_(@_)">
                  <c:v>192.84163333333333</c:v>
                </c:pt>
                <c:pt idx="153" formatCode="_(&quot;$&quot;* #,##0.00_);_(&quot;$&quot;* \(#,##0.00\);_(&quot;$&quot;* &quot;-&quot;??_);_(@_)">
                  <c:v>192.76773333333333</c:v>
                </c:pt>
                <c:pt idx="154" formatCode="_(&quot;$&quot;* #,##0.00_);_(&quot;$&quot;* \(#,##0.00\);_(&quot;$&quot;* &quot;-&quot;??_);_(@_)">
                  <c:v>190.97526666666667</c:v>
                </c:pt>
                <c:pt idx="155" formatCode="_(&quot;$&quot;* #,##0.00_);_(&quot;$&quot;* \(#,##0.00\);_(&quot;$&quot;* &quot;-&quot;??_);_(@_)">
                  <c:v>191.16803333333334</c:v>
                </c:pt>
                <c:pt idx="156" formatCode="_(&quot;$&quot;* #,##0.00_);_(&quot;$&quot;* \(#,##0.00\);_(&quot;$&quot;* &quot;-&quot;??_);_(@_)">
                  <c:v>192.18633333333332</c:v>
                </c:pt>
                <c:pt idx="157" formatCode="_(&quot;$&quot;* #,##0.00_);_(&quot;$&quot;* \(#,##0.00\);_(&quot;$&quot;* &quot;-&quot;??_);_(@_)">
                  <c:v>194.87503333333333</c:v>
                </c:pt>
                <c:pt idx="158" formatCode="_(&quot;$&quot;* #,##0.00_);_(&quot;$&quot;* \(#,##0.00\);_(&quot;$&quot;* &quot;-&quot;??_);_(@_)">
                  <c:v>197.38706666666667</c:v>
                </c:pt>
                <c:pt idx="159" formatCode="_(&quot;$&quot;* #,##0.00_);_(&quot;$&quot;* \(#,##0.00\);_(&quot;$&quot;* &quot;-&quot;??_);_(@_)">
                  <c:v>199.69673333333333</c:v>
                </c:pt>
                <c:pt idx="160" formatCode="_(&quot;$&quot;* #,##0.00_);_(&quot;$&quot;* \(#,##0.00\);_(&quot;$&quot;* &quot;-&quot;??_);_(@_)">
                  <c:v>200.83709999999999</c:v>
                </c:pt>
                <c:pt idx="161" formatCode="_(&quot;$&quot;* #,##0.00_);_(&quot;$&quot;* \(#,##0.00\);_(&quot;$&quot;* &quot;-&quot;??_);_(@_)">
                  <c:v>202.94759999999999</c:v>
                </c:pt>
                <c:pt idx="162" formatCode="_(&quot;$&quot;* #,##0.00_);_(&quot;$&quot;* \(#,##0.00\);_(&quot;$&quot;* &quot;-&quot;??_);_(@_)">
                  <c:v>204.11046666666667</c:v>
                </c:pt>
                <c:pt idx="163" formatCode="_(&quot;$&quot;* #,##0.00_);_(&quot;$&quot;* \(#,##0.00\);_(&quot;$&quot;* &quot;-&quot;??_);_(@_)">
                  <c:v>205.85156666666668</c:v>
                </c:pt>
                <c:pt idx="164" formatCode="_(&quot;$&quot;* #,##0.00_);_(&quot;$&quot;* \(#,##0.00\);_(&quot;$&quot;* &quot;-&quot;??_);_(@_)">
                  <c:v>204.00126666666665</c:v>
                </c:pt>
                <c:pt idx="165" formatCode="_(&quot;$&quot;* #,##0.00_);_(&quot;$&quot;* \(#,##0.00\);_(&quot;$&quot;* &quot;-&quot;??_);_(@_)">
                  <c:v>202.08349999999999</c:v>
                </c:pt>
                <c:pt idx="166" formatCode="_(&quot;$&quot;* #,##0.00_);_(&quot;$&quot;* \(#,##0.00\);_(&quot;$&quot;* &quot;-&quot;??_);_(@_)">
                  <c:v>200.27493333333334</c:v>
                </c:pt>
                <c:pt idx="167" formatCode="_(&quot;$&quot;* #,##0.00_);_(&quot;$&quot;* \(#,##0.00\);_(&quot;$&quot;* &quot;-&quot;??_);_(@_)">
                  <c:v>199.26303333333331</c:v>
                </c:pt>
                <c:pt idx="168" formatCode="_(&quot;$&quot;* #,##0.00_);_(&quot;$&quot;* \(#,##0.00\);_(&quot;$&quot;* &quot;-&quot;??_);_(@_)">
                  <c:v>197.5059</c:v>
                </c:pt>
                <c:pt idx="169" formatCode="_(&quot;$&quot;* #,##0.00_);_(&quot;$&quot;* \(#,##0.00\);_(&quot;$&quot;* &quot;-&quot;??_);_(@_)">
                  <c:v>198.64949999999999</c:v>
                </c:pt>
                <c:pt idx="170" formatCode="_(&quot;$&quot;* #,##0.00_);_(&quot;$&quot;* \(#,##0.00\);_(&quot;$&quot;* &quot;-&quot;??_);_(@_)">
                  <c:v>200.20106666666666</c:v>
                </c:pt>
                <c:pt idx="171" formatCode="_(&quot;$&quot;* #,##0.00_);_(&quot;$&quot;* \(#,##0.00\);_(&quot;$&quot;* &quot;-&quot;??_);_(@_)">
                  <c:v>203.0504</c:v>
                </c:pt>
                <c:pt idx="172" formatCode="_(&quot;$&quot;* #,##0.00_);_(&quot;$&quot;* \(#,##0.00\);_(&quot;$&quot;* &quot;-&quot;??_);_(@_)">
                  <c:v>200.14003333333335</c:v>
                </c:pt>
                <c:pt idx="173" formatCode="_(&quot;$&quot;* #,##0.00_);_(&quot;$&quot;* \(#,##0.00\);_(&quot;$&quot;* &quot;-&quot;??_);_(@_)">
                  <c:v>197.74686666666665</c:v>
                </c:pt>
                <c:pt idx="174" formatCode="_(&quot;$&quot;* #,##0.00_);_(&quot;$&quot;* \(#,##0.00\);_(&quot;$&quot;* &quot;-&quot;??_);_(@_)">
                  <c:v>195.20913333333337</c:v>
                </c:pt>
                <c:pt idx="175" formatCode="_(&quot;$&quot;* #,##0.00_);_(&quot;$&quot;* \(#,##0.00\);_(&quot;$&quot;* &quot;-&quot;??_);_(@_)">
                  <c:v>195.04209999999998</c:v>
                </c:pt>
                <c:pt idx="176" formatCode="_(&quot;$&quot;* #,##0.00_);_(&quot;$&quot;* \(#,##0.00\);_(&quot;$&quot;* &quot;-&quot;??_);_(@_)">
                  <c:v>195.92866666666666</c:v>
                </c:pt>
                <c:pt idx="177" formatCode="_(&quot;$&quot;* #,##0.00_);_(&quot;$&quot;* \(#,##0.00\);_(&quot;$&quot;* &quot;-&quot;??_);_(@_)">
                  <c:v>195.94473333333335</c:v>
                </c:pt>
                <c:pt idx="178" formatCode="_(&quot;$&quot;* #,##0.00_);_(&quot;$&quot;* \(#,##0.00\);_(&quot;$&quot;* &quot;-&quot;??_);_(@_)">
                  <c:v>196.90520000000001</c:v>
                </c:pt>
                <c:pt idx="179" formatCode="_(&quot;$&quot;* #,##0.00_);_(&quot;$&quot;* \(#,##0.00\);_(&quot;$&quot;* &quot;-&quot;??_);_(@_)">
                  <c:v>200.91420000000002</c:v>
                </c:pt>
                <c:pt idx="180" formatCode="_(&quot;$&quot;* #,##0.00_);_(&quot;$&quot;* \(#,##0.00\);_(&quot;$&quot;* &quot;-&quot;??_);_(@_)">
                  <c:v>203.93053333333333</c:v>
                </c:pt>
                <c:pt idx="181" formatCode="_(&quot;$&quot;* #,##0.00_);_(&quot;$&quot;* \(#,##0.00\);_(&quot;$&quot;* &quot;-&quot;??_);_(@_)">
                  <c:v>206.47793333333334</c:v>
                </c:pt>
                <c:pt idx="182" formatCode="_(&quot;$&quot;* #,##0.00_);_(&quot;$&quot;* \(#,##0.00\);_(&quot;$&quot;* &quot;-&quot;??_);_(@_)">
                  <c:v>206.41690000000003</c:v>
                </c:pt>
                <c:pt idx="183" formatCode="_(&quot;$&quot;* #,##0.00_);_(&quot;$&quot;* \(#,##0.00\);_(&quot;$&quot;* &quot;-&quot;??_);_(@_)">
                  <c:v>206.1567</c:v>
                </c:pt>
                <c:pt idx="184" formatCode="_(&quot;$&quot;* #,##0.00_);_(&quot;$&quot;* \(#,##0.00\);_(&quot;$&quot;* &quot;-&quot;??_);_(@_)">
                  <c:v>204.65009999999998</c:v>
                </c:pt>
                <c:pt idx="185" formatCode="_(&quot;$&quot;* #,##0.00_);_(&quot;$&quot;* \(#,##0.00\);_(&quot;$&quot;* &quot;-&quot;??_);_(@_)">
                  <c:v>200.48373333333333</c:v>
                </c:pt>
                <c:pt idx="186" formatCode="_(&quot;$&quot;* #,##0.00_);_(&quot;$&quot;* \(#,##0.00\);_(&quot;$&quot;* &quot;-&quot;??_);_(@_)">
                  <c:v>199.42690000000002</c:v>
                </c:pt>
                <c:pt idx="187" formatCode="_(&quot;$&quot;* #,##0.00_);_(&quot;$&quot;* \(#,##0.00\);_(&quot;$&quot;* &quot;-&quot;??_);_(@_)">
                  <c:v>199.57146666666668</c:v>
                </c:pt>
                <c:pt idx="188" formatCode="_(&quot;$&quot;* #,##0.00_);_(&quot;$&quot;* \(#,##0.00\);_(&quot;$&quot;* &quot;-&quot;??_);_(@_)">
                  <c:v>201.34463333333335</c:v>
                </c:pt>
                <c:pt idx="189" formatCode="_(&quot;$&quot;* #,##0.00_);_(&quot;$&quot;* \(#,##0.00\);_(&quot;$&quot;* &quot;-&quot;??_);_(@_)">
                  <c:v>201.69476666666665</c:v>
                </c:pt>
                <c:pt idx="190" formatCode="_(&quot;$&quot;* #,##0.00_);_(&quot;$&quot;* \(#,##0.00\);_(&quot;$&quot;* &quot;-&quot;??_);_(@_)">
                  <c:v>202.59100000000001</c:v>
                </c:pt>
                <c:pt idx="191" formatCode="_(&quot;$&quot;* #,##0.00_);_(&quot;$&quot;* \(#,##0.00\);_(&quot;$&quot;* &quot;-&quot;??_);_(@_)">
                  <c:v>203.01083333333335</c:v>
                </c:pt>
                <c:pt idx="192" formatCode="_(&quot;$&quot;* #,##0.00_);_(&quot;$&quot;* \(#,##0.00\);_(&quot;$&quot;* &quot;-&quot;??_);_(@_)">
                  <c:v>204.55876666666666</c:v>
                </c:pt>
                <c:pt idx="193" formatCode="_(&quot;$&quot;* #,##0.00_);_(&quot;$&quot;* \(#,##0.00\);_(&quot;$&quot;* &quot;-&quot;??_);_(@_)">
                  <c:v>205.21566666666664</c:v>
                </c:pt>
                <c:pt idx="194" formatCode="_(&quot;$&quot;* #,##0.00_);_(&quot;$&quot;* \(#,##0.00\);_(&quot;$&quot;* &quot;-&quot;??_);_(@_)">
                  <c:v>206.50046666666665</c:v>
                </c:pt>
                <c:pt idx="195" formatCode="_(&quot;$&quot;* #,##0.00_);_(&quot;$&quot;* \(#,##0.00\);_(&quot;$&quot;* &quot;-&quot;??_);_(@_)">
                  <c:v>207.10906666666665</c:v>
                </c:pt>
                <c:pt idx="196" formatCode="_(&quot;$&quot;* #,##0.00_);_(&quot;$&quot;* \(#,##0.00\);_(&quot;$&quot;* &quot;-&quot;??_);_(@_)">
                  <c:v>209.727</c:v>
                </c:pt>
                <c:pt idx="197" formatCode="_(&quot;$&quot;* #,##0.00_);_(&quot;$&quot;* \(#,##0.00\);_(&quot;$&quot;* &quot;-&quot;??_);_(@_)">
                  <c:v>213.8777</c:v>
                </c:pt>
                <c:pt idx="198" formatCode="_(&quot;$&quot;* #,##0.00_);_(&quot;$&quot;* \(#,##0.00\);_(&quot;$&quot;* &quot;-&quot;??_);_(@_)">
                  <c:v>217.88346666666666</c:v>
                </c:pt>
                <c:pt idx="199" formatCode="_(&quot;$&quot;* #,##0.00_);_(&quot;$&quot;* \(#,##0.00\);_(&quot;$&quot;* &quot;-&quot;??_);_(@_)">
                  <c:v>219.29386666666664</c:v>
                </c:pt>
                <c:pt idx="200" formatCode="_(&quot;$&quot;* #,##0.00_);_(&quot;$&quot;* \(#,##0.00\);_(&quot;$&quot;* &quot;-&quot;??_);_(@_)">
                  <c:v>219.51606666666669</c:v>
                </c:pt>
                <c:pt idx="201" formatCode="_(&quot;$&quot;* #,##0.00_);_(&quot;$&quot;* \(#,##0.00\);_(&quot;$&quot;* &quot;-&quot;??_);_(@_)">
                  <c:v>220.39836666666667</c:v>
                </c:pt>
                <c:pt idx="202" formatCode="_(&quot;$&quot;* #,##0.00_);_(&quot;$&quot;* \(#,##0.00\);_(&quot;$&quot;* &quot;-&quot;??_);_(@_)">
                  <c:v>217.74823333333336</c:v>
                </c:pt>
                <c:pt idx="203" formatCode="_(&quot;$&quot;* #,##0.00_);_(&quot;$&quot;* \(#,##0.00\);_(&quot;$&quot;* &quot;-&quot;??_);_(@_)">
                  <c:v>213.55566666666667</c:v>
                </c:pt>
                <c:pt idx="204" formatCode="_(&quot;$&quot;* #,##0.00_);_(&quot;$&quot;* \(#,##0.00\);_(&quot;$&quot;* &quot;-&quot;??_);_(@_)">
                  <c:v>204.22066666666669</c:v>
                </c:pt>
                <c:pt idx="205" formatCode="_(&quot;$&quot;* #,##0.00_);_(&quot;$&quot;* \(#,##0.00\);_(&quot;$&quot;* &quot;-&quot;??_);_(@_)">
                  <c:v>202.28539999999998</c:v>
                </c:pt>
                <c:pt idx="206" formatCode="_(&quot;$&quot;* #,##0.00_);_(&quot;$&quot;* \(#,##0.00\);_(&quot;$&quot;* &quot;-&quot;??_);_(@_)">
                  <c:v>199.42596666666668</c:v>
                </c:pt>
                <c:pt idx="207" formatCode="_(&quot;$&quot;* #,##0.00_);_(&quot;$&quot;* \(#,##0.00\);_(&quot;$&quot;* &quot;-&quot;??_);_(@_)">
                  <c:v>199.86710000000002</c:v>
                </c:pt>
                <c:pt idx="208" formatCode="_(&quot;$&quot;* #,##0.00_);_(&quot;$&quot;* \(#,##0.00\);_(&quot;$&quot;* &quot;-&quot;??_);_(@_)">
                  <c:v>197.97370000000001</c:v>
                </c:pt>
                <c:pt idx="209" formatCode="_(&quot;$&quot;* #,##0.00_);_(&quot;$&quot;* \(#,##0.00\);_(&quot;$&quot;* &quot;-&quot;??_);_(@_)">
                  <c:v>199.07176666666669</c:v>
                </c:pt>
                <c:pt idx="210" formatCode="_(&quot;$&quot;* #,##0.00_);_(&quot;$&quot;* \(#,##0.00\);_(&quot;$&quot;* &quot;-&quot;??_);_(@_)">
                  <c:v>199.40023333333332</c:v>
                </c:pt>
                <c:pt idx="211" formatCode="_(&quot;$&quot;* #,##0.00_);_(&quot;$&quot;* \(#,##0.00\);_(&quot;$&quot;* &quot;-&quot;??_);_(@_)">
                  <c:v>198.59519999999998</c:v>
                </c:pt>
                <c:pt idx="212" formatCode="_(&quot;$&quot;* #,##0.00_);_(&quot;$&quot;* \(#,##0.00\);_(&quot;$&quot;* &quot;-&quot;??_);_(@_)">
                  <c:v>195.89353333333335</c:v>
                </c:pt>
                <c:pt idx="213" formatCode="_(&quot;$&quot;* #,##0.00_);_(&quot;$&quot;* \(#,##0.00\);_(&quot;$&quot;* &quot;-&quot;??_);_(@_)">
                  <c:v>195.08526666666668</c:v>
                </c:pt>
                <c:pt idx="214" formatCode="_(&quot;$&quot;* #,##0.00_);_(&quot;$&quot;* \(#,##0.00\);_(&quot;$&quot;* &quot;-&quot;??_);_(@_)">
                  <c:v>196.53753333333336</c:v>
                </c:pt>
                <c:pt idx="215" formatCode="_(&quot;$&quot;* #,##0.00_);_(&quot;$&quot;* \(#,##0.00\);_(&quot;$&quot;* &quot;-&quot;??_);_(@_)">
                  <c:v>196.60193333333336</c:v>
                </c:pt>
                <c:pt idx="216" formatCode="_(&quot;$&quot;* #,##0.00_);_(&quot;$&quot;* \(#,##0.00\);_(&quot;$&quot;* &quot;-&quot;??_);_(@_)">
                  <c:v>196.81126666666668</c:v>
                </c:pt>
                <c:pt idx="217" formatCode="_(&quot;$&quot;* #,##0.00_);_(&quot;$&quot;* \(#,##0.00\);_(&quot;$&quot;* &quot;-&quot;??_);_(@_)">
                  <c:v>196.94006666666667</c:v>
                </c:pt>
                <c:pt idx="218" formatCode="_(&quot;$&quot;* #,##0.00_);_(&quot;$&quot;* \(#,##0.00\);_(&quot;$&quot;* &quot;-&quot;??_);_(@_)">
                  <c:v>199.78983333333335</c:v>
                </c:pt>
                <c:pt idx="219" formatCode="_(&quot;$&quot;* #,##0.00_);_(&quot;$&quot;* \(#,##0.00\);_(&quot;$&quot;* &quot;-&quot;??_);_(@_)">
                  <c:v>201.10040000000001</c:v>
                </c:pt>
                <c:pt idx="220" formatCode="_(&quot;$&quot;* #,##0.00_);_(&quot;$&quot;* \(#,##0.00\);_(&quot;$&quot;* &quot;-&quot;??_);_(@_)">
                  <c:v>201.90863333333334</c:v>
                </c:pt>
                <c:pt idx="221" formatCode="_(&quot;$&quot;* #,##0.00_);_(&quot;$&quot;* \(#,##0.00\);_(&quot;$&quot;* &quot;-&quot;??_);_(@_)">
                  <c:v>202.88109999999998</c:v>
                </c:pt>
                <c:pt idx="222" formatCode="_(&quot;$&quot;* #,##0.00_);_(&quot;$&quot;* \(#,##0.00\);_(&quot;$&quot;* &quot;-&quot;??_);_(@_)">
                  <c:v>202.53653333333332</c:v>
                </c:pt>
                <c:pt idx="223" formatCode="_(&quot;$&quot;* #,##0.00_);_(&quot;$&quot;* \(#,##0.00\);_(&quot;$&quot;* &quot;-&quot;??_);_(@_)">
                  <c:v>202.55263333333332</c:v>
                </c:pt>
                <c:pt idx="224" formatCode="_(&quot;$&quot;* #,##0.00_);_(&quot;$&quot;* \(#,##0.00\);_(&quot;$&quot;* &quot;-&quot;??_);_(@_)">
                  <c:v>200.44346666666669</c:v>
                </c:pt>
                <c:pt idx="225" formatCode="_(&quot;$&quot;* #,##0.00_);_(&quot;$&quot;* \(#,##0.00\);_(&quot;$&quot;* &quot;-&quot;??_);_(@_)">
                  <c:v>201.6156</c:v>
                </c:pt>
                <c:pt idx="226" formatCode="_(&quot;$&quot;* #,##0.00_);_(&quot;$&quot;* \(#,##0.00\);_(&quot;$&quot;* &quot;-&quot;??_);_(@_)">
                  <c:v>201.67999999999998</c:v>
                </c:pt>
                <c:pt idx="227" formatCode="_(&quot;$&quot;* #,##0.00_);_(&quot;$&quot;* \(#,##0.00\);_(&quot;$&quot;* &quot;-&quot;??_);_(@_)">
                  <c:v>204.86789999999996</c:v>
                </c:pt>
                <c:pt idx="228" formatCode="_(&quot;$&quot;* #,##0.00_);_(&quot;$&quot;* \(#,##0.00\);_(&quot;$&quot;* &quot;-&quot;??_);_(@_)">
                  <c:v>208.59353333333334</c:v>
                </c:pt>
                <c:pt idx="229" formatCode="_(&quot;$&quot;* #,##0.00_);_(&quot;$&quot;* \(#,##0.00\);_(&quot;$&quot;* &quot;-&quot;??_);_(@_)">
                  <c:v>212.54776666666666</c:v>
                </c:pt>
                <c:pt idx="230" formatCode="_(&quot;$&quot;* #,##0.00_);_(&quot;$&quot;* \(#,##0.00\);_(&quot;$&quot;* &quot;-&quot;??_);_(@_)">
                  <c:v>214.1739</c:v>
                </c:pt>
                <c:pt idx="231" formatCode="_(&quot;$&quot;* #,##0.00_);_(&quot;$&quot;* \(#,##0.00\);_(&quot;$&quot;* &quot;-&quot;??_);_(@_)">
                  <c:v>213.61359999999999</c:v>
                </c:pt>
                <c:pt idx="232" formatCode="_(&quot;$&quot;* #,##0.00_);_(&quot;$&quot;* \(#,##0.00\);_(&quot;$&quot;* &quot;-&quot;??_);_(@_)">
                  <c:v>212.58320000000001</c:v>
                </c:pt>
                <c:pt idx="233" formatCode="_(&quot;$&quot;* #,##0.00_);_(&quot;$&quot;* \(#,##0.00\);_(&quot;$&quot;* &quot;-&quot;??_);_(@_)">
                  <c:v>210.4451</c:v>
                </c:pt>
                <c:pt idx="234" formatCode="_(&quot;$&quot;* #,##0.00_);_(&quot;$&quot;* \(#,##0.00\);_(&quot;$&quot;* &quot;-&quot;??_);_(@_)">
                  <c:v>208.83183333333332</c:v>
                </c:pt>
                <c:pt idx="235" formatCode="_(&quot;$&quot;* #,##0.00_);_(&quot;$&quot;* \(#,##0.00\);_(&quot;$&quot;* &quot;-&quot;??_);_(@_)">
                  <c:v>207.26686666666669</c:v>
                </c:pt>
                <c:pt idx="236" formatCode="_(&quot;$&quot;* #,##0.00_);_(&quot;$&quot;* \(#,##0.00\);_(&quot;$&quot;* &quot;-&quot;??_);_(@_)">
                  <c:v>207.48260000000002</c:v>
                </c:pt>
                <c:pt idx="237" formatCode="_(&quot;$&quot;* #,##0.00_);_(&quot;$&quot;* \(#,##0.00\);_(&quot;$&quot;* &quot;-&quot;??_);_(@_)">
                  <c:v>207.99136666666666</c:v>
                </c:pt>
                <c:pt idx="238" formatCode="_(&quot;$&quot;* #,##0.00_);_(&quot;$&quot;* \(#,##0.00\);_(&quot;$&quot;* &quot;-&quot;??_);_(@_)">
                  <c:v>206.47149999999999</c:v>
                </c:pt>
                <c:pt idx="239" formatCode="_(&quot;$&quot;* #,##0.00_);_(&quot;$&quot;* \(#,##0.00\);_(&quot;$&quot;* &quot;-&quot;??_);_(@_)">
                  <c:v>205.9434</c:v>
                </c:pt>
                <c:pt idx="240" formatCode="_(&quot;$&quot;* #,##0.00_);_(&quot;$&quot;* \(#,##0.00\);_(&quot;$&quot;* &quot;-&quot;??_);_(@_)">
                  <c:v>201.58020000000002</c:v>
                </c:pt>
                <c:pt idx="241" formatCode="_(&quot;$&quot;* #,##0.00_);_(&quot;$&quot;* \(#,##0.00\);_(&quot;$&quot;* &quot;-&quot;??_);_(@_)">
                  <c:v>199.85423333333335</c:v>
                </c:pt>
                <c:pt idx="242" formatCode="_(&quot;$&quot;* #,##0.00_);_(&quot;$&quot;* \(#,##0.00\);_(&quot;$&quot;* &quot;-&quot;??_);_(@_)">
                  <c:v>196.38296666666665</c:v>
                </c:pt>
                <c:pt idx="243" formatCode="_(&quot;$&quot;* #,##0.00_);_(&quot;$&quot;* \(#,##0.00\);_(&quot;$&quot;* &quot;-&quot;??_);_(@_)">
                  <c:v>196.27026666666666</c:v>
                </c:pt>
                <c:pt idx="244" formatCode="_(&quot;$&quot;* #,##0.00_);_(&quot;$&quot;* \(#,##0.00\);_(&quot;$&quot;* &quot;-&quot;??_);_(@_)">
                  <c:v>196.82090000000002</c:v>
                </c:pt>
                <c:pt idx="245" formatCode="_(&quot;$&quot;* #,##0.00_);_(&quot;$&quot;* \(#,##0.00\);_(&quot;$&quot;* &quot;-&quot;??_);_(@_)">
                  <c:v>201.30326666666667</c:v>
                </c:pt>
                <c:pt idx="246" formatCode="_(&quot;$&quot;* #,##0.00_);_(&quot;$&quot;* \(#,##0.00\);_(&quot;$&quot;* &quot;-&quot;??_);_(@_)">
                  <c:v>208.05253333333334</c:v>
                </c:pt>
                <c:pt idx="247" formatCode="_(&quot;$&quot;* #,##0.00_);_(&quot;$&quot;* \(#,##0.00\);_(&quot;$&quot;* &quot;-&quot;??_);_(@_)">
                  <c:v>213.6200666666667</c:v>
                </c:pt>
                <c:pt idx="248" formatCode="_(&quot;$&quot;* #,##0.00_);_(&quot;$&quot;* \(#,##0.00\);_(&quot;$&quot;* &quot;-&quot;??_);_(@_)">
                  <c:v>214.26406666666665</c:v>
                </c:pt>
                <c:pt idx="249" formatCode="_(&quot;$&quot;* #,##0.00_);_(&quot;$&quot;* \(#,##0.00\);_(&quot;$&quot;* &quot;-&quot;??_);_(@_)">
                  <c:v>210.30983333333333</c:v>
                </c:pt>
                <c:pt idx="250" formatCode="_(&quot;$&quot;* #,##0.00_);_(&quot;$&quot;* \(#,##0.00\);_(&quot;$&quot;* &quot;-&quot;??_);_(@_)">
                  <c:v>208.00103333333334</c:v>
                </c:pt>
                <c:pt idx="251" formatCode="_(&quot;$&quot;* #,##0.00_);_(&quot;$&quot;* \(#,##0.00\);_(&quot;$&quot;* &quot;-&quot;??_);_(@_)">
                  <c:v>207.0511333333333</c:v>
                </c:pt>
                <c:pt idx="252" formatCode="_(&quot;$&quot;* #,##0.00_);_(&quot;$&quot;* \(#,##0.00\);_(&quot;$&quot;* &quot;-&quot;??_);_(@_)">
                  <c:v>208.82216666666667</c:v>
                </c:pt>
                <c:pt idx="253" formatCode="_(&quot;$&quot;* #,##0.00_);_(&quot;$&quot;* \(#,##0.00\);_(&quot;$&quot;* &quot;-&quot;??_);_(@_)">
                  <c:v>209.0411</c:v>
                </c:pt>
                <c:pt idx="254" formatCode="_(&quot;$&quot;* #,##0.00_);_(&quot;$&quot;* \(#,##0.00\);_(&quot;$&quot;* &quot;-&quot;??_);_(@_)">
                  <c:v>208.72553333333335</c:v>
                </c:pt>
                <c:pt idx="255" formatCode="_(&quot;$&quot;* #,##0.00_);_(&quot;$&quot;* \(#,##0.00\);_(&quot;$&quot;* &quot;-&quot;??_);_(@_)">
                  <c:v>207.15499999999997</c:v>
                </c:pt>
                <c:pt idx="256" formatCode="_(&quot;$&quot;* #,##0.00_);_(&quot;$&quot;* \(#,##0.00\);_(&quot;$&quot;* &quot;-&quot;??_);_(@_)">
                  <c:v>205.78523333333337</c:v>
                </c:pt>
                <c:pt idx="257" formatCode="_(&quot;$&quot;* #,##0.00_);_(&quot;$&quot;* \(#,##0.00\);_(&quot;$&quot;* &quot;-&quot;??_);_(@_)">
                  <c:v>204.65200000000002</c:v>
                </c:pt>
                <c:pt idx="258" formatCode="_(&quot;$&quot;* #,##0.00_);_(&quot;$&quot;* \(#,##0.00\);_(&quot;$&quot;* &quot;-&quot;??_);_(@_)">
                  <c:v>204.33883333333333</c:v>
                </c:pt>
                <c:pt idx="259" formatCode="_(&quot;$&quot;* #,##0.00_);_(&quot;$&quot;* \(#,##0.00\);_(&quot;$&quot;* &quot;-&quot;??_);_(@_)">
                  <c:v>204.80373333333333</c:v>
                </c:pt>
                <c:pt idx="260" formatCode="_(&quot;$&quot;* #,##0.00_);_(&quot;$&quot;* \(#,##0.00\);_(&quot;$&quot;* &quot;-&quot;??_);_(@_)">
                  <c:v>205.92726666666667</c:v>
                </c:pt>
                <c:pt idx="261" formatCode="_(&quot;$&quot;* #,##0.00_);_(&quot;$&quot;* \(#,##0.00\);_(&quot;$&quot;* &quot;-&quot;??_);_(@_)">
                  <c:v>207.58023333333333</c:v>
                </c:pt>
                <c:pt idx="262" formatCode="_(&quot;$&quot;* #,##0.00_);_(&quot;$&quot;* \(#,##0.00\);_(&quot;$&quot;* &quot;-&quot;??_);_(@_)">
                  <c:v>207.6480333333333</c:v>
                </c:pt>
                <c:pt idx="263" formatCode="_(&quot;$&quot;* #,##0.00_);_(&quot;$&quot;* \(#,##0.00\);_(&quot;$&quot;* &quot;-&quot;??_);_(@_)">
                  <c:v>208.40350000000001</c:v>
                </c:pt>
                <c:pt idx="264" formatCode="_(&quot;$&quot;* #,##0.00_);_(&quot;$&quot;* \(#,##0.00\);_(&quot;$&quot;* &quot;-&quot;??_);_(@_)">
                  <c:v>208.4487</c:v>
                </c:pt>
                <c:pt idx="265" formatCode="_(&quot;$&quot;* #,##0.00_);_(&quot;$&quot;* \(#,##0.00\);_(&quot;$&quot;* &quot;-&quot;??_);_(@_)">
                  <c:v>208.50360000000001</c:v>
                </c:pt>
                <c:pt idx="266" formatCode="_(&quot;$&quot;* #,##0.00_);_(&quot;$&quot;* \(#,##0.00\);_(&quot;$&quot;* &quot;-&quot;??_);_(@_)">
                  <c:v>207.90633333333335</c:v>
                </c:pt>
                <c:pt idx="267" formatCode="_(&quot;$&quot;* #,##0.00_);_(&quot;$&quot;* \(#,##0.00\);_(&quot;$&quot;* &quot;-&quot;??_);_(@_)">
                  <c:v>207.55766666666668</c:v>
                </c:pt>
                <c:pt idx="268" formatCode="_(&quot;$&quot;* #,##0.00_);_(&quot;$&quot;* \(#,##0.00\);_(&quot;$&quot;* &quot;-&quot;??_);_(@_)">
                  <c:v>208.12909999999999</c:v>
                </c:pt>
                <c:pt idx="269" formatCode="_(&quot;$&quot;* #,##0.00_);_(&quot;$&quot;* \(#,##0.00\);_(&quot;$&quot;* &quot;-&quot;??_);_(@_)">
                  <c:v>207.30259999999998</c:v>
                </c:pt>
                <c:pt idx="270" formatCode="_(&quot;$&quot;* #,##0.00_);_(&quot;$&quot;* \(#,##0.00\);_(&quot;$&quot;* &quot;-&quot;??_);_(@_)">
                  <c:v>206.08546666666666</c:v>
                </c:pt>
                <c:pt idx="271" formatCode="_(&quot;$&quot;* #,##0.00_);_(&quot;$&quot;* \(#,##0.00\);_(&quot;$&quot;* &quot;-&quot;??_);_(@_)">
                  <c:v>205.19763333333333</c:v>
                </c:pt>
                <c:pt idx="272" formatCode="_(&quot;$&quot;* #,##0.00_);_(&quot;$&quot;* \(#,##0.00\);_(&quot;$&quot;* &quot;-&quot;??_);_(@_)">
                  <c:v>205.97246666666669</c:v>
                </c:pt>
                <c:pt idx="273" formatCode="_(&quot;$&quot;* #,##0.00_);_(&quot;$&quot;* \(#,##0.00\);_(&quot;$&quot;* &quot;-&quot;??_);_(@_)">
                  <c:v>207.13796666666667</c:v>
                </c:pt>
                <c:pt idx="274" formatCode="_(&quot;$&quot;* #,##0.00_);_(&quot;$&quot;* \(#,##0.00\);_(&quot;$&quot;* &quot;-&quot;??_);_(@_)">
                  <c:v>209.08153333333334</c:v>
                </c:pt>
                <c:pt idx="275" formatCode="_(&quot;$&quot;* #,##0.00_);_(&quot;$&quot;* \(#,##0.00\);_(&quot;$&quot;* &quot;-&quot;??_);_(@_)">
                  <c:v>210.76683333333335</c:v>
                </c:pt>
                <c:pt idx="276" formatCode="_(&quot;$&quot;* #,##0.00_);_(&quot;$&quot;* \(#,##0.00\);_(&quot;$&quot;* &quot;-&quot;??_);_(@_)">
                  <c:v>212.20673333333335</c:v>
                </c:pt>
                <c:pt idx="277" formatCode="_(&quot;$&quot;* #,##0.00_);_(&quot;$&quot;* \(#,##0.00\);_(&quot;$&quot;* &quot;-&quot;??_);_(@_)">
                  <c:v>213.27536666666666</c:v>
                </c:pt>
                <c:pt idx="278" formatCode="_(&quot;$&quot;* #,##0.00_);_(&quot;$&quot;* \(#,##0.00\);_(&quot;$&quot;* &quot;-&quot;??_);_(@_)">
                  <c:v>214.73463333333333</c:v>
                </c:pt>
                <c:pt idx="279" formatCode="_(&quot;$&quot;* #,##0.00_);_(&quot;$&quot;* \(#,##0.00\);_(&quot;$&quot;* &quot;-&quot;??_);_(@_)">
                  <c:v>215.51916666666668</c:v>
                </c:pt>
                <c:pt idx="280" formatCode="_(&quot;$&quot;* #,##0.00_);_(&quot;$&quot;* \(#,##0.00\);_(&quot;$&quot;* &quot;-&quot;??_);_(@_)">
                  <c:v>215.57083333333335</c:v>
                </c:pt>
                <c:pt idx="281" formatCode="_(&quot;$&quot;* #,##0.00_);_(&quot;$&quot;* \(#,##0.00\);_(&quot;$&quot;* &quot;-&quot;??_);_(@_)">
                  <c:v>215.90016666666668</c:v>
                </c:pt>
                <c:pt idx="282" formatCode="_(&quot;$&quot;* #,##0.00_);_(&quot;$&quot;* \(#,##0.00\);_(&quot;$&quot;* &quot;-&quot;??_);_(@_)">
                  <c:v>216.91066666666666</c:v>
                </c:pt>
                <c:pt idx="283" formatCode="_(&quot;$&quot;* #,##0.00_);_(&quot;$&quot;* \(#,##0.00\);_(&quot;$&quot;* &quot;-&quot;??_);_(@_)">
                  <c:v>216.5652</c:v>
                </c:pt>
                <c:pt idx="284" formatCode="_(&quot;$&quot;* #,##0.00_);_(&quot;$&quot;* \(#,##0.00\);_(&quot;$&quot;* &quot;-&quot;??_);_(@_)">
                  <c:v>215.74513333333334</c:v>
                </c:pt>
                <c:pt idx="285" formatCode="_(&quot;$&quot;* #,##0.00_);_(&quot;$&quot;* \(#,##0.00\);_(&quot;$&quot;* &quot;-&quot;??_);_(@_)">
                  <c:v>213.65953333333334</c:v>
                </c:pt>
                <c:pt idx="286" formatCode="_(&quot;$&quot;* #,##0.00_);_(&quot;$&quot;* \(#,##0.00\);_(&quot;$&quot;* &quot;-&quot;??_);_(@_)">
                  <c:v>212.43916666666667</c:v>
                </c:pt>
                <c:pt idx="287" formatCode="_(&quot;$&quot;* #,##0.00_);_(&quot;$&quot;* \(#,##0.00\);_(&quot;$&quot;* &quot;-&quot;??_);_(@_)">
                  <c:v>209.15576666666666</c:v>
                </c:pt>
                <c:pt idx="288" formatCode="_(&quot;$&quot;* #,##0.00_);_(&quot;$&quot;* \(#,##0.00\);_(&quot;$&quot;* &quot;-&quot;??_);_(@_)">
                  <c:v>209.34946666666667</c:v>
                </c:pt>
                <c:pt idx="289" formatCode="_(&quot;$&quot;* #,##0.00_);_(&quot;$&quot;* \(#,##0.00\);_(&quot;$&quot;* &quot;-&quot;??_);_(@_)">
                  <c:v>209.90476666666666</c:v>
                </c:pt>
                <c:pt idx="290" formatCode="_(&quot;$&quot;* #,##0.00_);_(&quot;$&quot;* \(#,##0.00\);_(&quot;$&quot;* &quot;-&quot;??_);_(@_)">
                  <c:v>211.59653333333335</c:v>
                </c:pt>
                <c:pt idx="291" formatCode="_(&quot;$&quot;* #,##0.00_);_(&quot;$&quot;* \(#,##0.00\);_(&quot;$&quot;* &quot;-&quot;??_);_(@_)">
                  <c:v>210.51176666666666</c:v>
                </c:pt>
                <c:pt idx="292" formatCode="_(&quot;$&quot;* #,##0.00_);_(&quot;$&quot;* \(#,##0.00\);_(&quot;$&quot;* &quot;-&quot;??_);_(@_)">
                  <c:v>209.4528</c:v>
                </c:pt>
                <c:pt idx="293" formatCode="_(&quot;$&quot;* #,##0.00_);_(&quot;$&quot;* \(#,##0.00\);_(&quot;$&quot;* &quot;-&quot;??_);_(@_)">
                  <c:v>208.00966666666667</c:v>
                </c:pt>
                <c:pt idx="294" formatCode="_(&quot;$&quot;* #,##0.00_);_(&quot;$&quot;* \(#,##0.00\);_(&quot;$&quot;* &quot;-&quot;??_);_(@_)">
                  <c:v>207.27356666666665</c:v>
                </c:pt>
                <c:pt idx="295" formatCode="_(&quot;$&quot;* #,##0.00_);_(&quot;$&quot;* \(#,##0.00\);_(&quot;$&quot;* &quot;-&quot;??_);_(@_)">
                  <c:v>207.30586666666667</c:v>
                </c:pt>
                <c:pt idx="296" formatCode="_(&quot;$&quot;* #,##0.00_);_(&quot;$&quot;* \(#,##0.00\);_(&quot;$&quot;* &quot;-&quot;??_);_(@_)">
                  <c:v>210.96053333333336</c:v>
                </c:pt>
                <c:pt idx="297" formatCode="_(&quot;$&quot;* #,##0.00_);_(&quot;$&quot;* \(#,##0.00\);_(&quot;$&quot;* &quot;-&quot;??_);_(@_)">
                  <c:v>214.93806666666669</c:v>
                </c:pt>
                <c:pt idx="298" formatCode="_(&quot;$&quot;* #,##0.00_);_(&quot;$&quot;* \(#,##0.00\);_(&quot;$&quot;* &quot;-&quot;??_);_(@_)">
                  <c:v>218.00836666666669</c:v>
                </c:pt>
                <c:pt idx="299" formatCode="_(&quot;$&quot;* #,##0.00_);_(&quot;$&quot;* \(#,##0.00\);_(&quot;$&quot;* &quot;-&quot;??_);_(@_)">
                  <c:v>219.68396666666669</c:v>
                </c:pt>
                <c:pt idx="300" formatCode="_(&quot;$&quot;* #,##0.00_);_(&quot;$&quot;* \(#,##0.00\);_(&quot;$&quot;* &quot;-&quot;??_);_(@_)">
                  <c:v>222.06013333333337</c:v>
                </c:pt>
                <c:pt idx="301" formatCode="_(&quot;$&quot;* #,##0.00_);_(&quot;$&quot;* \(#,##0.00\);_(&quot;$&quot;* &quot;-&quot;??_);_(@_)">
                  <c:v>224.3039666666667</c:v>
                </c:pt>
                <c:pt idx="302" formatCode="_(&quot;$&quot;* #,##0.00_);_(&quot;$&quot;* \(#,##0.00\);_(&quot;$&quot;* &quot;-&quot;??_);_(@_)">
                  <c:v>227.33873333333335</c:v>
                </c:pt>
                <c:pt idx="303" formatCode="_(&quot;$&quot;* #,##0.00_);_(&quot;$&quot;* \(#,##0.00\);_(&quot;$&quot;* &quot;-&quot;??_);_(@_)">
                  <c:v>227.2193</c:v>
                </c:pt>
                <c:pt idx="304" formatCode="_(&quot;$&quot;* #,##0.00_);_(&quot;$&quot;* \(#,##0.00\);_(&quot;$&quot;* &quot;-&quot;??_);_(@_)">
                  <c:v>229.39853333333335</c:v>
                </c:pt>
                <c:pt idx="305" formatCode="_(&quot;$&quot;* #,##0.00_);_(&quot;$&quot;* \(#,##0.00\);_(&quot;$&quot;* &quot;-&quot;??_);_(@_)">
                  <c:v>229.58580000000003</c:v>
                </c:pt>
                <c:pt idx="306" formatCode="_(&quot;$&quot;* #,##0.00_);_(&quot;$&quot;* \(#,##0.00\);_(&quot;$&quot;* &quot;-&quot;??_);_(@_)">
                  <c:v>233.15006666666667</c:v>
                </c:pt>
                <c:pt idx="307" formatCode="_(&quot;$&quot;* #,##0.00_);_(&quot;$&quot;* \(#,##0.00\);_(&quot;$&quot;* &quot;-&quot;??_);_(@_)">
                  <c:v>233.91200000000001</c:v>
                </c:pt>
                <c:pt idx="308" formatCode="_(&quot;$&quot;* #,##0.00_);_(&quot;$&quot;* \(#,##0.00\);_(&quot;$&quot;* &quot;-&quot;??_);_(@_)">
                  <c:v>234.78046666666663</c:v>
                </c:pt>
                <c:pt idx="309" formatCode="_(&quot;$&quot;* #,##0.00_);_(&quot;$&quot;* \(#,##0.00\);_(&quot;$&quot;* &quot;-&quot;??_);_(@_)">
                  <c:v>234.60933333333332</c:v>
                </c:pt>
                <c:pt idx="310" formatCode="_(&quot;$&quot;* #,##0.00_);_(&quot;$&quot;* \(#,##0.00\);_(&quot;$&quot;* &quot;-&quot;??_);_(@_)">
                  <c:v>235.17756666666665</c:v>
                </c:pt>
                <c:pt idx="311" formatCode="_(&quot;$&quot;* #,##0.00_);_(&quot;$&quot;* \(#,##0.00\);_(&quot;$&quot;* &quot;-&quot;??_);_(@_)">
                  <c:v>235.37773333333334</c:v>
                </c:pt>
                <c:pt idx="312" formatCode="_(&quot;$&quot;* #,##0.00_);_(&quot;$&quot;* \(#,##0.00\);_(&quot;$&quot;* &quot;-&quot;??_);_(@_)">
                  <c:v>236.0299</c:v>
                </c:pt>
                <c:pt idx="313" formatCode="_(&quot;$&quot;* #,##0.00_);_(&quot;$&quot;* \(#,##0.00\);_(&quot;$&quot;* &quot;-&quot;??_);_(@_)">
                  <c:v>236.42376666666667</c:v>
                </c:pt>
                <c:pt idx="314" formatCode="_(&quot;$&quot;* #,##0.00_);_(&quot;$&quot;* \(#,##0.00\);_(&quot;$&quot;* &quot;-&quot;??_);_(@_)">
                  <c:v>236.70786666666666</c:v>
                </c:pt>
                <c:pt idx="315" formatCode="_(&quot;$&quot;* #,##0.00_);_(&quot;$&quot;* \(#,##0.00\);_(&quot;$&quot;* &quot;-&quot;??_);_(@_)">
                  <c:v>236.79583333333335</c:v>
                </c:pt>
                <c:pt idx="316" formatCode="_(&quot;$&quot;* #,##0.00_);_(&quot;$&quot;* \(#,##0.00\);_(&quot;$&quot;* &quot;-&quot;??_);_(@_)">
                  <c:v>236.58969999999999</c:v>
                </c:pt>
                <c:pt idx="317" formatCode="_(&quot;$&quot;* #,##0.00_);_(&quot;$&quot;* \(#,##0.00\);_(&quot;$&quot;* &quot;-&quot;??_);_(@_)">
                  <c:v>235.88750000000002</c:v>
                </c:pt>
                <c:pt idx="318" formatCode="_(&quot;$&quot;* #,##0.00_);_(&quot;$&quot;* \(#,##0.00\);_(&quot;$&quot;* &quot;-&quot;??_);_(@_)">
                  <c:v>232.75186666666664</c:v>
                </c:pt>
                <c:pt idx="319" formatCode="_(&quot;$&quot;* #,##0.00_);_(&quot;$&quot;* \(#,##0.00\);_(&quot;$&quot;* &quot;-&quot;??_);_(@_)">
                  <c:v>229.34763333333333</c:v>
                </c:pt>
                <c:pt idx="320" formatCode="_(&quot;$&quot;* #,##0.00_);_(&quot;$&quot;* \(#,##0.00\);_(&quot;$&quot;* &quot;-&quot;??_);_(@_)">
                  <c:v>227.27016666666668</c:v>
                </c:pt>
                <c:pt idx="321" formatCode="_(&quot;$&quot;* #,##0.00_);_(&quot;$&quot;* \(#,##0.00\);_(&quot;$&quot;* &quot;-&quot;??_);_(@_)">
                  <c:v>225.48393333333334</c:v>
                </c:pt>
                <c:pt idx="322" formatCode="_(&quot;$&quot;* #,##0.00_);_(&quot;$&quot;* \(#,##0.00\);_(&quot;$&quot;* &quot;-&quot;??_);_(@_)">
                  <c:v>225.19593333333333</c:v>
                </c:pt>
                <c:pt idx="323" formatCode="_(&quot;$&quot;* #,##0.00_);_(&quot;$&quot;* \(#,##0.00\);_(&quot;$&quot;* &quot;-&quot;??_);_(@_)">
                  <c:v>225.96933333333334</c:v>
                </c:pt>
                <c:pt idx="324" formatCode="_(&quot;$&quot;* #,##0.00_);_(&quot;$&quot;* \(#,##0.00\);_(&quot;$&quot;* &quot;-&quot;??_);_(@_)">
                  <c:v>227.54846666666666</c:v>
                </c:pt>
                <c:pt idx="325" formatCode="_(&quot;$&quot;* #,##0.00_);_(&quot;$&quot;* \(#,##0.00\);_(&quot;$&quot;* &quot;-&quot;??_);_(@_)">
                  <c:v>225.98876666666669</c:v>
                </c:pt>
                <c:pt idx="326" formatCode="_(&quot;$&quot;* #,##0.00_);_(&quot;$&quot;* \(#,##0.00\);_(&quot;$&quot;* &quot;-&quot;??_);_(@_)">
                  <c:v>222.68486666666664</c:v>
                </c:pt>
                <c:pt idx="327" formatCode="_(&quot;$&quot;* #,##0.00_);_(&quot;$&quot;* \(#,##0.00\);_(&quot;$&quot;* &quot;-&quot;??_);_(@_)">
                  <c:v>221.95029999999997</c:v>
                </c:pt>
                <c:pt idx="328" formatCode="_(&quot;$&quot;* #,##0.00_);_(&quot;$&quot;* \(#,##0.00\);_(&quot;$&quot;* &quot;-&quot;??_);_(@_)">
                  <c:v>221.89526666666666</c:v>
                </c:pt>
                <c:pt idx="329" formatCode="_(&quot;$&quot;* #,##0.00_);_(&quot;$&quot;* \(#,##0.00\);_(&quot;$&quot;* &quot;-&quot;??_);_(@_)">
                  <c:v>224.17660000000001</c:v>
                </c:pt>
                <c:pt idx="330" formatCode="_(&quot;$&quot;* #,##0.00_);_(&quot;$&quot;* \(#,##0.00\);_(&quot;$&quot;* &quot;-&quot;??_);_(@_)">
                  <c:v>224.44193333333337</c:v>
                </c:pt>
                <c:pt idx="331" formatCode="_(&quot;$&quot;* #,##0.00_);_(&quot;$&quot;* \(#,##0.00\);_(&quot;$&quot;* &quot;-&quot;??_);_(@_)">
                  <c:v>227.59373333333335</c:v>
                </c:pt>
                <c:pt idx="332" formatCode="_(&quot;$&quot;* #,##0.00_);_(&quot;$&quot;* \(#,##0.00\);_(&quot;$&quot;* &quot;-&quot;??_);_(@_)">
                  <c:v>228.23123333333334</c:v>
                </c:pt>
                <c:pt idx="333" formatCode="_(&quot;$&quot;* #,##0.00_);_(&quot;$&quot;* \(#,##0.00\);_(&quot;$&quot;* &quot;-&quot;??_);_(@_)">
                  <c:v>229.00463333333335</c:v>
                </c:pt>
                <c:pt idx="334" formatCode="_(&quot;$&quot;* #,##0.00_);_(&quot;$&quot;* \(#,##0.00\);_(&quot;$&quot;* &quot;-&quot;??_);_(@_)">
                  <c:v>229.19233333333332</c:v>
                </c:pt>
                <c:pt idx="335" formatCode="_(&quot;$&quot;* #,##0.00_);_(&quot;$&quot;* \(#,##0.00\);_(&quot;$&quot;* &quot;-&quot;??_);_(@_)">
                  <c:v>229.60976666666667</c:v>
                </c:pt>
                <c:pt idx="336" formatCode="_(&quot;$&quot;* #,##0.00_);_(&quot;$&quot;* \(#,##0.00\);_(&quot;$&quot;* &quot;-&quot;??_);_(@_)">
                  <c:v>228.28626666666665</c:v>
                </c:pt>
                <c:pt idx="337" formatCode="_(&quot;$&quot;* #,##0.00_);_(&quot;$&quot;* \(#,##0.00\);_(&quot;$&quot;* &quot;-&quot;??_);_(@_)">
                  <c:v>225.90459999999999</c:v>
                </c:pt>
                <c:pt idx="338" formatCode="_(&quot;$&quot;* #,##0.00_);_(&quot;$&quot;* \(#,##0.00\);_(&quot;$&quot;* &quot;-&quot;??_);_(@_)">
                  <c:v>225.56483333333335</c:v>
                </c:pt>
                <c:pt idx="339" formatCode="_(&quot;$&quot;* #,##0.00_);_(&quot;$&quot;* \(#,##0.00\);_(&quot;$&quot;* &quot;-&quot;??_);_(@_)">
                  <c:v>227.78470000000002</c:v>
                </c:pt>
                <c:pt idx="340" formatCode="_(&quot;$&quot;* #,##0.00_);_(&quot;$&quot;* \(#,##0.00\);_(&quot;$&quot;* &quot;-&quot;??_);_(@_)">
                  <c:v>229.43826666666666</c:v>
                </c:pt>
                <c:pt idx="341" formatCode="_(&quot;$&quot;* #,##0.00_);_(&quot;$&quot;* \(#,##0.00\);_(&quot;$&quot;* &quot;-&quot;??_);_(@_)">
                  <c:v>228.25710000000001</c:v>
                </c:pt>
                <c:pt idx="342" formatCode="_(&quot;$&quot;* #,##0.00_);_(&quot;$&quot;* \(#,##0.00\);_(&quot;$&quot;* &quot;-&quot;??_);_(@_)">
                  <c:v>227.90113333333332</c:v>
                </c:pt>
                <c:pt idx="343" formatCode="_(&quot;$&quot;* #,##0.00_);_(&quot;$&quot;* \(#,##0.00\);_(&quot;$&quot;* &quot;-&quot;??_);_(@_)">
                  <c:v>227.82996666666668</c:v>
                </c:pt>
                <c:pt idx="344" formatCode="_(&quot;$&quot;* #,##0.00_);_(&quot;$&quot;* \(#,##0.00\);_(&quot;$&quot;* &quot;-&quot;??_);_(@_)">
                  <c:v>227.67143333333331</c:v>
                </c:pt>
                <c:pt idx="345" formatCode="_(&quot;$&quot;* #,##0.00_);_(&quot;$&quot;* \(#,##0.00\);_(&quot;$&quot;* &quot;-&quot;??_);_(@_)">
                  <c:v>227.4417</c:v>
                </c:pt>
                <c:pt idx="346" formatCode="_(&quot;$&quot;* #,##0.00_);_(&quot;$&quot;* \(#,##0.00\);_(&quot;$&quot;* &quot;-&quot;??_);_(@_)">
                  <c:v>229.74243333333334</c:v>
                </c:pt>
                <c:pt idx="347" formatCode="_(&quot;$&quot;* #,##0.00_);_(&quot;$&quot;* \(#,##0.00\);_(&quot;$&quot;* &quot;-&quot;??_);_(@_)">
                  <c:v>235.31473333333335</c:v>
                </c:pt>
                <c:pt idx="348" formatCode="_(&quot;$&quot;* #,##0.00_);_(&quot;$&quot;* \(#,##0.00\);_(&quot;$&quot;* &quot;-&quot;??_);_(@_)">
                  <c:v>239.2269666666667</c:v>
                </c:pt>
                <c:pt idx="349" formatCode="_(&quot;$&quot;* #,##0.00_);_(&quot;$&quot;* \(#,##0.00\);_(&quot;$&quot;* &quot;-&quot;??_);_(@_)">
                  <c:v>241.67013333333333</c:v>
                </c:pt>
                <c:pt idx="350" formatCode="_(&quot;$&quot;* #,##0.00_);_(&quot;$&quot;* \(#,##0.00\);_(&quot;$&quot;* &quot;-&quot;??_);_(@_)">
                  <c:v>243.02273333333335</c:v>
                </c:pt>
                <c:pt idx="351" formatCode="_(&quot;$&quot;* #,##0.00_);_(&quot;$&quot;* \(#,##0.00\);_(&quot;$&quot;* &quot;-&quot;??_);_(@_)">
                  <c:v>245.60826666666665</c:v>
                </c:pt>
                <c:pt idx="352" formatCode="_(&quot;$&quot;* #,##0.00_);_(&quot;$&quot;* \(#,##0.00\);_(&quot;$&quot;* &quot;-&quot;??_);_(@_)">
                  <c:v>247.55306666666669</c:v>
                </c:pt>
                <c:pt idx="353" formatCode="_(&quot;$&quot;* #,##0.00_);_(&quot;$&quot;* \(#,##0.00\);_(&quot;$&quot;* &quot;-&quot;??_);_(@_)">
                  <c:v>249.24873333333335</c:v>
                </c:pt>
                <c:pt idx="354" formatCode="_(&quot;$&quot;* #,##0.00_);_(&quot;$&quot;* \(#,##0.00\);_(&quot;$&quot;* &quot;-&quot;??_);_(@_)">
                  <c:v>249.16460000000004</c:v>
                </c:pt>
                <c:pt idx="355" formatCode="_(&quot;$&quot;* #,##0.00_);_(&quot;$&quot;* \(#,##0.00\);_(&quot;$&quot;* &quot;-&quot;??_);_(@_)">
                  <c:v>250.32630000000003</c:v>
                </c:pt>
                <c:pt idx="356" formatCode="_(&quot;$&quot;* #,##0.00_);_(&quot;$&quot;* \(#,##0.00\);_(&quot;$&quot;* &quot;-&quot;??_);_(@_)">
                  <c:v>251.05436666666665</c:v>
                </c:pt>
                <c:pt idx="357" formatCode="_(&quot;$&quot;* #,##0.00_);_(&quot;$&quot;* \(#,##0.00\);_(&quot;$&quot;* &quot;-&quot;??_);_(@_)">
                  <c:v>252.0737</c:v>
                </c:pt>
                <c:pt idx="358" formatCode="_(&quot;$&quot;* #,##0.00_);_(&quot;$&quot;* \(#,##0.00\);_(&quot;$&quot;* &quot;-&quot;??_);_(@_)">
                  <c:v>251.67243333333332</c:v>
                </c:pt>
                <c:pt idx="359" formatCode="_(&quot;$&quot;* #,##0.00_);_(&quot;$&quot;* \(#,##0.00\);_(&quot;$&quot;* &quot;-&quot;??_);_(@_)">
                  <c:v>251.62063333333333</c:v>
                </c:pt>
                <c:pt idx="360" formatCode="_(&quot;$&quot;* #,##0.00_);_(&quot;$&quot;* \(#,##0.00\);_(&quot;$&quot;* &quot;-&quot;??_);_(@_)">
                  <c:v>251.11256666666665</c:v>
                </c:pt>
                <c:pt idx="361" formatCode="_(&quot;$&quot;* #,##0.00_);_(&quot;$&quot;* \(#,##0.00\);_(&quot;$&quot;* &quot;-&quot;??_);_(@_)">
                  <c:v>252.04776666666666</c:v>
                </c:pt>
                <c:pt idx="362" formatCode="_(&quot;$&quot;* #,##0.00_);_(&quot;$&quot;* \(#,##0.00\);_(&quot;$&quot;* &quot;-&quot;??_);_(@_)">
                  <c:v>252.36166666666668</c:v>
                </c:pt>
                <c:pt idx="363" formatCode="_(&quot;$&quot;* #,##0.00_);_(&quot;$&quot;* \(#,##0.00\);_(&quot;$&quot;* &quot;-&quot;??_);_(@_)">
                  <c:v>253.91493333333332</c:v>
                </c:pt>
                <c:pt idx="364" formatCode="_(&quot;$&quot;* #,##0.00_);_(&quot;$&quot;* \(#,##0.00\);_(&quot;$&quot;* &quot;-&quot;??_);_(@_)">
                  <c:v>251.78243333333333</c:v>
                </c:pt>
                <c:pt idx="365" formatCode="_(&quot;$&quot;* #,##0.00_);_(&quot;$&quot;* \(#,##0.00\);_(&quot;$&quot;* &quot;-&quot;??_);_(@_)">
                  <c:v>248.85716666666667</c:v>
                </c:pt>
                <c:pt idx="366" formatCode="_(&quot;$&quot;* #,##0.00_);_(&quot;$&quot;* \(#,##0.00\);_(&quot;$&quot;* &quot;-&quot;??_);_(@_)">
                  <c:v>245.68916666666667</c:v>
                </c:pt>
                <c:pt idx="367" formatCode="_(&quot;$&quot;* #,##0.00_);_(&quot;$&quot;* \(#,##0.00\);_(&quot;$&quot;* &quot;-&quot;??_);_(@_)">
                  <c:v>244.81546666666668</c:v>
                </c:pt>
                <c:pt idx="368" formatCode="_(&quot;$&quot;* #,##0.00_);_(&quot;$&quot;* \(#,##0.00\);_(&quot;$&quot;* &quot;-&quot;??_);_(@_)">
                  <c:v>243.28809999999999</c:v>
                </c:pt>
                <c:pt idx="369" formatCode="_(&quot;$&quot;* #,##0.00_);_(&quot;$&quot;* \(#,##0.00\);_(&quot;$&quot;* &quot;-&quot;??_);_(@_)">
                  <c:v>241.44039999999998</c:v>
                </c:pt>
                <c:pt idx="370" formatCode="_(&quot;$&quot;* #,##0.00_);_(&quot;$&quot;* \(#,##0.00\);_(&quot;$&quot;* &quot;-&quot;??_);_(@_)">
                  <c:v>240.75113333333334</c:v>
                </c:pt>
                <c:pt idx="371" formatCode="_(&quot;$&quot;* #,##0.00_);_(&quot;$&quot;* \(#,##0.00\);_(&quot;$&quot;* &quot;-&quot;??_);_(@_)">
                  <c:v>242.26233333333334</c:v>
                </c:pt>
                <c:pt idx="372" formatCode="_(&quot;$&quot;* #,##0.00_);_(&quot;$&quot;* \(#,##0.00\);_(&quot;$&quot;* &quot;-&quot;??_);_(@_)">
                  <c:v>242.49206666666669</c:v>
                </c:pt>
                <c:pt idx="373" formatCode="_(&quot;$&quot;* #,##0.00_);_(&quot;$&quot;* \(#,##0.00\);_(&quot;$&quot;* &quot;-&quot;??_);_(@_)">
                  <c:v>241.35950000000003</c:v>
                </c:pt>
                <c:pt idx="374" formatCode="_(&quot;$&quot;* #,##0.00_);_(&quot;$&quot;* \(#,##0.00\);_(&quot;$&quot;* &quot;-&quot;??_);_(@_)">
                  <c:v>237.00390000000002</c:v>
                </c:pt>
                <c:pt idx="375" formatCode="_(&quot;$&quot;* #,##0.00_);_(&quot;$&quot;* \(#,##0.00\);_(&quot;$&quot;* &quot;-&quot;??_);_(@_)">
                  <c:v>235.66099999999997</c:v>
                </c:pt>
                <c:pt idx="376" formatCode="_(&quot;$&quot;* #,##0.00_);_(&quot;$&quot;* \(#,##0.00\);_(&quot;$&quot;* &quot;-&quot;??_);_(@_)">
                  <c:v>236.28229999999999</c:v>
                </c:pt>
                <c:pt idx="377" formatCode="_(&quot;$&quot;* #,##0.00_);_(&quot;$&quot;* \(#,##0.00\);_(&quot;$&quot;* &quot;-&quot;??_);_(@_)">
                  <c:v>238.28210000000001</c:v>
                </c:pt>
                <c:pt idx="378" formatCode="_(&quot;$&quot;* #,##0.00_);_(&quot;$&quot;* \(#,##0.00\);_(&quot;$&quot;* &quot;-&quot;??_);_(@_)">
                  <c:v>238.29826666666668</c:v>
                </c:pt>
                <c:pt idx="379" formatCode="_(&quot;$&quot;* #,##0.00_);_(&quot;$&quot;* \(#,##0.00\);_(&quot;$&quot;* &quot;-&quot;??_);_(@_)">
                  <c:v>236.85223333333332</c:v>
                </c:pt>
                <c:pt idx="380" formatCode="_(&quot;$&quot;* #,##0.00_);_(&quot;$&quot;* \(#,##0.00\);_(&quot;$&quot;* &quot;-&quot;??_);_(@_)">
                  <c:v>237.4571</c:v>
                </c:pt>
                <c:pt idx="381" formatCode="_(&quot;$&quot;* #,##0.00_);_(&quot;$&quot;* \(#,##0.00\);_(&quot;$&quot;* &quot;-&quot;??_);_(@_)">
                  <c:v>238.31659999999999</c:v>
                </c:pt>
                <c:pt idx="382" formatCode="_(&quot;$&quot;* #,##0.00_);_(&quot;$&quot;* \(#,##0.00\);_(&quot;$&quot;* &quot;-&quot;??_);_(@_)">
                  <c:v>240.80106666666666</c:v>
                </c:pt>
                <c:pt idx="383" formatCode="_(&quot;$&quot;* #,##0.00_);_(&quot;$&quot;* \(#,##0.00\);_(&quot;$&quot;* &quot;-&quot;??_);_(@_)">
                  <c:v>242.50063333333333</c:v>
                </c:pt>
                <c:pt idx="384" formatCode="_(&quot;$&quot;* #,##0.00_);_(&quot;$&quot;* \(#,##0.00\);_(&quot;$&quot;* &quot;-&quot;??_);_(@_)">
                  <c:v>244.55046666666667</c:v>
                </c:pt>
                <c:pt idx="385" formatCode="_(&quot;$&quot;* #,##0.00_);_(&quot;$&quot;* \(#,##0.00\);_(&quot;$&quot;* &quot;-&quot;??_);_(@_)">
                  <c:v>244.07366666666667</c:v>
                </c:pt>
                <c:pt idx="386" formatCode="_(&quot;$&quot;* #,##0.00_);_(&quot;$&quot;* \(#,##0.00\);_(&quot;$&quot;* &quot;-&quot;??_);_(@_)">
                  <c:v>243.41200000000001</c:v>
                </c:pt>
                <c:pt idx="387" formatCode="_(&quot;$&quot;* #,##0.00_);_(&quot;$&quot;* \(#,##0.00\);_(&quot;$&quot;* &quot;-&quot;??_);_(@_)">
                  <c:v>242.08546666666666</c:v>
                </c:pt>
                <c:pt idx="388" formatCode="_(&quot;$&quot;* #,##0.00_);_(&quot;$&quot;* \(#,##0.00\);_(&quot;$&quot;* &quot;-&quot;??_);_(@_)">
                  <c:v>241.43356666666668</c:v>
                </c:pt>
                <c:pt idx="389" formatCode="_(&quot;$&quot;* #,##0.00_);_(&quot;$&quot;* \(#,##0.00\);_(&quot;$&quot;* &quot;-&quot;??_);_(@_)">
                  <c:v>240.14589999999998</c:v>
                </c:pt>
                <c:pt idx="390" formatCode="_(&quot;$&quot;* #,##0.00_);_(&quot;$&quot;* \(#,##0.00\);_(&quot;$&quot;* &quot;-&quot;??_);_(@_)">
                  <c:v>241.24539999999999</c:v>
                </c:pt>
                <c:pt idx="391" formatCode="_(&quot;$&quot;* #,##0.00_);_(&quot;$&quot;* \(#,##0.00\);_(&quot;$&quot;* &quot;-&quot;??_);_(@_)">
                  <c:v>243.35686666666666</c:v>
                </c:pt>
                <c:pt idx="392" formatCode="_(&quot;$&quot;* #,##0.00_);_(&quot;$&quot;* \(#,##0.00\);_(&quot;$&quot;* &quot;-&quot;??_);_(@_)">
                  <c:v>245.58186666666666</c:v>
                </c:pt>
                <c:pt idx="393" formatCode="_(&quot;$&quot;* #,##0.00_);_(&quot;$&quot;* \(#,##0.00\);_(&quot;$&quot;* &quot;-&quot;??_);_(@_)">
                  <c:v>246.49003333333334</c:v>
                </c:pt>
                <c:pt idx="394" formatCode="_(&quot;$&quot;* #,##0.00_);_(&quot;$&quot;* \(#,##0.00\);_(&quot;$&quot;* &quot;-&quot;??_);_(@_)">
                  <c:v>247.60249999999999</c:v>
                </c:pt>
                <c:pt idx="395" formatCode="_(&quot;$&quot;* #,##0.00_);_(&quot;$&quot;* \(#,##0.00\);_(&quot;$&quot;* &quot;-&quot;??_);_(@_)">
                  <c:v>249.328</c:v>
                </c:pt>
                <c:pt idx="396" formatCode="_(&quot;$&quot;* #,##0.00_);_(&quot;$&quot;* \(#,##0.00\);_(&quot;$&quot;* &quot;-&quot;??_);_(@_)">
                  <c:v>251.37136666666666</c:v>
                </c:pt>
                <c:pt idx="397" formatCode="_(&quot;$&quot;* #,##0.00_);_(&quot;$&quot;* \(#,##0.00\);_(&quot;$&quot;* &quot;-&quot;??_);_(@_)">
                  <c:v>251.73463333333333</c:v>
                </c:pt>
                <c:pt idx="398" formatCode="_(&quot;$&quot;* #,##0.00_);_(&quot;$&quot;* \(#,##0.00\);_(&quot;$&quot;* &quot;-&quot;??_);_(@_)">
                  <c:v>251.5692333333333</c:v>
                </c:pt>
                <c:pt idx="399" formatCode="_(&quot;$&quot;* #,##0.00_);_(&quot;$&quot;* \(#,##0.00\);_(&quot;$&quot;* &quot;-&quot;??_);_(@_)">
                  <c:v>251.89679999999998</c:v>
                </c:pt>
                <c:pt idx="400" formatCode="_(&quot;$&quot;* #,##0.00_);_(&quot;$&quot;* \(#,##0.00\);_(&quot;$&quot;* &quot;-&quot;??_);_(@_)">
                  <c:v>252.24386666666666</c:v>
                </c:pt>
                <c:pt idx="401" formatCode="_(&quot;$&quot;* #,##0.00_);_(&quot;$&quot;* \(#,##0.00\);_(&quot;$&quot;* &quot;-&quot;??_);_(@_)">
                  <c:v>253.94666666666669</c:v>
                </c:pt>
                <c:pt idx="402" formatCode="_(&quot;$&quot;* #,##0.00_);_(&quot;$&quot;* \(#,##0.00\);_(&quot;$&quot;* &quot;-&quot;??_);_(@_)">
                  <c:v>255.44186666666667</c:v>
                </c:pt>
                <c:pt idx="403" formatCode="_(&quot;$&quot;* #,##0.00_);_(&quot;$&quot;* \(#,##0.00\);_(&quot;$&quot;* &quot;-&quot;??_);_(@_)">
                  <c:v>257.33596666666671</c:v>
                </c:pt>
                <c:pt idx="404" formatCode="_(&quot;$&quot;* #,##0.00_);_(&quot;$&quot;* \(#,##0.00\);_(&quot;$&quot;* &quot;-&quot;??_);_(@_)">
                  <c:v>258.65276666666665</c:v>
                </c:pt>
                <c:pt idx="405" formatCode="_(&quot;$&quot;* #,##0.00_);_(&quot;$&quot;* \(#,##0.00\);_(&quot;$&quot;* &quot;-&quot;??_);_(@_)">
                  <c:v>258.49386666666669</c:v>
                </c:pt>
                <c:pt idx="406" formatCode="_(&quot;$&quot;* #,##0.00_);_(&quot;$&quot;* \(#,##0.00\);_(&quot;$&quot;* &quot;-&quot;??_);_(@_)">
                  <c:v>259.61286666666666</c:v>
                </c:pt>
                <c:pt idx="407" formatCode="_(&quot;$&quot;* #,##0.00_);_(&quot;$&quot;* \(#,##0.00\);_(&quot;$&quot;* &quot;-&quot;??_);_(@_)">
                  <c:v>261.14053333333328</c:v>
                </c:pt>
                <c:pt idx="408" formatCode="_(&quot;$&quot;* #,##0.00_);_(&quot;$&quot;* \(#,##0.00\);_(&quot;$&quot;* &quot;-&quot;??_);_(@_)">
                  <c:v>263.04766666666666</c:v>
                </c:pt>
                <c:pt idx="409" formatCode="_(&quot;$&quot;* #,##0.00_);_(&quot;$&quot;* \(#,##0.00\);_(&quot;$&quot;* &quot;-&quot;??_);_(@_)">
                  <c:v>263.98180000000002</c:v>
                </c:pt>
                <c:pt idx="410" formatCode="_(&quot;$&quot;* #,##0.00_);_(&quot;$&quot;* \(#,##0.00\);_(&quot;$&quot;* &quot;-&quot;??_);_(@_)">
                  <c:v>266.00889999999998</c:v>
                </c:pt>
                <c:pt idx="411" formatCode="_(&quot;$&quot;* #,##0.00_);_(&quot;$&quot;* \(#,##0.00\);_(&quot;$&quot;* &quot;-&quot;??_);_(@_)">
                  <c:v>268.20143333333334</c:v>
                </c:pt>
                <c:pt idx="412" formatCode="_(&quot;$&quot;* #,##0.00_);_(&quot;$&quot;* \(#,##0.00\);_(&quot;$&quot;* &quot;-&quot;??_);_(@_)">
                  <c:v>270.90323333333333</c:v>
                </c:pt>
                <c:pt idx="413" formatCode="_(&quot;$&quot;* #,##0.00_);_(&quot;$&quot;* \(#,##0.00\);_(&quot;$&quot;* &quot;-&quot;??_);_(@_)">
                  <c:v>270.82866666666666</c:v>
                </c:pt>
                <c:pt idx="414" formatCode="_(&quot;$&quot;* #,##0.00_);_(&quot;$&quot;* \(#,##0.00\);_(&quot;$&quot;* &quot;-&quot;??_);_(@_)">
                  <c:v>270.91946666666666</c:v>
                </c:pt>
                <c:pt idx="415" formatCode="_(&quot;$&quot;* #,##0.00_);_(&quot;$&quot;* \(#,##0.00\);_(&quot;$&quot;* &quot;-&quot;??_);_(@_)">
                  <c:v>270.07290000000006</c:v>
                </c:pt>
                <c:pt idx="416" formatCode="_(&quot;$&quot;* #,##0.00_);_(&quot;$&quot;* \(#,##0.00\);_(&quot;$&quot;* &quot;-&quot;??_);_(@_)">
                  <c:v>271.22753333333338</c:v>
                </c:pt>
                <c:pt idx="417" formatCode="_(&quot;$&quot;* #,##0.00_);_(&quot;$&quot;* \(#,##0.00\);_(&quot;$&quot;* &quot;-&quot;??_);_(@_)">
                  <c:v>272.70980000000003</c:v>
                </c:pt>
                <c:pt idx="418" formatCode="_(&quot;$&quot;* #,##0.00_);_(&quot;$&quot;* \(#,##0.00\);_(&quot;$&quot;* &quot;-&quot;??_);_(@_)">
                  <c:v>273.91309999999999</c:v>
                </c:pt>
                <c:pt idx="419" formatCode="_(&quot;$&quot;* #,##0.00_);_(&quot;$&quot;* \(#,##0.00\);_(&quot;$&quot;* &quot;-&quot;??_);_(@_)">
                  <c:v>273.83850000000001</c:v>
                </c:pt>
                <c:pt idx="420" formatCode="_(&quot;$&quot;* #,##0.00_);_(&quot;$&quot;* \(#,##0.00\);_(&quot;$&quot;* &quot;-&quot;??_);_(@_)">
                  <c:v>272.05459999999999</c:v>
                </c:pt>
                <c:pt idx="421" formatCode="_(&quot;$&quot;* #,##0.00_);_(&quot;$&quot;* \(#,##0.00\);_(&quot;$&quot;* &quot;-&quot;??_);_(@_)">
                  <c:v>271.49996666666669</c:v>
                </c:pt>
                <c:pt idx="422" formatCode="_(&quot;$&quot;* #,##0.00_);_(&quot;$&quot;* \(#,##0.00\);_(&quot;$&quot;* &quot;-&quot;??_);_(@_)">
                  <c:v>271.71080000000001</c:v>
                </c:pt>
                <c:pt idx="423" formatCode="_(&quot;$&quot;* #,##0.00_);_(&quot;$&quot;* \(#,##0.00\);_(&quot;$&quot;* &quot;-&quot;??_);_(@_)">
                  <c:v>274.67206666666669</c:v>
                </c:pt>
                <c:pt idx="424" formatCode="_(&quot;$&quot;* #,##0.00_);_(&quot;$&quot;* \(#,##0.00\);_(&quot;$&quot;* &quot;-&quot;??_);_(@_)">
                  <c:v>278.029</c:v>
                </c:pt>
                <c:pt idx="425" formatCode="_(&quot;$&quot;* #,##0.00_);_(&quot;$&quot;* \(#,##0.00\);_(&quot;$&quot;* &quot;-&quot;??_);_(@_)">
                  <c:v>280.5102</c:v>
                </c:pt>
                <c:pt idx="426" formatCode="_(&quot;$&quot;* #,##0.00_);_(&quot;$&quot;* \(#,##0.00\);_(&quot;$&quot;* &quot;-&quot;??_);_(@_)">
                  <c:v>280.63993333333332</c:v>
                </c:pt>
                <c:pt idx="427" formatCode="_(&quot;$&quot;* #,##0.00_);_(&quot;$&quot;* \(#,##0.00\);_(&quot;$&quot;* &quot;-&quot;??_);_(@_)">
                  <c:v>279.52096666666665</c:v>
                </c:pt>
                <c:pt idx="428" formatCode="_(&quot;$&quot;* #,##0.00_);_(&quot;$&quot;* \(#,##0.00\);_(&quot;$&quot;* &quot;-&quot;??_);_(@_)">
                  <c:v>278.69393333333329</c:v>
                </c:pt>
                <c:pt idx="429" formatCode="_(&quot;$&quot;* #,##0.00_);_(&quot;$&quot;* \(#,##0.00\);_(&quot;$&quot;* &quot;-&quot;??_);_(@_)">
                  <c:v>278.16523333333333</c:v>
                </c:pt>
                <c:pt idx="430" formatCode="_(&quot;$&quot;* #,##0.00_);_(&quot;$&quot;* \(#,##0.00\);_(&quot;$&quot;* &quot;-&quot;??_);_(@_)">
                  <c:v>277.71116666666666</c:v>
                </c:pt>
                <c:pt idx="431" formatCode="_(&quot;$&quot;* #,##0.00_);_(&quot;$&quot;* \(#,##0.00\);_(&quot;$&quot;* &quot;-&quot;??_);_(@_)">
                  <c:v>277.91223333333329</c:v>
                </c:pt>
                <c:pt idx="432" formatCode="_(&quot;$&quot;* #,##0.00_);_(&quot;$&quot;* \(#,##0.00\);_(&quot;$&quot;* &quot;-&quot;??_);_(@_)">
                  <c:v>278.43119999999999</c:v>
                </c:pt>
                <c:pt idx="433" formatCode="_(&quot;$&quot;* #,##0.00_);_(&quot;$&quot;* \(#,##0.00\);_(&quot;$&quot;* &quot;-&quot;??_);_(@_)">
                  <c:v>279.9556</c:v>
                </c:pt>
                <c:pt idx="434" formatCode="_(&quot;$&quot;* #,##0.00_);_(&quot;$&quot;* \(#,##0.00\);_(&quot;$&quot;* &quot;-&quot;??_);_(@_)">
                  <c:v>280.71456666666671</c:v>
                </c:pt>
                <c:pt idx="435" formatCode="_(&quot;$&quot;* #,##0.00_);_(&quot;$&quot;* \(#,##0.00\);_(&quot;$&quot;* &quot;-&quot;??_);_(@_)">
                  <c:v>281.30483333333336</c:v>
                </c:pt>
                <c:pt idx="436" formatCode="_(&quot;$&quot;* #,##0.00_);_(&quot;$&quot;* \(#,##0.00\);_(&quot;$&quot;* &quot;-&quot;??_);_(@_)">
                  <c:v>280.30583333333334</c:v>
                </c:pt>
                <c:pt idx="437" formatCode="_(&quot;$&quot;* #,##0.00_);_(&quot;$&quot;* \(#,##0.00\);_(&quot;$&quot;* &quot;-&quot;??_);_(@_)">
                  <c:v>279.49176666666665</c:v>
                </c:pt>
                <c:pt idx="438" formatCode="_(&quot;$&quot;* #,##0.00_);_(&quot;$&quot;* \(#,##0.00\);_(&quot;$&quot;* &quot;-&quot;??_);_(@_)">
                  <c:v>279.97179999999997</c:v>
                </c:pt>
                <c:pt idx="439" formatCode="_(&quot;$&quot;* #,##0.00_);_(&quot;$&quot;* \(#,##0.00\);_(&quot;$&quot;* &quot;-&quot;??_);_(@_)">
                  <c:v>282.05086666666665</c:v>
                </c:pt>
                <c:pt idx="440" formatCode="_(&quot;$&quot;* #,##0.00_);_(&quot;$&quot;* \(#,##0.00\);_(&quot;$&quot;* &quot;-&quot;??_);_(@_)">
                  <c:v>284.53206666666665</c:v>
                </c:pt>
                <c:pt idx="441" formatCode="_(&quot;$&quot;* #,##0.00_);_(&quot;$&quot;* \(#,##0.00\);_(&quot;$&quot;* &quot;-&quot;??_);_(@_)">
                  <c:v>285.59266666666667</c:v>
                </c:pt>
                <c:pt idx="442" formatCode="_(&quot;$&quot;* #,##0.00_);_(&quot;$&quot;* \(#,##0.00\);_(&quot;$&quot;* &quot;-&quot;??_);_(@_)">
                  <c:v>285.0856</c:v>
                </c:pt>
                <c:pt idx="443" formatCode="_(&quot;$&quot;* #,##0.00_);_(&quot;$&quot;* \(#,##0.00\);_(&quot;$&quot;* &quot;-&quot;??_);_(@_)">
                  <c:v>285.97366666666665</c:v>
                </c:pt>
                <c:pt idx="444" formatCode="_(&quot;$&quot;* #,##0.00_);_(&quot;$&quot;* \(#,##0.00\);_(&quot;$&quot;* &quot;-&quot;??_);_(@_)">
                  <c:v>289.82123333333334</c:v>
                </c:pt>
                <c:pt idx="445" formatCode="_(&quot;$&quot;* #,##0.00_);_(&quot;$&quot;* \(#,##0.00\);_(&quot;$&quot;* &quot;-&quot;??_);_(@_)">
                  <c:v>294.34466666666668</c:v>
                </c:pt>
                <c:pt idx="446" formatCode="_(&quot;$&quot;* #,##0.00_);_(&quot;$&quot;* \(#,##0.00\);_(&quot;$&quot;* &quot;-&quot;??_);_(@_)">
                  <c:v>296.2457</c:v>
                </c:pt>
                <c:pt idx="447" formatCode="_(&quot;$&quot;* #,##0.00_);_(&quot;$&quot;* \(#,##0.00\);_(&quot;$&quot;* &quot;-&quot;??_);_(@_)">
                  <c:v>295.48203333333328</c:v>
                </c:pt>
                <c:pt idx="448" formatCode="_(&quot;$&quot;* #,##0.00_);_(&quot;$&quot;* \(#,##0.00\);_(&quot;$&quot;* &quot;-&quot;??_);_(@_)">
                  <c:v>293.67526666666669</c:v>
                </c:pt>
                <c:pt idx="449" formatCode="_(&quot;$&quot;* #,##0.00_);_(&quot;$&quot;* \(#,##0.00\);_(&quot;$&quot;* &quot;-&quot;??_);_(@_)">
                  <c:v>292.73286666666667</c:v>
                </c:pt>
                <c:pt idx="450" formatCode="_(&quot;$&quot;* #,##0.00_);_(&quot;$&quot;* \(#,##0.00\);_(&quot;$&quot;* &quot;-&quot;??_);_(@_)">
                  <c:v>293.24633333333333</c:v>
                </c:pt>
                <c:pt idx="451" formatCode="_(&quot;$&quot;* #,##0.00_);_(&quot;$&quot;* \(#,##0.00\);_(&quot;$&quot;* &quot;-&quot;??_);_(@_)">
                  <c:v>294.15299999999996</c:v>
                </c:pt>
                <c:pt idx="452" formatCode="_(&quot;$&quot;* #,##0.00_);_(&quot;$&quot;* \(#,##0.00\);_(&quot;$&quot;* &quot;-&quot;??_);_(@_)">
                  <c:v>294.83866666666665</c:v>
                </c:pt>
                <c:pt idx="453" formatCode="_(&quot;$&quot;* #,##0.00_);_(&quot;$&quot;* \(#,##0.00\);_(&quot;$&quot;* &quot;-&quot;??_);_(@_)">
                  <c:v>294.04573333333332</c:v>
                </c:pt>
                <c:pt idx="454" formatCode="_(&quot;$&quot;* #,##0.00_);_(&quot;$&quot;* \(#,##0.00\);_(&quot;$&quot;* &quot;-&quot;??_);_(@_)">
                  <c:v>293.80526666666668</c:v>
                </c:pt>
                <c:pt idx="455" formatCode="_(&quot;$&quot;* #,##0.00_);_(&quot;$&quot;* \(#,##0.00\);_(&quot;$&quot;* &quot;-&quot;??_);_(@_)">
                  <c:v>293.26909999999998</c:v>
                </c:pt>
                <c:pt idx="456" formatCode="_(&quot;$&quot;* #,##0.00_);_(&quot;$&quot;* \(#,##0.00\);_(&quot;$&quot;* &quot;-&quot;??_);_(@_)">
                  <c:v>292.96366666666671</c:v>
                </c:pt>
                <c:pt idx="457" formatCode="_(&quot;$&quot;* #,##0.00_);_(&quot;$&quot;* \(#,##0.00\);_(&quot;$&quot;* &quot;-&quot;??_);_(@_)">
                  <c:v>291.69953333333336</c:v>
                </c:pt>
                <c:pt idx="458" formatCode="_(&quot;$&quot;* #,##0.00_);_(&quot;$&quot;* \(#,##0.00\);_(&quot;$&quot;* &quot;-&quot;??_);_(@_)">
                  <c:v>290.24693333333335</c:v>
                </c:pt>
                <c:pt idx="459" formatCode="_(&quot;$&quot;* #,##0.00_);_(&quot;$&quot;* \(#,##0.00\);_(&quot;$&quot;* &quot;-&quot;??_);_(@_)">
                  <c:v>289.20053333333334</c:v>
                </c:pt>
                <c:pt idx="460" formatCode="_(&quot;$&quot;* #,##0.00_);_(&quot;$&quot;* \(#,##0.00\);_(&quot;$&quot;* &quot;-&quot;??_);_(@_)">
                  <c:v>290.02593333333334</c:v>
                </c:pt>
                <c:pt idx="461" formatCode="_(&quot;$&quot;* #,##0.00_);_(&quot;$&quot;* \(#,##0.00\);_(&quot;$&quot;* &quot;-&quot;??_);_(@_)">
                  <c:v>292.98636666666664</c:v>
                </c:pt>
                <c:pt idx="462" formatCode="_(&quot;$&quot;* #,##0.00_);_(&quot;$&quot;* \(#,##0.00\);_(&quot;$&quot;* &quot;-&quot;??_);_(@_)">
                  <c:v>295.66083333333336</c:v>
                </c:pt>
                <c:pt idx="463" formatCode="_(&quot;$&quot;* #,##0.00_);_(&quot;$&quot;* \(#,##0.00\);_(&quot;$&quot;* &quot;-&quot;??_);_(@_)">
                  <c:v>295.68683333333337</c:v>
                </c:pt>
                <c:pt idx="464" formatCode="_(&quot;$&quot;* #,##0.00_);_(&quot;$&quot;* \(#,##0.00\);_(&quot;$&quot;* &quot;-&quot;??_);_(@_)">
                  <c:v>292.26823333333328</c:v>
                </c:pt>
                <c:pt idx="465" formatCode="_(&quot;$&quot;* #,##0.00_);_(&quot;$&quot;* \(#,##0.00\);_(&quot;$&quot;* &quot;-&quot;??_);_(@_)">
                  <c:v>288.88209999999998</c:v>
                </c:pt>
                <c:pt idx="466" formatCode="_(&quot;$&quot;* #,##0.00_);_(&quot;$&quot;* \(#,##0.00\);_(&quot;$&quot;* &quot;-&quot;??_);_(@_)">
                  <c:v>288.46289999999999</c:v>
                </c:pt>
                <c:pt idx="467" formatCode="_(&quot;$&quot;* #,##0.00_);_(&quot;$&quot;* \(#,##0.00\);_(&quot;$&quot;* &quot;-&quot;??_);_(@_)">
                  <c:v>290.17216666666667</c:v>
                </c:pt>
                <c:pt idx="468" formatCode="_(&quot;$&quot;* #,##0.00_);_(&quot;$&quot;* \(#,##0.00\);_(&quot;$&quot;* &quot;-&quot;??_);_(@_)">
                  <c:v>291.65073333333333</c:v>
                </c:pt>
                <c:pt idx="469" formatCode="_(&quot;$&quot;* #,##0.00_);_(&quot;$&quot;* \(#,##0.00\);_(&quot;$&quot;* &quot;-&quot;??_);_(@_)">
                  <c:v>290.21766666666667</c:v>
                </c:pt>
                <c:pt idx="470" formatCode="_(&quot;$&quot;* #,##0.00_);_(&quot;$&quot;* \(#,##0.00\);_(&quot;$&quot;* &quot;-&quot;??_);_(@_)">
                  <c:v>285.00526666666661</c:v>
                </c:pt>
                <c:pt idx="471" formatCode="_(&quot;$&quot;* #,##0.00_);_(&quot;$&quot;* \(#,##0.00\);_(&quot;$&quot;* &quot;-&quot;??_);_(@_)">
                  <c:v>280.01709999999997</c:v>
                </c:pt>
                <c:pt idx="472" formatCode="_(&quot;$&quot;* #,##0.00_);_(&quot;$&quot;* \(#,##0.00\);_(&quot;$&quot;* &quot;-&quot;??_);_(@_)">
                  <c:v>276.03629999999998</c:v>
                </c:pt>
                <c:pt idx="473" formatCode="_(&quot;$&quot;* #,##0.00_);_(&quot;$&quot;* \(#,##0.00\);_(&quot;$&quot;* &quot;-&quot;??_);_(@_)">
                  <c:v>277.84960000000001</c:v>
                </c:pt>
                <c:pt idx="474" formatCode="_(&quot;$&quot;* #,##0.00_);_(&quot;$&quot;* \(#,##0.00\);_(&quot;$&quot;* &quot;-&quot;??_);_(@_)">
                  <c:v>277.56036666666665</c:v>
                </c:pt>
                <c:pt idx="475" formatCode="_(&quot;$&quot;* #,##0.00_);_(&quot;$&quot;* \(#,##0.00\);_(&quot;$&quot;* &quot;-&quot;??_);_(@_)">
                  <c:v>279.78306666666668</c:v>
                </c:pt>
                <c:pt idx="476" formatCode="_(&quot;$&quot;* #,##0.00_);_(&quot;$&quot;* \(#,##0.00\);_(&quot;$&quot;* &quot;-&quot;??_);_(@_)">
                  <c:v>281.08616666666666</c:v>
                </c:pt>
                <c:pt idx="477" formatCode="_(&quot;$&quot;* #,##0.00_);_(&quot;$&quot;* \(#,##0.00\);_(&quot;$&quot;* &quot;-&quot;??_);_(@_)">
                  <c:v>284.90123333333332</c:v>
                </c:pt>
                <c:pt idx="478" formatCode="_(&quot;$&quot;* #,##0.00_);_(&quot;$&quot;* \(#,##0.00\);_(&quot;$&quot;* &quot;-&quot;??_);_(@_)">
                  <c:v>286.88026666666661</c:v>
                </c:pt>
                <c:pt idx="479" formatCode="_(&quot;$&quot;* #,##0.00_);_(&quot;$&quot;* \(#,##0.00\);_(&quot;$&quot;* &quot;-&quot;??_);_(@_)">
                  <c:v>287.24423333333334</c:v>
                </c:pt>
                <c:pt idx="480" formatCode="_(&quot;$&quot;* #,##0.00_);_(&quot;$&quot;* \(#,##0.00\);_(&quot;$&quot;* &quot;-&quot;??_);_(@_)">
                  <c:v>286.60406666666671</c:v>
                </c:pt>
                <c:pt idx="481" formatCode="_(&quot;$&quot;* #,##0.00_);_(&quot;$&quot;* \(#,##0.00\);_(&quot;$&quot;* &quot;-&quot;??_);_(@_)">
                  <c:v>287.07853333333333</c:v>
                </c:pt>
                <c:pt idx="482" formatCode="_(&quot;$&quot;* #,##0.00_);_(&quot;$&quot;* \(#,##0.00\);_(&quot;$&quot;* &quot;-&quot;??_);_(@_)">
                  <c:v>289.84719999999999</c:v>
                </c:pt>
                <c:pt idx="483" formatCode="_(&quot;$&quot;* #,##0.00_);_(&quot;$&quot;* \(#,##0.00\);_(&quot;$&quot;* &quot;-&quot;??_);_(@_)">
                  <c:v>293.5290333333333</c:v>
                </c:pt>
                <c:pt idx="484" formatCode="_(&quot;$&quot;* #,##0.00_);_(&quot;$&quot;* \(#,##0.00\);_(&quot;$&quot;* &quot;-&quot;??_);_(@_)">
                  <c:v>297.09713333333332</c:v>
                </c:pt>
                <c:pt idx="485" formatCode="_(&quot;$&quot;* #,##0.00_);_(&quot;$&quot;* \(#,##0.00\);_(&quot;$&quot;* &quot;-&quot;??_);_(@_)">
                  <c:v>298.87793333333337</c:v>
                </c:pt>
                <c:pt idx="486" formatCode="_(&quot;$&quot;* #,##0.00_);_(&quot;$&quot;* \(#,##0.00\);_(&quot;$&quot;* &quot;-&quot;??_);_(@_)">
                  <c:v>299.9178</c:v>
                </c:pt>
                <c:pt idx="487" formatCode="_(&quot;$&quot;* #,##0.00_);_(&quot;$&quot;* \(#,##0.00\);_(&quot;$&quot;* &quot;-&quot;??_);_(@_)">
                  <c:v>301.04540000000003</c:v>
                </c:pt>
                <c:pt idx="488" formatCode="_(&quot;$&quot;* #,##0.00_);_(&quot;$&quot;* \(#,##0.00\);_(&quot;$&quot;* &quot;-&quot;??_);_(@_)">
                  <c:v>301.34763333333336</c:v>
                </c:pt>
                <c:pt idx="489" formatCode="_(&quot;$&quot;* #,##0.00_);_(&quot;$&quot;* \(#,##0.00\);_(&quot;$&quot;* &quot;-&quot;??_);_(@_)">
                  <c:v>301.58163333333334</c:v>
                </c:pt>
                <c:pt idx="490" formatCode="_(&quot;$&quot;* #,##0.00_);_(&quot;$&quot;* \(#,##0.00\);_(&quot;$&quot;* &quot;-&quot;??_);_(@_)">
                  <c:v>301.37040000000002</c:v>
                </c:pt>
                <c:pt idx="491" formatCode="_(&quot;$&quot;* #,##0.00_);_(&quot;$&quot;* \(#,##0.00\);_(&quot;$&quot;* &quot;-&quot;??_);_(@_)">
                  <c:v>305.92309999999998</c:v>
                </c:pt>
                <c:pt idx="492" formatCode="_(&quot;$&quot;* #,##0.00_);_(&quot;$&quot;* \(#,##0.00\);_(&quot;$&quot;* &quot;-&quot;??_);_(@_)">
                  <c:v>311.19396666666665</c:v>
                </c:pt>
                <c:pt idx="493" formatCode="_(&quot;$&quot;* #,##0.00_);_(&quot;$&quot;* \(#,##0.00\);_(&quot;$&quot;* &quot;-&quot;??_);_(@_)">
                  <c:v>318.1839333333333</c:v>
                </c:pt>
                <c:pt idx="494" formatCode="_(&quot;$&quot;* #,##0.00_);_(&quot;$&quot;* \(#,##0.00\);_(&quot;$&quot;* &quot;-&quot;??_);_(@_)">
                  <c:v>320.19873333333334</c:v>
                </c:pt>
                <c:pt idx="495" formatCode="_(&quot;$&quot;* #,##0.00_);_(&quot;$&quot;* \(#,##0.00\);_(&quot;$&quot;* &quot;-&quot;??_);_(@_)">
                  <c:v>323.05193333333335</c:v>
                </c:pt>
                <c:pt idx="496" formatCode="_(&quot;$&quot;* #,##0.00_);_(&quot;$&quot;* \(#,##0.00\);_(&quot;$&quot;* &quot;-&quot;??_);_(@_)">
                  <c:v>323.82533333333328</c:v>
                </c:pt>
                <c:pt idx="497" formatCode="_(&quot;$&quot;* #,##0.00_);_(&quot;$&quot;* \(#,##0.00\);_(&quot;$&quot;* &quot;-&quot;??_);_(@_)">
                  <c:v>326.12283333333329</c:v>
                </c:pt>
                <c:pt idx="498" formatCode="_(&quot;$&quot;* #,##0.00_);_(&quot;$&quot;* \(#,##0.00\);_(&quot;$&quot;* &quot;-&quot;??_);_(@_)">
                  <c:v>327.07496666666668</c:v>
                </c:pt>
                <c:pt idx="499" formatCode="_(&quot;$&quot;* #,##0.00_);_(&quot;$&quot;* \(#,##0.00\);_(&quot;$&quot;* &quot;-&quot;??_);_(@_)">
                  <c:v>328.04659999999996</c:v>
                </c:pt>
                <c:pt idx="500" formatCode="_(&quot;$&quot;* #,##0.00_);_(&quot;$&quot;* \(#,##0.00\);_(&quot;$&quot;* &quot;-&quot;??_);_(@_)">
                  <c:v>327.88736666666665</c:v>
                </c:pt>
                <c:pt idx="501" formatCode="_(&quot;$&quot;* #,##0.00_);_(&quot;$&quot;* \(#,##0.00\);_(&quot;$&quot;* &quot;-&quot;??_);_(@_)">
                  <c:v>326.1780333333333</c:v>
                </c:pt>
                <c:pt idx="502" formatCode="_(&quot;$&quot;* #,##0.00_);_(&quot;$&quot;* \(#,##0.00\);_(&quot;$&quot;* &quot;-&quot;??_);_(@_)">
                  <c:v>324.69619999999998</c:v>
                </c:pt>
                <c:pt idx="503" formatCode="_(&quot;$&quot;* #,##0.00_);_(&quot;$&quot;* \(#,##0.00\);_(&quot;$&quot;* &quot;-&quot;??_);_(@_)">
                  <c:v>324.94640000000004</c:v>
                </c:pt>
                <c:pt idx="504" formatCode="_(&quot;$&quot;* #,##0.00_);_(&quot;$&quot;* \(#,##0.00\);_(&quot;$&quot;* &quot;-&quot;??_);_(@_)">
                  <c:v>326.65896666666663</c:v>
                </c:pt>
                <c:pt idx="505" formatCode="_(&quot;$&quot;* #,##0.00_);_(&quot;$&quot;* \(#,##0.00\);_(&quot;$&quot;* &quot;-&quot;??_);_(@_)">
                  <c:v>328.95973333333336</c:v>
                </c:pt>
                <c:pt idx="506" formatCode="_(&quot;$&quot;* #,##0.00_);_(&quot;$&quot;* \(#,##0.00\);_(&quot;$&quot;* &quot;-&quot;??_);_(@_)">
                  <c:v>329.94126666666671</c:v>
                </c:pt>
                <c:pt idx="507" formatCode="_(&quot;$&quot;* #,##0.00_);_(&quot;$&quot;* \(#,##0.00\);_(&quot;$&quot;* &quot;-&quot;??_);_(@_)">
                  <c:v>331.83396666666664</c:v>
                </c:pt>
                <c:pt idx="508" formatCode="_(&quot;$&quot;* #,##0.00_);_(&quot;$&quot;* \(#,##0.00\);_(&quot;$&quot;* &quot;-&quot;??_);_(@_)">
                  <c:v>333.20779999999996</c:v>
                </c:pt>
                <c:pt idx="509" formatCode="_(&quot;$&quot;* #,##0.00_);_(&quot;$&quot;* \(#,##0.00\);_(&quot;$&quot;* &quot;-&quot;??_);_(@_)">
                  <c:v>333.43893333333335</c:v>
                </c:pt>
                <c:pt idx="510" formatCode="_(&quot;$&quot;* #,##0.00_);_(&quot;$&quot;* \(#,##0.00\);_(&quot;$&quot;* &quot;-&quot;??_);_(@_)">
                  <c:v>332.27019999999999</c:v>
                </c:pt>
                <c:pt idx="511" formatCode="_(&quot;$&quot;* #,##0.00_);_(&quot;$&quot;* \(#,##0.00\);_(&quot;$&quot;* &quot;-&quot;??_);_(@_)">
                  <c:v>330.57729999999998</c:v>
                </c:pt>
                <c:pt idx="512" formatCode="_(&quot;$&quot;* #,##0.00_);_(&quot;$&quot;* \(#,##0.00\);_(&quot;$&quot;* &quot;-&quot;??_);_(@_)">
                  <c:v>327.27289999999999</c:v>
                </c:pt>
                <c:pt idx="513" formatCode="_(&quot;$&quot;* #,##0.00_);_(&quot;$&quot;* \(#,##0.00\);_(&quot;$&quot;* &quot;-&quot;??_);_(@_)">
                  <c:v>326.93106666666671</c:v>
                </c:pt>
                <c:pt idx="514" formatCode="_(&quot;$&quot;* #,##0.00_);_(&quot;$&quot;* \(#,##0.00\);_(&quot;$&quot;* &quot;-&quot;??_);_(@_)">
                  <c:v>324.5479666666667</c:v>
                </c:pt>
                <c:pt idx="515" formatCode="_(&quot;$&quot;* #,##0.00_);_(&quot;$&quot;* \(#,##0.00\);_(&quot;$&quot;* &quot;-&quot;??_);_(@_)">
                  <c:v>324.67816666666664</c:v>
                </c:pt>
                <c:pt idx="516" formatCode="_(&quot;$&quot;* #,##0.00_);_(&quot;$&quot;* \(#,##0.00\);_(&quot;$&quot;* &quot;-&quot;??_);_(@_)">
                  <c:v>322.35369999999995</c:v>
                </c:pt>
                <c:pt idx="517" formatCode="_(&quot;$&quot;* #,##0.00_);_(&quot;$&quot;* \(#,##0.00\);_(&quot;$&quot;* &quot;-&quot;??_);_(@_)">
                  <c:v>319.88600000000002</c:v>
                </c:pt>
                <c:pt idx="518" formatCode="_(&quot;$&quot;* #,##0.00_);_(&quot;$&quot;* \(#,##0.00\);_(&quot;$&quot;* &quot;-&quot;??_);_(@_)">
                  <c:v>318.61959999999999</c:v>
                </c:pt>
                <c:pt idx="519" formatCode="_(&quot;$&quot;* #,##0.00_);_(&quot;$&quot;* \(#,##0.00\);_(&quot;$&quot;* &quot;-&quot;??_);_(@_)">
                  <c:v>320.38733333333334</c:v>
                </c:pt>
                <c:pt idx="520" formatCode="_(&quot;$&quot;* #,##0.00_);_(&quot;$&quot;* \(#,##0.00\);_(&quot;$&quot;* &quot;-&quot;??_);_(@_)">
                  <c:v>324.28100000000001</c:v>
                </c:pt>
                <c:pt idx="521" formatCode="_(&quot;$&quot;* #,##0.00_);_(&quot;$&quot;* \(#,##0.00\);_(&quot;$&quot;* &quot;-&quot;??_);_(@_)">
                  <c:v>326.53059999999999</c:v>
                </c:pt>
                <c:pt idx="522" formatCode="_(&quot;$&quot;* #,##0.00_);_(&quot;$&quot;* \(#,##0.00\);_(&quot;$&quot;* &quot;-&quot;??_);_(@_)">
                  <c:v>329.01136666666667</c:v>
                </c:pt>
                <c:pt idx="523" formatCode="_(&quot;$&quot;* #,##0.00_);_(&quot;$&quot;* \(#,##0.00\);_(&quot;$&quot;* &quot;-&quot;??_);_(@_)">
                  <c:v>330.45356666666669</c:v>
                </c:pt>
                <c:pt idx="524" formatCode="_(&quot;$&quot;* #,##0.00_);_(&quot;$&quot;* \(#,##0.00\);_(&quot;$&quot;* &quot;-&quot;??_);_(@_)">
                  <c:v>328.90390000000002</c:v>
                </c:pt>
                <c:pt idx="525" formatCode="_(&quot;$&quot;* #,##0.00_);_(&quot;$&quot;* \(#,##0.00\);_(&quot;$&quot;* &quot;-&quot;??_);_(@_)">
                  <c:v>326.33526666666666</c:v>
                </c:pt>
                <c:pt idx="526" formatCode="_(&quot;$&quot;* #,##0.00_);_(&quot;$&quot;* \(#,##0.00\);_(&quot;$&quot;* &quot;-&quot;??_);_(@_)">
                  <c:v>321.61470000000003</c:v>
                </c:pt>
                <c:pt idx="527" formatCode="_(&quot;$&quot;* #,##0.00_);_(&quot;$&quot;* \(#,##0.00\);_(&quot;$&quot;* &quot;-&quot;??_);_(@_)">
                  <c:v>320.13666666666671</c:v>
                </c:pt>
                <c:pt idx="528" formatCode="_(&quot;$&quot;* #,##0.00_);_(&quot;$&quot;* \(#,##0.00\);_(&quot;$&quot;* &quot;-&quot;??_);_(@_)">
                  <c:v>315.33793333333335</c:v>
                </c:pt>
                <c:pt idx="529" formatCode="_(&quot;$&quot;* #,##0.00_);_(&quot;$&quot;* \(#,##0.00\);_(&quot;$&quot;* &quot;-&quot;??_);_(@_)">
                  <c:v>316.11599999999999</c:v>
                </c:pt>
                <c:pt idx="530" formatCode="_(&quot;$&quot;* #,##0.00_);_(&quot;$&quot;* \(#,##0.00\);_(&quot;$&quot;* &quot;-&quot;??_);_(@_)">
                  <c:v>319.17626666666666</c:v>
                </c:pt>
                <c:pt idx="531" formatCode="_(&quot;$&quot;* #,##0.00_);_(&quot;$&quot;* \(#,##0.00\);_(&quot;$&quot;* &quot;-&quot;??_);_(@_)">
                  <c:v>323.988</c:v>
                </c:pt>
                <c:pt idx="532" formatCode="_(&quot;$&quot;* #,##0.00_);_(&quot;$&quot;* \(#,##0.00\);_(&quot;$&quot;* &quot;-&quot;??_);_(@_)">
                  <c:v>328.92346666666668</c:v>
                </c:pt>
                <c:pt idx="533" formatCode="_(&quot;$&quot;* #,##0.00_);_(&quot;$&quot;* \(#,##0.00\);_(&quot;$&quot;* &quot;-&quot;??_);_(@_)">
                  <c:v>331.54419999999999</c:v>
                </c:pt>
                <c:pt idx="534" formatCode="_(&quot;$&quot;* #,##0.00_);_(&quot;$&quot;* \(#,##0.00\);_(&quot;$&quot;* &quot;-&quot;??_);_(@_)">
                  <c:v>333.90776666666665</c:v>
                </c:pt>
                <c:pt idx="535" formatCode="_(&quot;$&quot;* #,##0.00_);_(&quot;$&quot;* \(#,##0.00\);_(&quot;$&quot;* &quot;-&quot;??_);_(@_)">
                  <c:v>332.88876666666664</c:v>
                </c:pt>
                <c:pt idx="536" formatCode="_(&quot;$&quot;* #,##0.00_);_(&quot;$&quot;* \(#,##0.00\);_(&quot;$&quot;* &quot;-&quot;??_);_(@_)">
                  <c:v>331.28376666666662</c:v>
                </c:pt>
                <c:pt idx="537" formatCode="_(&quot;$&quot;* #,##0.00_);_(&quot;$&quot;* \(#,##0.00\);_(&quot;$&quot;* &quot;-&quot;??_);_(@_)">
                  <c:v>328.93973333333338</c:v>
                </c:pt>
                <c:pt idx="538" formatCode="_(&quot;$&quot;* #,##0.00_);_(&quot;$&quot;* \(#,##0.00\);_(&quot;$&quot;* &quot;-&quot;??_);_(@_)">
                  <c:v>325.58323333333334</c:v>
                </c:pt>
                <c:pt idx="539" formatCode="_(&quot;$&quot;* #,##0.00_);_(&quot;$&quot;* \(#,##0.00\);_(&quot;$&quot;* &quot;-&quot;??_);_(@_)">
                  <c:v>319.09163333333328</c:v>
                </c:pt>
                <c:pt idx="540" formatCode="_(&quot;$&quot;* #,##0.00_);_(&quot;$&quot;* \(#,##0.00\);_(&quot;$&quot;* &quot;-&quot;??_);_(@_)">
                  <c:v>312.2972666666667</c:v>
                </c:pt>
                <c:pt idx="541" formatCode="_(&quot;$&quot;* #,##0.00_);_(&quot;$&quot;* \(#,##0.00\);_(&quot;$&quot;* &quot;-&quot;??_);_(@_)">
                  <c:v>307.4237</c:v>
                </c:pt>
                <c:pt idx="542" formatCode="_(&quot;$&quot;* #,##0.00_);_(&quot;$&quot;* \(#,##0.00\);_(&quot;$&quot;* &quot;-&quot;??_);_(@_)">
                  <c:v>306.73676666666665</c:v>
                </c:pt>
                <c:pt idx="543" formatCode="_(&quot;$&quot;* #,##0.00_);_(&quot;$&quot;* \(#,##0.00\);_(&quot;$&quot;* &quot;-&quot;??_);_(@_)">
                  <c:v>307.09486666666663</c:v>
                </c:pt>
                <c:pt idx="544" formatCode="_(&quot;$&quot;* #,##0.00_);_(&quot;$&quot;* \(#,##0.00\);_(&quot;$&quot;* &quot;-&quot;??_);_(@_)">
                  <c:v>308.47196666666667</c:v>
                </c:pt>
                <c:pt idx="545" formatCode="_(&quot;$&quot;* #,##0.00_);_(&quot;$&quot;* \(#,##0.00\);_(&quot;$&quot;* &quot;-&quot;??_);_(@_)">
                  <c:v>305.38893333333334</c:v>
                </c:pt>
                <c:pt idx="546" formatCode="_(&quot;$&quot;* #,##0.00_);_(&quot;$&quot;* \(#,##0.00\);_(&quot;$&quot;* &quot;-&quot;??_);_(@_)">
                  <c:v>303.83279999999996</c:v>
                </c:pt>
                <c:pt idx="547" formatCode="_(&quot;$&quot;* #,##0.00_);_(&quot;$&quot;* \(#,##0.00\);_(&quot;$&quot;* &quot;-&quot;??_);_(@_)">
                  <c:v>298.74756666666667</c:v>
                </c:pt>
                <c:pt idx="548" formatCode="_(&quot;$&quot;* #,##0.00_);_(&quot;$&quot;* \(#,##0.00\);_(&quot;$&quot;* &quot;-&quot;??_);_(@_)">
                  <c:v>298.26900000000001</c:v>
                </c:pt>
                <c:pt idx="549" formatCode="_(&quot;$&quot;* #,##0.00_);_(&quot;$&quot;* \(#,##0.00\);_(&quot;$&quot;* &quot;-&quot;??_);_(@_)">
                  <c:v>295.4692</c:v>
                </c:pt>
                <c:pt idx="550" formatCode="_(&quot;$&quot;* #,##0.00_);_(&quot;$&quot;* \(#,##0.00\);_(&quot;$&quot;* &quot;-&quot;??_);_(@_)">
                  <c:v>293.31403333333333</c:v>
                </c:pt>
                <c:pt idx="551" formatCode="_(&quot;$&quot;* #,##0.00_);_(&quot;$&quot;* \(#,##0.00\);_(&quot;$&quot;* &quot;-&quot;??_);_(@_)">
                  <c:v>291.04813333333334</c:v>
                </c:pt>
                <c:pt idx="552" formatCode="_(&quot;$&quot;* #,##0.00_);_(&quot;$&quot;* \(#,##0.00\);_(&quot;$&quot;* &quot;-&quot;??_);_(@_)">
                  <c:v>286.78006666666664</c:v>
                </c:pt>
                <c:pt idx="553" formatCode="_(&quot;$&quot;* #,##0.00_);_(&quot;$&quot;* \(#,##0.00\);_(&quot;$&quot;* &quot;-&quot;??_);_(@_)">
                  <c:v>287.00143333333335</c:v>
                </c:pt>
                <c:pt idx="554" formatCode="_(&quot;$&quot;* #,##0.00_);_(&quot;$&quot;* \(#,##0.00\);_(&quot;$&quot;* &quot;-&quot;??_);_(@_)">
                  <c:v>288.13113333333331</c:v>
                </c:pt>
                <c:pt idx="555" formatCode="_(&quot;$&quot;* #,##0.00_);_(&quot;$&quot;* \(#,##0.00\);_(&quot;$&quot;* &quot;-&quot;??_);_(@_)">
                  <c:v>294.56739999999996</c:v>
                </c:pt>
                <c:pt idx="556" formatCode="_(&quot;$&quot;* #,##0.00_);_(&quot;$&quot;* \(#,##0.00\);_(&quot;$&quot;* &quot;-&quot;??_);_(@_)">
                  <c:v>299.21313333333336</c:v>
                </c:pt>
                <c:pt idx="557" formatCode="_(&quot;$&quot;* #,##0.00_);_(&quot;$&quot;* \(#,##0.00\);_(&quot;$&quot;* &quot;-&quot;??_);_(@_)">
                  <c:v>302.11709999999999</c:v>
                </c:pt>
                <c:pt idx="558" formatCode="_(&quot;$&quot;* #,##0.00_);_(&quot;$&quot;* \(#,##0.00\);_(&quot;$&quot;* &quot;-&quot;??_);_(@_)">
                  <c:v>303.81</c:v>
                </c:pt>
                <c:pt idx="559" formatCode="_(&quot;$&quot;* #,##0.00_);_(&quot;$&quot;* \(#,##0.00\);_(&quot;$&quot;* &quot;-&quot;??_);_(@_)">
                  <c:v>300.64233333333334</c:v>
                </c:pt>
                <c:pt idx="560" formatCode="_(&quot;$&quot;* #,##0.00_);_(&quot;$&quot;* \(#,##0.00\);_(&quot;$&quot;* &quot;-&quot;??_);_(@_)">
                  <c:v>299.72426666666667</c:v>
                </c:pt>
                <c:pt idx="561" formatCode="_(&quot;$&quot;* #,##0.00_);_(&quot;$&quot;* \(#,##0.00\);_(&quot;$&quot;* &quot;-&quot;??_);_(@_)">
                  <c:v>295.65153333333336</c:v>
                </c:pt>
                <c:pt idx="562" formatCode="_(&quot;$&quot;* #,##0.00_);_(&quot;$&quot;* \(#,##0.00\);_(&quot;$&quot;* &quot;-&quot;??_);_(@_)">
                  <c:v>296.72910000000002</c:v>
                </c:pt>
                <c:pt idx="563" formatCode="_(&quot;$&quot;* #,##0.00_);_(&quot;$&quot;* \(#,##0.00\);_(&quot;$&quot;* &quot;-&quot;??_);_(@_)">
                  <c:v>298.44479999999999</c:v>
                </c:pt>
                <c:pt idx="564" formatCode="_(&quot;$&quot;* #,##0.00_);_(&quot;$&quot;* \(#,##0.00\);_(&quot;$&quot;* &quot;-&quot;??_);_(@_)">
                  <c:v>298.91036666666668</c:v>
                </c:pt>
                <c:pt idx="565" formatCode="_(&quot;$&quot;* #,##0.00_);_(&quot;$&quot;* \(#,##0.00\);_(&quot;$&quot;* &quot;-&quot;??_);_(@_)">
                  <c:v>295.8110666666667</c:v>
                </c:pt>
                <c:pt idx="566" formatCode="_(&quot;$&quot;* #,##0.00_);_(&quot;$&quot;* \(#,##0.00\);_(&quot;$&quot;* &quot;-&quot;??_);_(@_)">
                  <c:v>290.53379999999999</c:v>
                </c:pt>
                <c:pt idx="567" formatCode="_(&quot;$&quot;* #,##0.00_);_(&quot;$&quot;* \(#,##0.00\);_(&quot;$&quot;* &quot;-&quot;??_);_(@_)">
                  <c:v>289.91199999999998</c:v>
                </c:pt>
                <c:pt idx="568" formatCode="_(&quot;$&quot;* #,##0.00_);_(&quot;$&quot;* \(#,##0.00\);_(&quot;$&quot;* &quot;-&quot;??_);_(@_)">
                  <c:v>291.56559999999996</c:v>
                </c:pt>
                <c:pt idx="569" formatCode="_(&quot;$&quot;* #,##0.00_);_(&quot;$&quot;* \(#,##0.00\);_(&quot;$&quot;* &quot;-&quot;??_);_(@_)">
                  <c:v>290.37116666666668</c:v>
                </c:pt>
                <c:pt idx="570" formatCode="_(&quot;$&quot;* #,##0.00_);_(&quot;$&quot;* \(#,##0.00\);_(&quot;$&quot;* &quot;-&quot;??_);_(@_)">
                  <c:v>286.48246666666665</c:v>
                </c:pt>
                <c:pt idx="571" formatCode="_(&quot;$&quot;* #,##0.00_);_(&quot;$&quot;* \(#,##0.00\);_(&quot;$&quot;* &quot;-&quot;??_);_(@_)">
                  <c:v>282.63946666666669</c:v>
                </c:pt>
                <c:pt idx="572" formatCode="_(&quot;$&quot;* #,##0.00_);_(&quot;$&quot;* \(#,##0.00\);_(&quot;$&quot;* &quot;-&quot;??_);_(@_)">
                  <c:v>279.22710000000001</c:v>
                </c:pt>
                <c:pt idx="573" formatCode="_(&quot;$&quot;* #,##0.00_);_(&quot;$&quot;* \(#,##0.00\);_(&quot;$&quot;* &quot;-&quot;??_);_(@_)">
                  <c:v>281.39983333333333</c:v>
                </c:pt>
                <c:pt idx="574" formatCode="_(&quot;$&quot;* #,##0.00_);_(&quot;$&quot;* \(#,##0.00\);_(&quot;$&quot;* &quot;-&quot;??_);_(@_)">
                  <c:v>284.52836666666667</c:v>
                </c:pt>
                <c:pt idx="575" formatCode="_(&quot;$&quot;* #,##0.00_);_(&quot;$&quot;* \(#,##0.00\);_(&quot;$&quot;* &quot;-&quot;??_);_(@_)">
                  <c:v>290.57013333333333</c:v>
                </c:pt>
                <c:pt idx="576" formatCode="_(&quot;$&quot;* #,##0.00_);_(&quot;$&quot;* \(#,##0.00\);_(&quot;$&quot;* &quot;-&quot;??_);_(@_)">
                  <c:v>290.68756666666667</c:v>
                </c:pt>
                <c:pt idx="577" formatCode="_(&quot;$&quot;* #,##0.00_);_(&quot;$&quot;* \(#,##0.00\);_(&quot;$&quot;* &quot;-&quot;??_);_(@_)">
                  <c:v>291.62709999999998</c:v>
                </c:pt>
                <c:pt idx="578" formatCode="_(&quot;$&quot;* #,##0.00_);_(&quot;$&quot;* \(#,##0.00\);_(&quot;$&quot;* &quot;-&quot;??_);_(@_)">
                  <c:v>290.69083333333333</c:v>
                </c:pt>
                <c:pt idx="579" formatCode="_(&quot;$&quot;* #,##0.00_);_(&quot;$&quot;* \(#,##0.00\);_(&quot;$&quot;* &quot;-&quot;??_);_(@_)">
                  <c:v>289.03030000000001</c:v>
                </c:pt>
                <c:pt idx="580" formatCode="_(&quot;$&quot;* #,##0.00_);_(&quot;$&quot;* \(#,##0.00\);_(&quot;$&quot;* &quot;-&quot;??_);_(@_)">
                  <c:v>282.08813333333336</c:v>
                </c:pt>
                <c:pt idx="581" formatCode="_(&quot;$&quot;* #,##0.00_);_(&quot;$&quot;* \(#,##0.00\);_(&quot;$&quot;* &quot;-&quot;??_);_(@_)">
                  <c:v>275.54070000000002</c:v>
                </c:pt>
                <c:pt idx="582" formatCode="_(&quot;$&quot;* #,##0.00_);_(&quot;$&quot;* \(#,##0.00\);_(&quot;$&quot;* &quot;-&quot;??_);_(@_)">
                  <c:v>275.09699999999998</c:v>
                </c:pt>
                <c:pt idx="583" formatCode="_(&quot;$&quot;* #,##0.00_);_(&quot;$&quot;* \(#,##0.00\);_(&quot;$&quot;* &quot;-&quot;??_);_(@_)">
                  <c:v>277.27623333333332</c:v>
                </c:pt>
                <c:pt idx="584" formatCode="_(&quot;$&quot;* #,##0.00_);_(&quot;$&quot;* \(#,##0.00\);_(&quot;$&quot;* &quot;-&quot;??_);_(@_)">
                  <c:v>278.65289999999999</c:v>
                </c:pt>
                <c:pt idx="585" formatCode="_(&quot;$&quot;* #,##0.00_);_(&quot;$&quot;* \(#,##0.00\);_(&quot;$&quot;* &quot;-&quot;??_);_(@_)">
                  <c:v>274.71856666666662</c:v>
                </c:pt>
                <c:pt idx="586" formatCode="_(&quot;$&quot;* #,##0.00_);_(&quot;$&quot;* \(#,##0.00\);_(&quot;$&quot;* &quot;-&quot;??_);_(@_)">
                  <c:v>275.22750000000002</c:v>
                </c:pt>
                <c:pt idx="587" formatCode="_(&quot;$&quot;* #,##0.00_);_(&quot;$&quot;* \(#,##0.00\);_(&quot;$&quot;* &quot;-&quot;??_);_(@_)">
                  <c:v>279.89913333333334</c:v>
                </c:pt>
                <c:pt idx="588" formatCode="_(&quot;$&quot;* #,##0.00_);_(&quot;$&quot;* \(#,##0.00\);_(&quot;$&quot;* &quot;-&quot;??_);_(@_)">
                  <c:v>286.02576666666664</c:v>
                </c:pt>
                <c:pt idx="589" formatCode="_(&quot;$&quot;* #,##0.00_);_(&quot;$&quot;* \(#,##0.00\);_(&quot;$&quot;* &quot;-&quot;??_);_(@_)">
                  <c:v>290.35809999999998</c:v>
                </c:pt>
                <c:pt idx="590" formatCode="_(&quot;$&quot;* #,##0.00_);_(&quot;$&quot;* \(#,##0.00\);_(&quot;$&quot;* &quot;-&quot;??_);_(@_)">
                  <c:v>291.91419999999999</c:v>
                </c:pt>
                <c:pt idx="591" formatCode="_(&quot;$&quot;* #,##0.00_);_(&quot;$&quot;* \(#,##0.00\);_(&quot;$&quot;* &quot;-&quot;??_);_(@_)">
                  <c:v>294.79806666666667</c:v>
                </c:pt>
                <c:pt idx="592" formatCode="_(&quot;$&quot;* #,##0.00_);_(&quot;$&quot;* \(#,##0.00\);_(&quot;$&quot;* &quot;-&quot;??_);_(@_)">
                  <c:v>294.4914</c:v>
                </c:pt>
                <c:pt idx="593" formatCode="_(&quot;$&quot;* #,##0.00_);_(&quot;$&quot;* \(#,##0.00\);_(&quot;$&quot;* &quot;-&quot;??_);_(@_)">
                  <c:v>296.10296666666665</c:v>
                </c:pt>
                <c:pt idx="594" formatCode="_(&quot;$&quot;* #,##0.00_);_(&quot;$&quot;* \(#,##0.00\);_(&quot;$&quot;* &quot;-&quot;??_);_(@_)">
                  <c:v>295.97903333333335</c:v>
                </c:pt>
                <c:pt idx="595" formatCode="_(&quot;$&quot;* #,##0.00_);_(&quot;$&quot;* \(#,##0.00\);_(&quot;$&quot;* &quot;-&quot;??_);_(@_)">
                  <c:v>299.6361</c:v>
                </c:pt>
                <c:pt idx="596" formatCode="_(&quot;$&quot;* #,##0.00_);_(&quot;$&quot;* \(#,##0.00\);_(&quot;$&quot;* &quot;-&quot;??_);_(@_)">
                  <c:v>303.32580000000002</c:v>
                </c:pt>
                <c:pt idx="597" formatCode="_(&quot;$&quot;* #,##0.00_);_(&quot;$&quot;* \(#,##0.00\);_(&quot;$&quot;* &quot;-&quot;??_);_(@_)">
                  <c:v>306.64680000000004</c:v>
                </c:pt>
                <c:pt idx="598" formatCode="_(&quot;$&quot;* #,##0.00_);_(&quot;$&quot;* \(#,##0.00\);_(&quot;$&quot;* &quot;-&quot;??_);_(@_)">
                  <c:v>305.86709999999999</c:v>
                </c:pt>
                <c:pt idx="599" formatCode="_(&quot;$&quot;* #,##0.00_);_(&quot;$&quot;* \(#,##0.00\);_(&quot;$&quot;* &quot;-&quot;??_);_(@_)">
                  <c:v>303.91296666666665</c:v>
                </c:pt>
                <c:pt idx="600" formatCode="_(&quot;$&quot;* #,##0.00_);_(&quot;$&quot;* \(#,##0.00\);_(&quot;$&quot;* &quot;-&quot;??_);_(@_)">
                  <c:v>304.27506666666665</c:v>
                </c:pt>
                <c:pt idx="601" formatCode="_(&quot;$&quot;* #,##0.00_);_(&quot;$&quot;* \(#,##0.00\);_(&quot;$&quot;* &quot;-&quot;??_);_(@_)">
                  <c:v>305.11346666666668</c:v>
                </c:pt>
                <c:pt idx="602" formatCode="_(&quot;$&quot;* #,##0.00_);_(&quot;$&quot;* \(#,##0.00\);_(&quot;$&quot;* &quot;-&quot;??_);_(@_)">
                  <c:v>301.87726666666663</c:v>
                </c:pt>
                <c:pt idx="603" formatCode="_(&quot;$&quot;* #,##0.00_);_(&quot;$&quot;* \(#,##0.00\);_(&quot;$&quot;* &quot;-&quot;??_);_(@_)">
                  <c:v>297.44056666666665</c:v>
                </c:pt>
                <c:pt idx="604" formatCode="_(&quot;$&quot;* #,##0.00_);_(&quot;$&quot;* \(#,##0.00\);_(&quot;$&quot;* &quot;-&quot;??_);_(@_)">
                  <c:v>292.90266666666668</c:v>
                </c:pt>
                <c:pt idx="605" formatCode="_(&quot;$&quot;* #,##0.00_);_(&quot;$&quot;* \(#,##0.00\);_(&quot;$&quot;* &quot;-&quot;??_);_(@_)">
                  <c:v>288.25713333333329</c:v>
                </c:pt>
                <c:pt idx="606" formatCode="_(&quot;$&quot;* #,##0.00_);_(&quot;$&quot;* \(#,##0.00\);_(&quot;$&quot;* &quot;-&quot;??_);_(@_)">
                  <c:v>281.95763333333338</c:v>
                </c:pt>
                <c:pt idx="607" formatCode="_(&quot;$&quot;* #,##0.00_);_(&quot;$&quot;* \(#,##0.00\);_(&quot;$&quot;* &quot;-&quot;??_);_(@_)">
                  <c:v>278.9074</c:v>
                </c:pt>
                <c:pt idx="608" formatCode="_(&quot;$&quot;* #,##0.00_);_(&quot;$&quot;* \(#,##0.00\);_(&quot;$&quot;* &quot;-&quot;??_);_(@_)">
                  <c:v>277.13596666666666</c:v>
                </c:pt>
                <c:pt idx="609" formatCode="_(&quot;$&quot;* #,##0.00_);_(&quot;$&quot;* \(#,##0.00\);_(&quot;$&quot;* &quot;-&quot;??_);_(@_)">
                  <c:v>276.63353333333333</c:v>
                </c:pt>
                <c:pt idx="610" formatCode="_(&quot;$&quot;* #,##0.00_);_(&quot;$&quot;* \(#,##0.00\);_(&quot;$&quot;* &quot;-&quot;??_);_(@_)">
                  <c:v>275.87669999999997</c:v>
                </c:pt>
                <c:pt idx="611" formatCode="_(&quot;$&quot;* #,##0.00_);_(&quot;$&quot;* \(#,##0.00\);_(&quot;$&quot;* &quot;-&quot;??_);_(@_)">
                  <c:v>278.00700000000001</c:v>
                </c:pt>
                <c:pt idx="612" formatCode="_(&quot;$&quot;* #,##0.00_);_(&quot;$&quot;* \(#,##0.00\);_(&quot;$&quot;* &quot;-&quot;??_);_(@_)">
                  <c:v>278.10163333333327</c:v>
                </c:pt>
                <c:pt idx="613" formatCode="_(&quot;$&quot;* #,##0.00_);_(&quot;$&quot;* \(#,##0.00\);_(&quot;$&quot;* &quot;-&quot;??_);_(@_)">
                  <c:v>274.42500000000001</c:v>
                </c:pt>
                <c:pt idx="614" formatCode="_(&quot;$&quot;* #,##0.00_);_(&quot;$&quot;* \(#,##0.00\);_(&quot;$&quot;* &quot;-&quot;??_);_(@_)">
                  <c:v>272.58506666666671</c:v>
                </c:pt>
                <c:pt idx="615" formatCode="_(&quot;$&quot;* #,##0.00_);_(&quot;$&quot;* \(#,##0.00\);_(&quot;$&quot;* &quot;-&quot;??_);_(@_)">
                  <c:v>269.13026666666667</c:v>
                </c:pt>
                <c:pt idx="616" formatCode="_(&quot;$&quot;* #,##0.00_);_(&quot;$&quot;* \(#,##0.00\);_(&quot;$&quot;* &quot;-&quot;??_);_(@_)">
                  <c:v>272.12836666666664</c:v>
                </c:pt>
                <c:pt idx="617" formatCode="_(&quot;$&quot;* #,##0.00_);_(&quot;$&quot;* \(#,##0.00\);_(&quot;$&quot;* &quot;-&quot;??_);_(@_)">
                  <c:v>275.03506666666664</c:v>
                </c:pt>
                <c:pt idx="618" formatCode="_(&quot;$&quot;* #,##0.00_);_(&quot;$&quot;* \(#,##0.00\);_(&quot;$&quot;* &quot;-&quot;??_);_(@_)">
                  <c:v>277.41656666666665</c:v>
                </c:pt>
                <c:pt idx="619" formatCode="_(&quot;$&quot;* #,##0.00_);_(&quot;$&quot;* \(#,##0.00\);_(&quot;$&quot;* &quot;-&quot;??_);_(@_)">
                  <c:v>277.8243333333333</c:v>
                </c:pt>
                <c:pt idx="620" formatCode="_(&quot;$&quot;* #,##0.00_);_(&quot;$&quot;* \(#,##0.00\);_(&quot;$&quot;* &quot;-&quot;??_);_(@_)">
                  <c:v>275.2634333333333</c:v>
                </c:pt>
                <c:pt idx="621" formatCode="_(&quot;$&quot;* #,##0.00_);_(&quot;$&quot;* \(#,##0.00\);_(&quot;$&quot;* &quot;-&quot;??_);_(@_)">
                  <c:v>279.32826666666665</c:v>
                </c:pt>
                <c:pt idx="622" formatCode="_(&quot;$&quot;* #,##0.00_);_(&quot;$&quot;* \(#,##0.00\);_(&quot;$&quot;* &quot;-&quot;??_);_(@_)">
                  <c:v>277.00549999999998</c:v>
                </c:pt>
                <c:pt idx="623" formatCode="_(&quot;$&quot;* #,##0.00_);_(&quot;$&quot;* \(#,##0.00\);_(&quot;$&quot;* &quot;-&quot;??_);_(@_)">
                  <c:v>274.7055666666667</c:v>
                </c:pt>
                <c:pt idx="624" formatCode="_(&quot;$&quot;* #,##0.00_);_(&quot;$&quot;* \(#,##0.00\);_(&quot;$&quot;* &quot;-&quot;??_);_(@_)">
                  <c:v>266.41930000000002</c:v>
                </c:pt>
                <c:pt idx="625" formatCode="_(&quot;$&quot;* #,##0.00_);_(&quot;$&quot;* \(#,##0.00\);_(&quot;$&quot;* &quot;-&quot;??_);_(@_)">
                  <c:v>263.85840000000002</c:v>
                </c:pt>
                <c:pt idx="626" formatCode="_(&quot;$&quot;* #,##0.00_);_(&quot;$&quot;* \(#,##0.00\);_(&quot;$&quot;* &quot;-&quot;??_);_(@_)">
                  <c:v>259.23243333333329</c:v>
                </c:pt>
                <c:pt idx="627" formatCode="_(&quot;$&quot;* #,##0.00_);_(&quot;$&quot;* \(#,##0.00\);_(&quot;$&quot;* &quot;-&quot;??_);_(@_)">
                  <c:v>256.22133333333335</c:v>
                </c:pt>
                <c:pt idx="628" formatCode="_(&quot;$&quot;* #,##0.00_);_(&quot;$&quot;* \(#,##0.00\);_(&quot;$&quot;* &quot;-&quot;??_);_(@_)">
                  <c:v>253.48749999999998</c:v>
                </c:pt>
                <c:pt idx="629" formatCode="_(&quot;$&quot;* #,##0.00_);_(&quot;$&quot;* \(#,##0.00\);_(&quot;$&quot;* &quot;-&quot;??_);_(@_)">
                  <c:v>253.79743333333332</c:v>
                </c:pt>
                <c:pt idx="630" formatCode="_(&quot;$&quot;* #,##0.00_);_(&quot;$&quot;* \(#,##0.00\);_(&quot;$&quot;* &quot;-&quot;??_);_(@_)">
                  <c:v>257.53929999999997</c:v>
                </c:pt>
                <c:pt idx="631" formatCode="_(&quot;$&quot;* #,##0.00_);_(&quot;$&quot;* \(#,##0.00\);_(&quot;$&quot;* &quot;-&quot;??_);_(@_)">
                  <c:v>255.4357</c:v>
                </c:pt>
                <c:pt idx="632" formatCode="_(&quot;$&quot;* #,##0.00_);_(&quot;$&quot;* \(#,##0.00\);_(&quot;$&quot;* &quot;-&quot;??_);_(@_)">
                  <c:v>252.90076666666667</c:v>
                </c:pt>
                <c:pt idx="633" formatCode="_(&quot;$&quot;* #,##0.00_);_(&quot;$&quot;* \(#,##0.00\);_(&quot;$&quot;* &quot;-&quot;??_);_(@_)">
                  <c:v>248.44059999999999</c:v>
                </c:pt>
                <c:pt idx="634" formatCode="_(&quot;$&quot;* #,##0.00_);_(&quot;$&quot;* \(#,##0.00\);_(&quot;$&quot;* &quot;-&quot;??_);_(@_)">
                  <c:v>250.58893333333333</c:v>
                </c:pt>
                <c:pt idx="635" formatCode="_(&quot;$&quot;* #,##0.00_);_(&quot;$&quot;* \(#,##0.00\);_(&quot;$&quot;* &quot;-&quot;??_);_(@_)">
                  <c:v>252.7078333333333</c:v>
                </c:pt>
                <c:pt idx="636" formatCode="_(&quot;$&quot;* #,##0.00_);_(&quot;$&quot;* \(#,##0.00\);_(&quot;$&quot;* &quot;-&quot;??_);_(@_)">
                  <c:v>255.96466666666666</c:v>
                </c:pt>
                <c:pt idx="637" formatCode="_(&quot;$&quot;* #,##0.00_);_(&quot;$&quot;* \(#,##0.00\);_(&quot;$&quot;* &quot;-&quot;??_);_(@_)">
                  <c:v>257.68136666666663</c:v>
                </c:pt>
                <c:pt idx="638" formatCode="_(&quot;$&quot;* #,##0.00_);_(&quot;$&quot;* \(#,##0.00\);_(&quot;$&quot;* &quot;-&quot;??_);_(@_)">
                  <c:v>262.13496666666668</c:v>
                </c:pt>
                <c:pt idx="639" formatCode="_(&quot;$&quot;* #,##0.00_);_(&quot;$&quot;* \(#,##0.00\);_(&quot;$&quot;* &quot;-&quot;??_);_(@_)">
                  <c:v>265.19233333333335</c:v>
                </c:pt>
                <c:pt idx="640" formatCode="_(&quot;$&quot;* #,##0.00_);_(&quot;$&quot;* \(#,##0.00\);_(&quot;$&quot;* &quot;-&quot;??_);_(@_)">
                  <c:v>267.32429999999999</c:v>
                </c:pt>
                <c:pt idx="641" formatCode="_(&quot;$&quot;* #,##0.00_);_(&quot;$&quot;* \(#,##0.00\);_(&quot;$&quot;* &quot;-&quot;??_);_(@_)">
                  <c:v>267.76246666666663</c:v>
                </c:pt>
                <c:pt idx="642" formatCode="_(&quot;$&quot;* #,##0.00_);_(&quot;$&quot;* \(#,##0.00\);_(&quot;$&quot;* &quot;-&quot;??_);_(@_)">
                  <c:v>267.15753333333333</c:v>
                </c:pt>
                <c:pt idx="643" formatCode="_(&quot;$&quot;* #,##0.00_);_(&quot;$&quot;* \(#,##0.00\);_(&quot;$&quot;* &quot;-&quot;??_);_(@_)">
                  <c:v>265.95749999999998</c:v>
                </c:pt>
                <c:pt idx="644" formatCode="_(&quot;$&quot;* #,##0.00_);_(&quot;$&quot;* \(#,##0.00\);_(&quot;$&quot;* &quot;-&quot;??_);_(@_)">
                  <c:v>265.27736666666669</c:v>
                </c:pt>
                <c:pt idx="645" formatCode="_(&quot;$&quot;* #,##0.00_);_(&quot;$&quot;* \(#,##0.00\);_(&quot;$&quot;* &quot;-&quot;??_);_(@_)">
                  <c:v>265.40486666666669</c:v>
                </c:pt>
                <c:pt idx="646" formatCode="_(&quot;$&quot;* #,##0.00_);_(&quot;$&quot;* \(#,##0.00\);_(&quot;$&quot;* &quot;-&quot;??_);_(@_)">
                  <c:v>264.10996666666665</c:v>
                </c:pt>
                <c:pt idx="647" formatCode="_(&quot;$&quot;* #,##0.00_);_(&quot;$&quot;* \(#,##0.00\);_(&quot;$&quot;* &quot;-&quot;??_);_(@_)">
                  <c:v>257.73039999999997</c:v>
                </c:pt>
                <c:pt idx="648" formatCode="_(&quot;$&quot;* #,##0.00_);_(&quot;$&quot;* \(#,##0.00\);_(&quot;$&quot;* &quot;-&quot;??_);_(@_)">
                  <c:v>248.52563333333333</c:v>
                </c:pt>
                <c:pt idx="649" formatCode="_(&quot;$&quot;* #,##0.00_);_(&quot;$&quot;* \(#,##0.00\);_(&quot;$&quot;* &quot;-&quot;??_);_(@_)">
                  <c:v>241.88773333333333</c:v>
                </c:pt>
                <c:pt idx="650" formatCode="_(&quot;$&quot;* #,##0.00_);_(&quot;$&quot;* \(#,##0.00\);_(&quot;$&quot;* &quot;-&quot;??_);_(@_)">
                  <c:v>241.4855</c:v>
                </c:pt>
                <c:pt idx="651" formatCode="_(&quot;$&quot;* #,##0.00_);_(&quot;$&quot;* \(#,##0.00\);_(&quot;$&quot;* &quot;-&quot;??_);_(@_)">
                  <c:v>242.37166666666667</c:v>
                </c:pt>
                <c:pt idx="652" formatCode="_(&quot;$&quot;* #,##0.00_);_(&quot;$&quot;* \(#,##0.00\);_(&quot;$&quot;* &quot;-&quot;??_);_(@_)">
                  <c:v>243.4049666666667</c:v>
                </c:pt>
                <c:pt idx="653" formatCode="_(&quot;$&quot;* #,##0.00_);_(&quot;$&quot;* \(#,##0.00\);_(&quot;$&quot;* &quot;-&quot;??_);_(@_)">
                  <c:v>244.05243333333337</c:v>
                </c:pt>
                <c:pt idx="654" formatCode="_(&quot;$&quot;* #,##0.00_);_(&quot;$&quot;* \(#,##0.00\);_(&quot;$&quot;* &quot;-&quot;??_);_(@_)">
                  <c:v>246.72066666666663</c:v>
                </c:pt>
                <c:pt idx="655" formatCode="_(&quot;$&quot;* #,##0.00_);_(&quot;$&quot;* \(#,##0.00\);_(&quot;$&quot;* &quot;-&quot;??_);_(@_)">
                  <c:v>250.3862</c:v>
                </c:pt>
                <c:pt idx="656" formatCode="_(&quot;$&quot;* #,##0.00_);_(&quot;$&quot;* \(#,##0.00\);_(&quot;$&quot;* &quot;-&quot;??_);_(@_)">
                  <c:v>254.95100000000002</c:v>
                </c:pt>
                <c:pt idx="657" formatCode="_(&quot;$&quot;* #,##0.00_);_(&quot;$&quot;* \(#,##0.00\);_(&quot;$&quot;* &quot;-&quot;??_);_(@_)">
                  <c:v>258.79640000000001</c:v>
                </c:pt>
                <c:pt idx="658" formatCode="_(&quot;$&quot;* #,##0.00_);_(&quot;$&quot;* \(#,##0.00\);_(&quot;$&quot;* &quot;-&quot;??_);_(@_)">
                  <c:v>258.01816666666667</c:v>
                </c:pt>
                <c:pt idx="659" formatCode="_(&quot;$&quot;* #,##0.00_);_(&quot;$&quot;* \(#,##0.00\);_(&quot;$&quot;* &quot;-&quot;??_);_(@_)">
                  <c:v>255.58533333333335</c:v>
                </c:pt>
                <c:pt idx="660" formatCode="_(&quot;$&quot;* #,##0.00_);_(&quot;$&quot;* \(#,##0.00\);_(&quot;$&quot;* &quot;-&quot;??_);_(@_)">
                  <c:v>252.94980000000001</c:v>
                </c:pt>
                <c:pt idx="661" formatCode="_(&quot;$&quot;* #,##0.00_);_(&quot;$&quot;* \(#,##0.00\);_(&quot;$&quot;* &quot;-&quot;??_);_(@_)">
                  <c:v>253.96349999999998</c:v>
                </c:pt>
                <c:pt idx="662" formatCode="_(&quot;$&quot;* #,##0.00_);_(&quot;$&quot;* \(#,##0.00\);_(&quot;$&quot;* &quot;-&quot;??_);_(@_)">
                  <c:v>254.81039999999999</c:v>
                </c:pt>
                <c:pt idx="663" formatCode="_(&quot;$&quot;* #,##0.00_);_(&quot;$&quot;* \(#,##0.00\);_(&quot;$&quot;* &quot;-&quot;??_);_(@_)">
                  <c:v>257.87756666666661</c:v>
                </c:pt>
                <c:pt idx="664" formatCode="_(&quot;$&quot;* #,##0.00_);_(&quot;$&quot;* \(#,##0.00\);_(&quot;$&quot;* &quot;-&quot;??_);_(@_)">
                  <c:v>260.76156666666662</c:v>
                </c:pt>
                <c:pt idx="665" formatCode="_(&quot;$&quot;* #,##0.00_);_(&quot;$&quot;* \(#,##0.00\);_(&quot;$&quot;* &quot;-&quot;??_);_(@_)">
                  <c:v>262.33440000000002</c:v>
                </c:pt>
                <c:pt idx="666" formatCode="_(&quot;$&quot;* #,##0.00_);_(&quot;$&quot;* \(#,##0.00\);_(&quot;$&quot;* &quot;-&quot;??_);_(@_)">
                  <c:v>261.77849999999995</c:v>
                </c:pt>
                <c:pt idx="667" formatCode="_(&quot;$&quot;* #,##0.00_);_(&quot;$&quot;* \(#,##0.00\);_(&quot;$&quot;* &quot;-&quot;??_);_(@_)">
                  <c:v>256.96196666666668</c:v>
                </c:pt>
                <c:pt idx="668" formatCode="_(&quot;$&quot;* #,##0.00_);_(&quot;$&quot;* \(#,##0.00\);_(&quot;$&quot;* &quot;-&quot;??_);_(@_)">
                  <c:v>252.07673333333332</c:v>
                </c:pt>
                <c:pt idx="669" formatCode="_(&quot;$&quot;* #,##0.00_);_(&quot;$&quot;* \(#,##0.00\);_(&quot;$&quot;* &quot;-&quot;??_);_(@_)">
                  <c:v>248.66623333333334</c:v>
                </c:pt>
                <c:pt idx="670" formatCode="_(&quot;$&quot;* #,##0.00_);_(&quot;$&quot;* \(#,##0.00\);_(&quot;$&quot;* &quot;-&quot;??_);_(@_)">
                  <c:v>249.66356666666664</c:v>
                </c:pt>
                <c:pt idx="671" formatCode="_(&quot;$&quot;* #,##0.00_);_(&quot;$&quot;* \(#,##0.00\);_(&quot;$&quot;* &quot;-&quot;??_);_(@_)">
                  <c:v>250.16386666666665</c:v>
                </c:pt>
                <c:pt idx="672" formatCode="_(&quot;$&quot;* #,##0.00_);_(&quot;$&quot;* \(#,##0.00\);_(&quot;$&quot;* &quot;-&quot;??_);_(@_)">
                  <c:v>251.94596666666666</c:v>
                </c:pt>
                <c:pt idx="673" formatCode="_(&quot;$&quot;* #,##0.00_);_(&quot;$&quot;* \(#,##0.00\);_(&quot;$&quot;* &quot;-&quot;??_);_(@_)">
                  <c:v>253.76073333333338</c:v>
                </c:pt>
                <c:pt idx="674" formatCode="_(&quot;$&quot;* #,##0.00_);_(&quot;$&quot;* \(#,##0.00\);_(&quot;$&quot;* &quot;-&quot;??_);_(@_)">
                  <c:v>257.22353333333336</c:v>
                </c:pt>
                <c:pt idx="675" formatCode="_(&quot;$&quot;* #,##0.00_);_(&quot;$&quot;* \(#,##0.00\);_(&quot;$&quot;* &quot;-&quot;??_);_(@_)">
                  <c:v>257.49493333333334</c:v>
                </c:pt>
                <c:pt idx="676" formatCode="_(&quot;$&quot;* #,##0.00_);_(&quot;$&quot;* \(#,##0.00\);_(&quot;$&quot;* &quot;-&quot;??_);_(@_)">
                  <c:v>256.37009999999998</c:v>
                </c:pt>
                <c:pt idx="677" formatCode="_(&quot;$&quot;* #,##0.00_);_(&quot;$&quot;* \(#,##0.00\);_(&quot;$&quot;* &quot;-&quot;??_);_(@_)">
                  <c:v>252.13886666666667</c:v>
                </c:pt>
                <c:pt idx="678" formatCode="_(&quot;$&quot;* #,##0.00_);_(&quot;$&quot;* \(#,##0.00\);_(&quot;$&quot;* &quot;-&quot;??_);_(@_)">
                  <c:v>254.8790333333333</c:v>
                </c:pt>
                <c:pt idx="679" formatCode="_(&quot;$&quot;* #,##0.00_);_(&quot;$&quot;* \(#,##0.00\);_(&quot;$&quot;* &quot;-&quot;??_);_(@_)">
                  <c:v>260.6275333333333</c:v>
                </c:pt>
                <c:pt idx="680" formatCode="_(&quot;$&quot;* #,##0.00_);_(&quot;$&quot;* \(#,##0.00\);_(&quot;$&quot;* &quot;-&quot;??_);_(@_)">
                  <c:v>270.05793333333332</c:v>
                </c:pt>
                <c:pt idx="681" formatCode="_(&quot;$&quot;* #,##0.00_);_(&quot;$&quot;* \(#,##0.00\);_(&quot;$&quot;* &quot;-&quot;??_);_(@_)">
                  <c:v>273.08913333333334</c:v>
                </c:pt>
                <c:pt idx="682" formatCode="_(&quot;$&quot;* #,##0.00_);_(&quot;$&quot;* \(#,##0.00\);_(&quot;$&quot;* &quot;-&quot;??_);_(@_)">
                  <c:v>272.56919999999997</c:v>
                </c:pt>
                <c:pt idx="683" formatCode="_(&quot;$&quot;* #,##0.00_);_(&quot;$&quot;* \(#,##0.00\);_(&quot;$&quot;* &quot;-&quot;??_);_(@_)">
                  <c:v>273.13490000000002</c:v>
                </c:pt>
                <c:pt idx="684" formatCode="_(&quot;$&quot;* #,##0.00_);_(&quot;$&quot;* \(#,##0.00\);_(&quot;$&quot;* &quot;-&quot;??_);_(@_)">
                  <c:v>274.97913333333332</c:v>
                </c:pt>
                <c:pt idx="685" formatCode="_(&quot;$&quot;* #,##0.00_);_(&quot;$&quot;* \(#,##0.00\);_(&quot;$&quot;* &quot;-&quot;??_);_(@_)">
                  <c:v>277.62449999999995</c:v>
                </c:pt>
                <c:pt idx="686" formatCode="_(&quot;$&quot;* #,##0.00_);_(&quot;$&quot;* \(#,##0.00\);_(&quot;$&quot;* &quot;-&quot;??_);_(@_)">
                  <c:v>276.92146666666667</c:v>
                </c:pt>
                <c:pt idx="687" formatCode="_(&quot;$&quot;* #,##0.00_);_(&quot;$&quot;* \(#,##0.00\);_(&quot;$&quot;* &quot;-&quot;??_);_(@_)">
                  <c:v>276.48003333333332</c:v>
                </c:pt>
                <c:pt idx="688" formatCode="_(&quot;$&quot;* #,##0.00_);_(&quot;$&quot;* \(#,##0.00\);_(&quot;$&quot;* &quot;-&quot;??_);_(@_)">
                  <c:v>278.52370000000002</c:v>
                </c:pt>
                <c:pt idx="689" formatCode="_(&quot;$&quot;* #,##0.00_);_(&quot;$&quot;* \(#,##0.00\);_(&quot;$&quot;* &quot;-&quot;??_);_(@_)">
                  <c:v>280.71449999999999</c:v>
                </c:pt>
                <c:pt idx="690" formatCode="_(&quot;$&quot;* #,##0.00_);_(&quot;$&quot;* \(#,##0.00\);_(&quot;$&quot;* &quot;-&quot;??_);_(@_)">
                  <c:v>283.85686666666669</c:v>
                </c:pt>
                <c:pt idx="691" formatCode="_(&quot;$&quot;* #,##0.00_);_(&quot;$&quot;* \(#,##0.00\);_(&quot;$&quot;* &quot;-&quot;??_);_(@_)">
                  <c:v>285.26619999999997</c:v>
                </c:pt>
                <c:pt idx="692" formatCode="_(&quot;$&quot;* #,##0.00_);_(&quot;$&quot;* \(#,##0.00\);_(&quot;$&quot;* &quot;-&quot;??_);_(@_)">
                  <c:v>287.1268</c:v>
                </c:pt>
                <c:pt idx="693" formatCode="_(&quot;$&quot;* #,##0.00_);_(&quot;$&quot;* \(#,##0.00\);_(&quot;$&quot;* &quot;-&quot;??_);_(@_)">
                  <c:v>287.13606666666669</c:v>
                </c:pt>
                <c:pt idx="694" formatCode="_(&quot;$&quot;* #,##0.00_);_(&quot;$&quot;* \(#,##0.00\);_(&quot;$&quot;* &quot;-&quot;??_);_(@_)">
                  <c:v>286.25843333333336</c:v>
                </c:pt>
                <c:pt idx="695" formatCode="_(&quot;$&quot;* #,##0.00_);_(&quot;$&quot;* \(#,##0.00\);_(&quot;$&quot;* &quot;-&quot;??_);_(@_)">
                  <c:v>284.31196666666665</c:v>
                </c:pt>
                <c:pt idx="696" formatCode="_(&quot;$&quot;* #,##0.00_);_(&quot;$&quot;* \(#,##0.00\);_(&quot;$&quot;* &quot;-&quot;??_);_(@_)">
                  <c:v>279.86529999999999</c:v>
                </c:pt>
                <c:pt idx="697" formatCode="_(&quot;$&quot;* #,##0.00_);_(&quot;$&quot;* \(#,##0.00\);_(&quot;$&quot;* &quot;-&quot;??_);_(@_)">
                  <c:v>275.36616666666669</c:v>
                </c:pt>
                <c:pt idx="698" formatCode="_(&quot;$&quot;* #,##0.00_);_(&quot;$&quot;* \(#,##0.00\);_(&quot;$&quot;* &quot;-&quot;??_);_(@_)">
                  <c:v>271.97139999999996</c:v>
                </c:pt>
                <c:pt idx="699" formatCode="_(&quot;$&quot;* #,##0.00_);_(&quot;$&quot;* \(#,##0.00\);_(&quot;$&quot;* &quot;-&quot;??_);_(@_)">
                  <c:v>272.33186666666666</c:v>
                </c:pt>
                <c:pt idx="700" formatCode="_(&quot;$&quot;* #,##0.00_);_(&quot;$&quot;* \(#,##0.00\);_(&quot;$&quot;* &quot;-&quot;??_);_(@_)">
                  <c:v>269.59570000000002</c:v>
                </c:pt>
                <c:pt idx="701" formatCode="_(&quot;$&quot;* #,##0.00_);_(&quot;$&quot;* \(#,##0.00\);_(&quot;$&quot;* &quot;-&quot;??_);_(@_)">
                  <c:v>266.13533333333334</c:v>
                </c:pt>
                <c:pt idx="702" formatCode="_(&quot;$&quot;* #,##0.00_);_(&quot;$&quot;* \(#,##0.00\);_(&quot;$&quot;* &quot;-&quot;??_);_(@_)">
                  <c:v>260.93170000000003</c:v>
                </c:pt>
                <c:pt idx="703" formatCode="_(&quot;$&quot;* #,##0.00_);_(&quot;$&quot;* \(#,##0.00\);_(&quot;$&quot;* &quot;-&quot;??_);_(@_)">
                  <c:v>258.76243333333332</c:v>
                </c:pt>
                <c:pt idx="704" formatCode="_(&quot;$&quot;* #,##0.00_);_(&quot;$&quot;* \(#,##0.00\);_(&quot;$&quot;* &quot;-&quot;??_);_(@_)">
                  <c:v>257.17973333333333</c:v>
                </c:pt>
                <c:pt idx="705" formatCode="_(&quot;$&quot;* #,##0.00_);_(&quot;$&quot;* \(#,##0.00\);_(&quot;$&quot;* &quot;-&quot;??_);_(@_)">
                  <c:v>254.91543333333334</c:v>
                </c:pt>
                <c:pt idx="706" formatCode="_(&quot;$&quot;* #,##0.00_);_(&quot;$&quot;* \(#,##0.00\);_(&quot;$&quot;* &quot;-&quot;??_);_(@_)">
                  <c:v>252.22186666666667</c:v>
                </c:pt>
                <c:pt idx="707" formatCode="_(&quot;$&quot;* #,##0.00_);_(&quot;$&quot;* \(#,##0.00\);_(&quot;$&quot;* &quot;-&quot;??_);_(@_)">
                  <c:v>251.46489999999997</c:v>
                </c:pt>
                <c:pt idx="708" formatCode="_(&quot;$&quot;* #,##0.00_);_(&quot;$&quot;* \(#,##0.00\);_(&quot;$&quot;* &quot;-&quot;??_);_(@_)">
                  <c:v>252.27100000000004</c:v>
                </c:pt>
                <c:pt idx="709" formatCode="_(&quot;$&quot;* #,##0.00_);_(&quot;$&quot;* \(#,##0.00\);_(&quot;$&quot;* &quot;-&quot;??_);_(@_)">
                  <c:v>255.94433333333336</c:v>
                </c:pt>
                <c:pt idx="710" formatCode="_(&quot;$&quot;* #,##0.00_);_(&quot;$&quot;* \(#,##0.00\);_(&quot;$&quot;* &quot;-&quot;??_);_(@_)">
                  <c:v>258.74930000000001</c:v>
                </c:pt>
                <c:pt idx="711" formatCode="_(&quot;$&quot;* #,##0.00_);_(&quot;$&quot;* \(#,##0.00\);_(&quot;$&quot;* &quot;-&quot;??_);_(@_)">
                  <c:v>256.60953333333333</c:v>
                </c:pt>
                <c:pt idx="712" formatCode="_(&quot;$&quot;* #,##0.00_);_(&quot;$&quot;* \(#,##0.00\);_(&quot;$&quot;* &quot;-&quot;??_);_(@_)">
                  <c:v>252.59870000000001</c:v>
                </c:pt>
                <c:pt idx="713" formatCode="_(&quot;$&quot;* #,##0.00_);_(&quot;$&quot;* \(#,##0.00\);_(&quot;$&quot;* &quot;-&quot;??_);_(@_)">
                  <c:v>245.62886666666668</c:v>
                </c:pt>
                <c:pt idx="714" formatCode="_(&quot;$&quot;* #,##0.00_);_(&quot;$&quot;* \(#,##0.00\);_(&quot;$&quot;* &quot;-&quot;??_);_(@_)">
                  <c:v>243.25313333333335</c:v>
                </c:pt>
                <c:pt idx="715" formatCode="_(&quot;$&quot;* #,##0.00_);_(&quot;$&quot;* \(#,##0.00\);_(&quot;$&quot;* &quot;-&quot;??_);_(@_)">
                  <c:v>240.72996666666668</c:v>
                </c:pt>
                <c:pt idx="716" formatCode="_(&quot;$&quot;* #,##0.00_);_(&quot;$&quot;* \(#,##0.00\);_(&quot;$&quot;* &quot;-&quot;??_);_(@_)">
                  <c:v>239.76983333333331</c:v>
                </c:pt>
                <c:pt idx="717" formatCode="_(&quot;$&quot;* #,##0.00_);_(&quot;$&quot;* \(#,##0.00\);_(&quot;$&quot;* &quot;-&quot;??_);_(@_)">
                  <c:v>237.87256666666667</c:v>
                </c:pt>
                <c:pt idx="718" formatCode="_(&quot;$&quot;* #,##0.00_);_(&quot;$&quot;* \(#,##0.00\);_(&quot;$&quot;* &quot;-&quot;??_);_(@_)">
                  <c:v>236.71253333333334</c:v>
                </c:pt>
                <c:pt idx="719" formatCode="_(&quot;$&quot;* #,##0.00_);_(&quot;$&quot;* \(#,##0.00\);_(&quot;$&quot;* &quot;-&quot;??_);_(@_)">
                  <c:v>235.22813333333332</c:v>
                </c:pt>
                <c:pt idx="720" formatCode="_(&quot;$&quot;* #,##0.00_);_(&quot;$&quot;* \(#,##0.00\);_(&quot;$&quot;* &quot;-&quot;??_);_(@_)">
                  <c:v>234.73660000000004</c:v>
                </c:pt>
                <c:pt idx="721" formatCode="_(&quot;$&quot;* #,##0.00_);_(&quot;$&quot;* \(#,##0.00\);_(&quot;$&quot;* &quot;-&quot;??_);_(@_)">
                  <c:v>233.23910000000001</c:v>
                </c:pt>
                <c:pt idx="722" formatCode="_(&quot;$&quot;* #,##0.00_);_(&quot;$&quot;* \(#,##0.00\);_(&quot;$&quot;* &quot;-&quot;??_);_(@_)">
                  <c:v>234.2713</c:v>
                </c:pt>
                <c:pt idx="723" formatCode="_(&quot;$&quot;* #,##0.00_);_(&quot;$&quot;* \(#,##0.00\);_(&quot;$&quot;* &quot;-&quot;??_);_(@_)">
                  <c:v>234.28766666666669</c:v>
                </c:pt>
                <c:pt idx="724" formatCode="_(&quot;$&quot;* #,##0.00_);_(&quot;$&quot;* \(#,##0.00\);_(&quot;$&quot;* &quot;-&quot;??_);_(@_)">
                  <c:v>233.13750000000002</c:v>
                </c:pt>
                <c:pt idx="725" formatCode="_(&quot;$&quot;* #,##0.00_);_(&quot;$&quot;* \(#,##0.00\);_(&quot;$&quot;* &quot;-&quot;??_);_(@_)">
                  <c:v>233.02936666666665</c:v>
                </c:pt>
                <c:pt idx="726" formatCode="_(&quot;$&quot;* #,##0.00_);_(&quot;$&quot;* \(#,##0.00\);_(&quot;$&quot;* &quot;-&quot;??_);_(@_)">
                  <c:v>236.75843333333333</c:v>
                </c:pt>
                <c:pt idx="727" formatCode="_(&quot;$&quot;* #,##0.00_);_(&quot;$&quot;* \(#,##0.00\);_(&quot;$&quot;* &quot;-&quot;??_);_(@_)">
                  <c:v>242.09966666666665</c:v>
                </c:pt>
                <c:pt idx="728" formatCode="_(&quot;$&quot;* #,##0.00_);_(&quot;$&quot;* \(#,##0.00\);_(&quot;$&quot;* &quot;-&quot;??_);_(@_)">
                  <c:v>244.08216666666667</c:v>
                </c:pt>
                <c:pt idx="729" formatCode="_(&quot;$&quot;* #,##0.00_);_(&quot;$&quot;* \(#,##0.00\);_(&quot;$&quot;* &quot;-&quot;??_);_(@_)">
                  <c:v>239.28486666666666</c:v>
                </c:pt>
                <c:pt idx="730" formatCode="_(&quot;$&quot;* #,##0.00_);_(&quot;$&quot;* \(#,##0.00\);_(&quot;$&quot;* &quot;-&quot;??_);_(@_)">
                  <c:v>232.74756666666667</c:v>
                </c:pt>
                <c:pt idx="731" formatCode="_(&quot;$&quot;* #,##0.00_);_(&quot;$&quot;* \(#,##0.00\);_(&quot;$&quot;* &quot;-&quot;??_);_(@_)">
                  <c:v>225.74170000000001</c:v>
                </c:pt>
                <c:pt idx="732" formatCode="_(&quot;$&quot;* #,##0.00_);_(&quot;$&quot;* \(#,##0.00\);_(&quot;$&quot;* &quot;-&quot;??_);_(@_)">
                  <c:v>222.95966666666666</c:v>
                </c:pt>
                <c:pt idx="733" formatCode="_(&quot;$&quot;* #,##0.00_);_(&quot;$&quot;* \(#,##0.00\);_(&quot;$&quot;* &quot;-&quot;??_);_(@_)">
                  <c:v>224.59483333333333</c:v>
                </c:pt>
                <c:pt idx="734" formatCode="_(&quot;$&quot;* #,##0.00_);_(&quot;$&quot;* \(#,##0.00\);_(&quot;$&quot;* &quot;-&quot;??_);_(@_)">
                  <c:v>225.62703333333334</c:v>
                </c:pt>
                <c:pt idx="735" formatCode="_(&quot;$&quot;* #,##0.00_);_(&quot;$&quot;* \(#,##0.00\);_(&quot;$&quot;* &quot;-&quot;??_);_(@_)">
                  <c:v>229.48713333333333</c:v>
                </c:pt>
                <c:pt idx="736" formatCode="_(&quot;$&quot;* #,##0.00_);_(&quot;$&quot;* \(#,##0.00\);_(&quot;$&quot;* &quot;-&quot;??_);_(@_)">
                  <c:v>230.88306666666668</c:v>
                </c:pt>
                <c:pt idx="737" formatCode="_(&quot;$&quot;* #,##0.00_);_(&quot;$&quot;* \(#,##0.00\);_(&quot;$&quot;* &quot;-&quot;??_);_(@_)">
                  <c:v>233.47829999999999</c:v>
                </c:pt>
                <c:pt idx="738" formatCode="_(&quot;$&quot;* #,##0.00_);_(&quot;$&quot;* \(#,##0.00\);_(&quot;$&quot;* &quot;-&quot;??_);_(@_)">
                  <c:v>233.02609999999996</c:v>
                </c:pt>
                <c:pt idx="739" formatCode="_(&quot;$&quot;* #,##0.00_);_(&quot;$&quot;* \(#,##0.00\);_(&quot;$&quot;* &quot;-&quot;??_);_(@_)">
                  <c:v>234.2123</c:v>
                </c:pt>
                <c:pt idx="740" formatCode="_(&quot;$&quot;* #,##0.00_);_(&quot;$&quot;* \(#,##0.00\);_(&quot;$&quot;* &quot;-&quot;??_);_(@_)">
                  <c:v>237.74146666666664</c:v>
                </c:pt>
                <c:pt idx="741" formatCode="_(&quot;$&quot;* #,##0.00_);_(&quot;$&quot;* \(#,##0.00\);_(&quot;$&quot;* &quot;-&quot;??_);_(@_)">
                  <c:v>242.49616666666668</c:v>
                </c:pt>
                <c:pt idx="742" formatCode="_(&quot;$&quot;* #,##0.00_);_(&quot;$&quot;* \(#,##0.00\);_(&quot;$&quot;* &quot;-&quot;??_);_(@_)">
                  <c:v>238.95720000000003</c:v>
                </c:pt>
                <c:pt idx="743" formatCode="_(&quot;$&quot;* #,##0.00_);_(&quot;$&quot;* \(#,##0.00\);_(&quot;$&quot;* &quot;-&quot;??_);_(@_)">
                  <c:v>232.23966666666669</c:v>
                </c:pt>
                <c:pt idx="744" formatCode="_(&quot;$&quot;* #,##0.00_);_(&quot;$&quot;* \(#,##0.00\);_(&quot;$&quot;* &quot;-&quot;??_);_(@_)">
                  <c:v>227.39323333333334</c:v>
                </c:pt>
                <c:pt idx="745" formatCode="_(&quot;$&quot;* #,##0.00_);_(&quot;$&quot;* \(#,##0.00\);_(&quot;$&quot;* &quot;-&quot;??_);_(@_)">
                  <c:v>227.65866666666668</c:v>
                </c:pt>
                <c:pt idx="746" formatCode="_(&quot;$&quot;* #,##0.00_);_(&quot;$&quot;* \(#,##0.00\);_(&quot;$&quot;* &quot;-&quot;??_);_(@_)">
                  <c:v>228.12400000000002</c:v>
                </c:pt>
                <c:pt idx="747" formatCode="_(&quot;$&quot;* #,##0.00_);_(&quot;$&quot;* \(#,##0.00\);_(&quot;$&quot;* &quot;-&quot;??_);_(@_)">
                  <c:v>222.9564</c:v>
                </c:pt>
                <c:pt idx="748" formatCode="_(&quot;$&quot;* #,##0.00_);_(&quot;$&quot;* \(#,##0.00\);_(&quot;$&quot;* &quot;-&quot;??_);_(@_)">
                  <c:v>217.09736666666666</c:v>
                </c:pt>
                <c:pt idx="749" formatCode="_(&quot;$&quot;* #,##0.00_);_(&quot;$&quot;* \(#,##0.00\);_(&quot;$&quot;* &quot;-&quot;??_);_(@_)">
                  <c:v>214.87566666666666</c:v>
                </c:pt>
                <c:pt idx="750" formatCode="_(&quot;$&quot;* #,##0.00_);_(&quot;$&quot;* \(#,##0.00\);_(&quot;$&quot;* &quot;-&quot;??_);_(@_)">
                  <c:v>217.42176666666668</c:v>
                </c:pt>
                <c:pt idx="751" formatCode="_(&quot;$&quot;* #,##0.00_);_(&quot;$&quot;* \(#,##0.00\);_(&quot;$&quot;* &quot;-&quot;??_);_(@_)">
                  <c:v>222.21253333333334</c:v>
                </c:pt>
                <c:pt idx="752" formatCode="_(&quot;$&quot;* #,##0.00_);_(&quot;$&quot;* \(#,##0.00\);_(&quot;$&quot;* &quot;-&quot;??_);_(@_)">
                  <c:v>223.23490000000001</c:v>
                </c:pt>
                <c:pt idx="753" formatCode="_(&quot;$&quot;* #,##0.00_);_(&quot;$&quot;* \(#,##0.00\);_(&quot;$&quot;* &quot;-&quot;??_);_(@_)">
                  <c:v>228.18623333333335</c:v>
                </c:pt>
                <c:pt idx="754" formatCode="_(&quot;$&quot;* #,##0.00_);_(&quot;$&quot;* \(#,##0.00\);_(&quot;$&quot;* &quot;-&quot;??_);_(@_)">
                  <c:v>234.16319999999999</c:v>
                </c:pt>
                <c:pt idx="755" formatCode="_(&quot;$&quot;* #,##0.00_);_(&quot;$&quot;* \(#,##0.00\);_(&quot;$&quot;* &quot;-&quot;??_);_(@_)">
                  <c:v>239.74693333333335</c:v>
                </c:pt>
                <c:pt idx="756" formatCode="_(&quot;$&quot;* #,##0.00_);_(&quot;$&quot;* \(#,##0.00\);_(&quot;$&quot;* &quot;-&quot;??_);_(@_)">
                  <c:v>239.41596666666669</c:v>
                </c:pt>
                <c:pt idx="757" formatCode="_(&quot;$&quot;* #,##0.00_);_(&quot;$&quot;* \(#,##0.00\);_(&quot;$&quot;* &quot;-&quot;??_);_(@_)">
                  <c:v>237.87623333333332</c:v>
                </c:pt>
                <c:pt idx="758" formatCode="_(&quot;$&quot;* #,##0.00_);_(&quot;$&quot;* \(#,##0.00\);_(&quot;$&quot;* &quot;-&quot;??_);_(@_)">
                  <c:v>238.14203333333333</c:v>
                </c:pt>
                <c:pt idx="759" formatCode="_(&quot;$&quot;* #,##0.00_);_(&quot;$&quot;* \(#,##0.00\);_(&quot;$&quot;* &quot;-&quot;??_);_(@_)">
                  <c:v>238.11903333333331</c:v>
                </c:pt>
                <c:pt idx="760" formatCode="_(&quot;$&quot;* #,##0.00_);_(&quot;$&quot;* \(#,##0.00\);_(&quot;$&quot;* &quot;-&quot;??_);_(@_)">
                  <c:v>238.2242</c:v>
                </c:pt>
                <c:pt idx="761" formatCode="_(&quot;$&quot;* #,##0.00_);_(&quot;$&quot;* \(#,##0.00\);_(&quot;$&quot;* &quot;-&quot;??_);_(@_)">
                  <c:v>239.32500000000002</c:v>
                </c:pt>
                <c:pt idx="762" formatCode="_(&quot;$&quot;* #,##0.00_);_(&quot;$&quot;* \(#,##0.00\);_(&quot;$&quot;* &quot;-&quot;??_);_(@_)">
                  <c:v>241.41493333333335</c:v>
                </c:pt>
                <c:pt idx="763" formatCode="_(&quot;$&quot;* #,##0.00_);_(&quot;$&quot;* \(#,##0.00\);_(&quot;$&quot;* &quot;-&quot;??_);_(@_)">
                  <c:v>243.20256666666668</c:v>
                </c:pt>
                <c:pt idx="764" formatCode="_(&quot;$&quot;* #,##0.00_);_(&quot;$&quot;* \(#,##0.00\);_(&quot;$&quot;* &quot;-&quot;??_);_(@_)">
                  <c:v>242.12803333333332</c:v>
                </c:pt>
                <c:pt idx="765" formatCode="_(&quot;$&quot;* #,##0.00_);_(&quot;$&quot;* \(#,##0.00\);_(&quot;$&quot;* &quot;-&quot;??_);_(@_)">
                  <c:v>239.74563333333333</c:v>
                </c:pt>
                <c:pt idx="766" formatCode="_(&quot;$&quot;* #,##0.00_);_(&quot;$&quot;* \(#,##0.00\);_(&quot;$&quot;* &quot;-&quot;??_);_(@_)">
                  <c:v>242.25946666666664</c:v>
                </c:pt>
                <c:pt idx="767" formatCode="_(&quot;$&quot;* #,##0.00_);_(&quot;$&quot;* \(#,##0.00\);_(&quot;$&quot;* &quot;-&quot;??_);_(@_)">
                  <c:v>246.50836666666666</c:v>
                </c:pt>
                <c:pt idx="768" formatCode="_(&quot;$&quot;* #,##0.00_);_(&quot;$&quot;* \(#,##0.00\);_(&quot;$&quot;* &quot;-&quot;??_);_(@_)">
                  <c:v>251.3356</c:v>
                </c:pt>
                <c:pt idx="769" formatCode="_(&quot;$&quot;* #,##0.00_);_(&quot;$&quot;* \(#,##0.00\);_(&quot;$&quot;* &quot;-&quot;??_);_(@_)">
                  <c:v>249.71226666666666</c:v>
                </c:pt>
                <c:pt idx="770" formatCode="_(&quot;$&quot;* #,##0.00_);_(&quot;$&quot;* \(#,##0.00\);_(&quot;$&quot;* &quot;-&quot;??_);_(@_)">
                  <c:v>246.5675</c:v>
                </c:pt>
                <c:pt idx="771" formatCode="_(&quot;$&quot;* #,##0.00_);_(&quot;$&quot;* \(#,##0.00\);_(&quot;$&quot;* &quot;-&quot;??_);_(@_)">
                  <c:v>243.06783333333337</c:v>
                </c:pt>
                <c:pt idx="772" formatCode="_(&quot;$&quot;* #,##0.00_);_(&quot;$&quot;* \(#,##0.00\);_(&quot;$&quot;* &quot;-&quot;??_);_(@_)">
                  <c:v>242.14776666666668</c:v>
                </c:pt>
                <c:pt idx="773" formatCode="_(&quot;$&quot;* #,##0.00_);_(&quot;$&quot;* \(#,##0.00\);_(&quot;$&quot;* &quot;-&quot;??_);_(@_)">
                  <c:v>242.24633333333335</c:v>
                </c:pt>
                <c:pt idx="774" formatCode="_(&quot;$&quot;* #,##0.00_);_(&quot;$&quot;* \(#,##0.00\);_(&quot;$&quot;* &quot;-&quot;??_);_(@_)">
                  <c:v>244.9212</c:v>
                </c:pt>
                <c:pt idx="775" formatCode="_(&quot;$&quot;* #,##0.00_);_(&quot;$&quot;* \(#,##0.00\);_(&quot;$&quot;* &quot;-&quot;??_);_(@_)">
                  <c:v>248.04953333333333</c:v>
                </c:pt>
                <c:pt idx="776" formatCode="_(&quot;$&quot;* #,##0.00_);_(&quot;$&quot;* \(#,##0.00\);_(&quot;$&quot;* &quot;-&quot;??_);_(@_)">
                  <c:v>251.92713333333333</c:v>
                </c:pt>
                <c:pt idx="777" formatCode="_(&quot;$&quot;* #,##0.00_);_(&quot;$&quot;* \(#,##0.00\);_(&quot;$&quot;* &quot;-&quot;??_);_(@_)">
                  <c:v>250.77700000000002</c:v>
                </c:pt>
                <c:pt idx="778" formatCode="_(&quot;$&quot;* #,##0.00_);_(&quot;$&quot;* \(#,##0.00\);_(&quot;$&quot;* &quot;-&quot;??_);_(@_)">
                  <c:v>246.75813333333335</c:v>
                </c:pt>
                <c:pt idx="779" formatCode="_(&quot;$&quot;* #,##0.00_);_(&quot;$&quot;* \(#,##0.00\);_(&quot;$&quot;* &quot;-&quot;??_);_(@_)">
                  <c:v>241.24736666666669</c:v>
                </c:pt>
                <c:pt idx="780" formatCode="_(&quot;$&quot;* #,##0.00_);_(&quot;$&quot;* \(#,##0.00\);_(&quot;$&quot;* &quot;-&quot;??_);_(@_)">
                  <c:v>238.8781333333333</c:v>
                </c:pt>
                <c:pt idx="781" formatCode="_(&quot;$&quot;* #,##0.00_);_(&quot;$&quot;* \(#,##0.00\);_(&quot;$&quot;* &quot;-&quot;??_);_(@_)">
                  <c:v>238.7927</c:v>
                </c:pt>
                <c:pt idx="782" formatCode="_(&quot;$&quot;* #,##0.00_);_(&quot;$&quot;* \(#,##0.00\);_(&quot;$&quot;* &quot;-&quot;??_);_(@_)">
                  <c:v>238.05003333333335</c:v>
                </c:pt>
                <c:pt idx="783" formatCode="_(&quot;$&quot;* #,##0.00_);_(&quot;$&quot;* \(#,##0.00\);_(&quot;$&quot;* &quot;-&quot;??_);_(@_)">
                  <c:v>237.0412</c:v>
                </c:pt>
                <c:pt idx="784" formatCode="_(&quot;$&quot;* #,##0.00_);_(&quot;$&quot;* \(#,##0.00\);_(&quot;$&quot;* &quot;-&quot;??_);_(@_)">
                  <c:v>234.58646666666664</c:v>
                </c:pt>
                <c:pt idx="785" formatCode="_(&quot;$&quot;* #,##0.00_);_(&quot;$&quot;* \(#,##0.00\);_(&quot;$&quot;* &quot;-&quot;??_);_(@_)">
                  <c:v>233.38376666666667</c:v>
                </c:pt>
                <c:pt idx="786" formatCode="_(&quot;$&quot;* #,##0.00_);_(&quot;$&quot;* \(#,##0.00\);_(&quot;$&quot;* &quot;-&quot;??_);_(@_)">
                  <c:v>234.13296666666668</c:v>
                </c:pt>
                <c:pt idx="787" formatCode="_(&quot;$&quot;* #,##0.00_);_(&quot;$&quot;* \(#,##0.00\);_(&quot;$&quot;* &quot;-&quot;??_);_(@_)">
                  <c:v>235.0728</c:v>
                </c:pt>
                <c:pt idx="788" formatCode="_(&quot;$&quot;* #,##0.00_);_(&quot;$&quot;* \(#,##0.00\);_(&quot;$&quot;* &quot;-&quot;??_);_(@_)">
                  <c:v>236.73226666666665</c:v>
                </c:pt>
                <c:pt idx="789" formatCode="_(&quot;$&quot;* #,##0.00_);_(&quot;$&quot;* \(#,##0.00\);_(&quot;$&quot;* &quot;-&quot;??_);_(@_)">
                  <c:v>232.81856666666667</c:v>
                </c:pt>
                <c:pt idx="790" formatCode="_(&quot;$&quot;* #,##0.00_);_(&quot;$&quot;* \(#,##0.00\);_(&quot;$&quot;* &quot;-&quot;??_);_(@_)">
                  <c:v>227.06466666666668</c:v>
                </c:pt>
                <c:pt idx="791" formatCode="_(&quot;$&quot;* #,##0.00_);_(&quot;$&quot;* \(#,##0.00\);_(&quot;$&quot;* &quot;-&quot;??_);_(@_)">
                  <c:v>222.25056666666669</c:v>
                </c:pt>
                <c:pt idx="792" formatCode="_(&quot;$&quot;* #,##0.00_);_(&quot;$&quot;* \(#,##0.00\);_(&quot;$&quot;* &quot;-&quot;??_);_(@_)">
                  <c:v>221.59993333333333</c:v>
                </c:pt>
                <c:pt idx="793" formatCode="_(&quot;$&quot;* #,##0.00_);_(&quot;$&quot;* \(#,##0.00\);_(&quot;$&quot;* &quot;-&quot;??_);_(@_)">
                  <c:v>223.74903333333336</c:v>
                </c:pt>
                <c:pt idx="794" formatCode="_(&quot;$&quot;* #,##0.00_);_(&quot;$&quot;* \(#,##0.00\);_(&quot;$&quot;* &quot;-&quot;??_);_(@_)">
                  <c:v>227.31113333333334</c:v>
                </c:pt>
                <c:pt idx="795" formatCode="_(&quot;$&quot;* #,##0.00_);_(&quot;$&quot;* \(#,##0.00\);_(&quot;$&quot;* &quot;-&quot;??_);_(@_)">
                  <c:v>231.0539666666667</c:v>
                </c:pt>
                <c:pt idx="796" formatCode="_(&quot;$&quot;* #,##0.00_);_(&quot;$&quot;* \(#,##0.00\);_(&quot;$&quot;* &quot;-&quot;??_);_(@_)">
                  <c:v>234.46490000000003</c:v>
                </c:pt>
                <c:pt idx="797" formatCode="_(&quot;$&quot;* #,##0.00_);_(&quot;$&quot;* \(#,##0.00\);_(&quot;$&quot;* &quot;-&quot;??_);_(@_)">
                  <c:v>235.96993333333333</c:v>
                </c:pt>
                <c:pt idx="798" formatCode="_(&quot;$&quot;* #,##0.00_);_(&quot;$&quot;* \(#,##0.00\);_(&quot;$&quot;* &quot;-&quot;??_);_(@_)">
                  <c:v>235.08270000000002</c:v>
                </c:pt>
                <c:pt idx="799" formatCode="_(&quot;$&quot;* #,##0.00_);_(&quot;$&quot;* \(#,##0.00\);_(&quot;$&quot;* &quot;-&quot;??_);_(@_)">
                  <c:v>232.68386666666666</c:v>
                </c:pt>
                <c:pt idx="800" formatCode="_(&quot;$&quot;* #,##0.00_);_(&quot;$&quot;* \(#,##0.00\);_(&quot;$&quot;* &quot;-&quot;??_);_(@_)">
                  <c:v>232.64116666666669</c:v>
                </c:pt>
                <c:pt idx="801" formatCode="_(&quot;$&quot;* #,##0.00_);_(&quot;$&quot;* \(#,##0.00\);_(&quot;$&quot;* &quot;-&quot;??_);_(@_)">
                  <c:v>234.86583333333331</c:v>
                </c:pt>
                <c:pt idx="802" formatCode="_(&quot;$&quot;* #,##0.00_);_(&quot;$&quot;* \(#,##0.00\);_(&quot;$&quot;* &quot;-&quot;??_);_(@_)">
                  <c:v>238.18803333333335</c:v>
                </c:pt>
                <c:pt idx="803" formatCode="_(&quot;$&quot;* #,##0.00_);_(&quot;$&quot;* \(#,##0.00\);_(&quot;$&quot;* &quot;-&quot;??_);_(@_)">
                  <c:v>238.31616666666665</c:v>
                </c:pt>
                <c:pt idx="804" formatCode="_(&quot;$&quot;* #,##0.00_);_(&quot;$&quot;* \(#,##0.00\);_(&quot;$&quot;* &quot;-&quot;??_);_(@_)">
                  <c:v>240.09723333333332</c:v>
                </c:pt>
                <c:pt idx="805" formatCode="_(&quot;$&quot;* #,##0.00_);_(&quot;$&quot;* \(#,##0.00\);_(&quot;$&quot;* &quot;-&quot;??_);_(@_)">
                  <c:v>242.10833333333332</c:v>
                </c:pt>
                <c:pt idx="806" formatCode="_(&quot;$&quot;* #,##0.00_);_(&quot;$&quot;* \(#,##0.00\);_(&quot;$&quot;* &quot;-&quot;??_);_(@_)">
                  <c:v>242.79839999999999</c:v>
                </c:pt>
                <c:pt idx="807" formatCode="_(&quot;$&quot;* #,##0.00_);_(&quot;$&quot;* \(#,##0.00\);_(&quot;$&quot;* &quot;-&quot;??_);_(@_)">
                  <c:v>242.73593333333335</c:v>
                </c:pt>
                <c:pt idx="808" formatCode="_(&quot;$&quot;* #,##0.00_);_(&quot;$&quot;* \(#,##0.00\);_(&quot;$&quot;* &quot;-&quot;??_);_(@_)">
                  <c:v>244.24423333333334</c:v>
                </c:pt>
                <c:pt idx="809" formatCode="_(&quot;$&quot;* #,##0.00_);_(&quot;$&quot;* \(#,##0.00\);_(&quot;$&quot;* &quot;-&quot;??_);_(@_)">
                  <c:v>251.43746666666667</c:v>
                </c:pt>
                <c:pt idx="810" formatCode="_(&quot;$&quot;* #,##0.00_);_(&quot;$&quot;* \(#,##0.00\);_(&quot;$&quot;* &quot;-&quot;??_);_(@_)">
                  <c:v>254.90099999999998</c:v>
                </c:pt>
                <c:pt idx="811" formatCode="_(&quot;$&quot;* #,##0.00_);_(&quot;$&quot;* \(#,##0.00\);_(&quot;$&quot;* &quot;-&quot;??_);_(@_)">
                  <c:v>256.22199999999998</c:v>
                </c:pt>
                <c:pt idx="812" formatCode="_(&quot;$&quot;* #,##0.00_);_(&quot;$&quot;* \(#,##0.00\);_(&quot;$&quot;* &quot;-&quot;??_);_(@_)">
                  <c:v>257.19466666666665</c:v>
                </c:pt>
                <c:pt idx="813" formatCode="_(&quot;$&quot;* #,##0.00_);_(&quot;$&quot;* \(#,##0.00\);_(&quot;$&quot;* &quot;-&quot;??_);_(@_)">
                  <c:v>259.94839999999999</c:v>
                </c:pt>
                <c:pt idx="814" formatCode="_(&quot;$&quot;* #,##0.00_);_(&quot;$&quot;* \(#,##0.00\);_(&quot;$&quot;* &quot;-&quot;??_);_(@_)">
                  <c:v>262.19936666666666</c:v>
                </c:pt>
                <c:pt idx="815" formatCode="_(&quot;$&quot;* #,##0.00_);_(&quot;$&quot;* \(#,##0.00\);_(&quot;$&quot;* &quot;-&quot;??_);_(@_)">
                  <c:v>260.73380000000003</c:v>
                </c:pt>
                <c:pt idx="816" formatCode="_(&quot;$&quot;* #,##0.00_);_(&quot;$&quot;* \(#,##0.00\);_(&quot;$&quot;* &quot;-&quot;??_);_(@_)">
                  <c:v>262.24213333333336</c:v>
                </c:pt>
                <c:pt idx="817" formatCode="_(&quot;$&quot;* #,##0.00_);_(&quot;$&quot;* \(#,##0.00\);_(&quot;$&quot;* &quot;-&quot;??_);_(@_)">
                  <c:v>265.05173333333329</c:v>
                </c:pt>
                <c:pt idx="818" formatCode="_(&quot;$&quot;* #,##0.00_);_(&quot;$&quot;* \(#,##0.00\);_(&quot;$&quot;* &quot;-&quot;??_);_(@_)">
                  <c:v>267.31736666666666</c:v>
                </c:pt>
                <c:pt idx="819" formatCode="_(&quot;$&quot;* #,##0.00_);_(&quot;$&quot;* \(#,##0.00\);_(&quot;$&quot;* &quot;-&quot;??_);_(@_)">
                  <c:v>264.51976666666661</c:v>
                </c:pt>
                <c:pt idx="820" formatCode="_(&quot;$&quot;* #,##0.00_);_(&quot;$&quot;* \(#,##0.00\);_(&quot;$&quot;* &quot;-&quot;??_);_(@_)">
                  <c:v>260.09549999999996</c:v>
                </c:pt>
                <c:pt idx="821" formatCode="_(&quot;$&quot;* #,##0.00_);_(&quot;$&quot;* \(#,##0.00\);_(&quot;$&quot;* &quot;-&quot;??_);_(@_)">
                  <c:v>254.61043333333336</c:v>
                </c:pt>
                <c:pt idx="822" formatCode="_(&quot;$&quot;* #,##0.00_);_(&quot;$&quot;* \(#,##0.00\);_(&quot;$&quot;* &quot;-&quot;??_);_(@_)">
                  <c:v>251.10530000000003</c:v>
                </c:pt>
                <c:pt idx="823" formatCode="_(&quot;$&quot;* #,##0.00_);_(&quot;$&quot;* \(#,##0.00\);_(&quot;$&quot;* &quot;-&quot;??_);_(@_)">
                  <c:v>250.02149999999997</c:v>
                </c:pt>
                <c:pt idx="824" formatCode="_(&quot;$&quot;* #,##0.00_);_(&quot;$&quot;* \(#,##0.00\);_(&quot;$&quot;* &quot;-&quot;??_);_(@_)">
                  <c:v>248.88496666666666</c:v>
                </c:pt>
                <c:pt idx="825" formatCode="_(&quot;$&quot;* #,##0.00_);_(&quot;$&quot;* \(#,##0.00\);_(&quot;$&quot;* &quot;-&quot;??_);_(@_)">
                  <c:v>248.44023333333334</c:v>
                </c:pt>
                <c:pt idx="826" formatCode="_(&quot;$&quot;* #,##0.00_);_(&quot;$&quot;* \(#,##0.00\);_(&quot;$&quot;* &quot;-&quot;??_);_(@_)">
                  <c:v>246.67776666666668</c:v>
                </c:pt>
                <c:pt idx="827" formatCode="_(&quot;$&quot;* #,##0.00_);_(&quot;$&quot;* \(#,##0.00\);_(&quot;$&quot;* &quot;-&quot;??_);_(@_)">
                  <c:v>245.70596666666665</c:v>
                </c:pt>
                <c:pt idx="828" formatCode="_(&quot;$&quot;* #,##0.00_);_(&quot;$&quot;* \(#,##0.00\);_(&quot;$&quot;* &quot;-&quot;??_);_(@_)">
                  <c:v>246.01893333333336</c:v>
                </c:pt>
                <c:pt idx="829" formatCode="_(&quot;$&quot;* #,##0.00_);_(&quot;$&quot;* \(#,##0.00\);_(&quot;$&quot;* &quot;-&quot;??_);_(@_)">
                  <c:v>247.95269999999996</c:v>
                </c:pt>
                <c:pt idx="830" formatCode="_(&quot;$&quot;* #,##0.00_);_(&quot;$&quot;* \(#,##0.00\);_(&quot;$&quot;* &quot;-&quot;??_);_(@_)">
                  <c:v>251.44466666666665</c:v>
                </c:pt>
                <c:pt idx="831" formatCode="_(&quot;$&quot;* #,##0.00_);_(&quot;$&quot;* \(#,##0.00\);_(&quot;$&quot;* &quot;-&quot;??_);_(@_)">
                  <c:v>252.44613333333334</c:v>
                </c:pt>
                <c:pt idx="832" formatCode="_(&quot;$&quot;* #,##0.00_);_(&quot;$&quot;* \(#,##0.00\);_(&quot;$&quot;* &quot;-&quot;??_);_(@_)">
                  <c:v>251.92233333333334</c:v>
                </c:pt>
                <c:pt idx="833" formatCode="_(&quot;$&quot;* #,##0.00_);_(&quot;$&quot;* \(#,##0.00\);_(&quot;$&quot;* &quot;-&quot;??_);_(@_)">
                  <c:v>250.42340000000002</c:v>
                </c:pt>
                <c:pt idx="834" formatCode="_(&quot;$&quot;* #,##0.00_);_(&quot;$&quot;* \(#,##0.00\);_(&quot;$&quot;* &quot;-&quot;??_);_(@_)">
                  <c:v>248.59176666666667</c:v>
                </c:pt>
                <c:pt idx="835" formatCode="_(&quot;$&quot;* #,##0.00_);_(&quot;$&quot;* \(#,##0.00\);_(&quot;$&quot;* &quot;-&quot;??_);_(@_)">
                  <c:v>248.66423333333333</c:v>
                </c:pt>
                <c:pt idx="836" formatCode="_(&quot;$&quot;* #,##0.00_);_(&quot;$&quot;* \(#,##0.00\);_(&quot;$&quot;* &quot;-&quot;??_);_(@_)">
                  <c:v>251.45453333333333</c:v>
                </c:pt>
                <c:pt idx="837" formatCode="_(&quot;$&quot;* #,##0.00_);_(&quot;$&quot;* \(#,##0.00\);_(&quot;$&quot;* &quot;-&quot;??_);_(@_)">
                  <c:v>257.00543333333331</c:v>
                </c:pt>
                <c:pt idx="838" formatCode="_(&quot;$&quot;* #,##0.00_);_(&quot;$&quot;* \(#,##0.00\);_(&quot;$&quot;* &quot;-&quot;??_);_(@_)">
                  <c:v>264.34516666666667</c:v>
                </c:pt>
                <c:pt idx="839" formatCode="_(&quot;$&quot;* #,##0.00_);_(&quot;$&quot;* \(#,##0.00\);_(&quot;$&quot;* &quot;-&quot;??_);_(@_)">
                  <c:v>270.48573333333337</c:v>
                </c:pt>
                <c:pt idx="840" formatCode="_(&quot;$&quot;* #,##0.00_);_(&quot;$&quot;* \(#,##0.00\);_(&quot;$&quot;* &quot;-&quot;??_);_(@_)">
                  <c:v>272.7226</c:v>
                </c:pt>
                <c:pt idx="841" formatCode="_(&quot;$&quot;* #,##0.00_);_(&quot;$&quot;* \(#,##0.00\);_(&quot;$&quot;* &quot;-&quot;??_);_(@_)">
                  <c:v>271.92536666666666</c:v>
                </c:pt>
                <c:pt idx="842" formatCode="_(&quot;$&quot;* #,##0.00_);_(&quot;$&quot;* \(#,##0.00\);_(&quot;$&quot;* &quot;-&quot;??_);_(@_)">
                  <c:v>269.57323333333335</c:v>
                </c:pt>
                <c:pt idx="843" formatCode="_(&quot;$&quot;* #,##0.00_);_(&quot;$&quot;* \(#,##0.00\);_(&quot;$&quot;* &quot;-&quot;??_);_(@_)">
                  <c:v>271.36203333333333</c:v>
                </c:pt>
                <c:pt idx="844" formatCode="_(&quot;$&quot;* #,##0.00_);_(&quot;$&quot;* \(#,##0.00\);_(&quot;$&quot;* &quot;-&quot;??_);_(@_)">
                  <c:v>273.59886666666665</c:v>
                </c:pt>
                <c:pt idx="845" formatCode="_(&quot;$&quot;* #,##0.00_);_(&quot;$&quot;* \(#,##0.00\);_(&quot;$&quot;* &quot;-&quot;??_);_(@_)">
                  <c:v>274.94626666666665</c:v>
                </c:pt>
                <c:pt idx="846" formatCode="_(&quot;$&quot;* #,##0.00_);_(&quot;$&quot;* \(#,##0.00\);_(&quot;$&quot;* &quot;-&quot;??_);_(@_)">
                  <c:v>274.14573333333334</c:v>
                </c:pt>
                <c:pt idx="847" formatCode="_(&quot;$&quot;* #,##0.00_);_(&quot;$&quot;* \(#,##0.00\);_(&quot;$&quot;* &quot;-&quot;??_);_(@_)">
                  <c:v>274.12596666666667</c:v>
                </c:pt>
                <c:pt idx="848" formatCode="_(&quot;$&quot;* #,##0.00_);_(&quot;$&quot;* \(#,##0.00\);_(&quot;$&quot;* &quot;-&quot;??_);_(@_)">
                  <c:v>276.65270000000004</c:v>
                </c:pt>
                <c:pt idx="849" formatCode="_(&quot;$&quot;* #,##0.00_);_(&quot;$&quot;* \(#,##0.00\);_(&quot;$&quot;* &quot;-&quot;??_);_(@_)">
                  <c:v>280.95836666666668</c:v>
                </c:pt>
                <c:pt idx="850" formatCode="_(&quot;$&quot;* #,##0.00_);_(&quot;$&quot;* \(#,##0.00\);_(&quot;$&quot;* &quot;-&quot;??_);_(@_)">
                  <c:v>283.17213333333331</c:v>
                </c:pt>
                <c:pt idx="851" formatCode="_(&quot;$&quot;* #,##0.00_);_(&quot;$&quot;* \(#,##0.00\);_(&quot;$&quot;* &quot;-&quot;??_);_(@_)">
                  <c:v>284.20323333333334</c:v>
                </c:pt>
                <c:pt idx="852" formatCode="_(&quot;$&quot;* #,##0.00_);_(&quot;$&quot;* \(#,##0.00\);_(&quot;$&quot;* &quot;-&quot;??_);_(@_)">
                  <c:v>282.89869999999996</c:v>
                </c:pt>
                <c:pt idx="853" formatCode="_(&quot;$&quot;* #,##0.00_);_(&quot;$&quot;* \(#,##0.00\);_(&quot;$&quot;* &quot;-&quot;??_);_(@_)">
                  <c:v>284.33833333333331</c:v>
                </c:pt>
                <c:pt idx="854" formatCode="_(&quot;$&quot;* #,##0.00_);_(&quot;$&quot;* \(#,##0.00\);_(&quot;$&quot;* &quot;-&quot;??_);_(@_)">
                  <c:v>285.06639999999999</c:v>
                </c:pt>
                <c:pt idx="855" formatCode="_(&quot;$&quot;* #,##0.00_);_(&quot;$&quot;* \(#,##0.00\);_(&quot;$&quot;* &quot;-&quot;??_);_(@_)">
                  <c:v>284.5689333333334</c:v>
                </c:pt>
                <c:pt idx="856" formatCode="_(&quot;$&quot;* #,##0.00_);_(&quot;$&quot;* \(#,##0.00\);_(&quot;$&quot;* &quot;-&quot;??_);_(@_)">
                  <c:v>281.89723333333336</c:v>
                </c:pt>
                <c:pt idx="857" formatCode="_(&quot;$&quot;* #,##0.00_);_(&quot;$&quot;* \(#,##0.00\);_(&quot;$&quot;* &quot;-&quot;??_);_(@_)">
                  <c:v>282.0454666666667</c:v>
                </c:pt>
                <c:pt idx="858" formatCode="_(&quot;$&quot;* #,##0.00_);_(&quot;$&quot;* \(#,##0.00\);_(&quot;$&quot;* &quot;-&quot;??_);_(@_)">
                  <c:v>283.13589999999999</c:v>
                </c:pt>
                <c:pt idx="859" formatCode="_(&quot;$&quot;* #,##0.00_);_(&quot;$&quot;* \(#,##0.00\);_(&quot;$&quot;* &quot;-&quot;??_);_(@_)">
                  <c:v>284.88516666666669</c:v>
                </c:pt>
                <c:pt idx="860" formatCode="_(&quot;$&quot;* #,##0.00_);_(&quot;$&quot;* \(#,##0.00\);_(&quot;$&quot;* &quot;-&quot;??_);_(@_)">
                  <c:v>284.40090000000004</c:v>
                </c:pt>
                <c:pt idx="861" formatCode="_(&quot;$&quot;* #,##0.00_);_(&quot;$&quot;* \(#,##0.00\);_(&quot;$&quot;* &quot;-&quot;??_);_(@_)">
                  <c:v>285.16186666666664</c:v>
                </c:pt>
                <c:pt idx="862" formatCode="_(&quot;$&quot;* #,##0.00_);_(&quot;$&quot;* \(#,##0.00\);_(&quot;$&quot;* &quot;-&quot;??_);_(@_)">
                  <c:v>284.27569999999997</c:v>
                </c:pt>
                <c:pt idx="863" formatCode="_(&quot;$&quot;* #,##0.00_);_(&quot;$&quot;* \(#,##0.00\);_(&quot;$&quot;* &quot;-&quot;??_);_(@_)">
                  <c:v>283.41586666666666</c:v>
                </c:pt>
                <c:pt idx="864" formatCode="_(&quot;$&quot;* #,##0.00_);_(&quot;$&quot;* \(#,##0.00\);_(&quot;$&quot;* &quot;-&quot;??_);_(@_)">
                  <c:v>281.21530000000001</c:v>
                </c:pt>
                <c:pt idx="865" formatCode="_(&quot;$&quot;* #,##0.00_);_(&quot;$&quot;* \(#,##0.00\);_(&quot;$&quot;* &quot;-&quot;??_);_(@_)">
                  <c:v>277.69370000000004</c:v>
                </c:pt>
                <c:pt idx="866" formatCode="_(&quot;$&quot;* #,##0.00_);_(&quot;$&quot;* \(#,##0.00\);_(&quot;$&quot;* &quot;-&quot;??_);_(@_)">
                  <c:v>280.85956666666669</c:v>
                </c:pt>
                <c:pt idx="867" formatCode="_(&quot;$&quot;* #,##0.00_);_(&quot;$&quot;* \(#,##0.00\);_(&quot;$&quot;* &quot;-&quot;??_);_(@_)">
                  <c:v>288.45623333333333</c:v>
                </c:pt>
                <c:pt idx="868" formatCode="_(&quot;$&quot;* #,##0.00_);_(&quot;$&quot;* \(#,##0.00\);_(&quot;$&quot;* &quot;-&quot;??_);_(@_)">
                  <c:v>298.94529999999997</c:v>
                </c:pt>
                <c:pt idx="869" formatCode="_(&quot;$&quot;* #,##0.00_);_(&quot;$&quot;* \(#,##0.00\);_(&quot;$&quot;* &quot;-&quot;??_);_(@_)">
                  <c:v>302.30216666666666</c:v>
                </c:pt>
                <c:pt idx="870" formatCode="_(&quot;$&quot;* #,##0.00_);_(&quot;$&quot;* \(#,##0.00\);_(&quot;$&quot;* &quot;-&quot;??_);_(@_)">
                  <c:v>302.49323333333331</c:v>
                </c:pt>
                <c:pt idx="871" formatCode="_(&quot;$&quot;* #,##0.00_);_(&quot;$&quot;* \(#,##0.00\);_(&quot;$&quot;* &quot;-&quot;??_);_(@_)">
                  <c:v>301.55106666666666</c:v>
                </c:pt>
                <c:pt idx="872" formatCode="_(&quot;$&quot;* #,##0.00_);_(&quot;$&quot;* \(#,##0.00\);_(&quot;$&quot;* &quot;-&quot;??_);_(@_)">
                  <c:v>301.50166666666672</c:v>
                </c:pt>
                <c:pt idx="873" formatCode="_(&quot;$&quot;* #,##0.00_);_(&quot;$&quot;* \(#,##0.00\);_(&quot;$&quot;* &quot;-&quot;??_);_(@_)">
                  <c:v>303.22786666666667</c:v>
                </c:pt>
                <c:pt idx="874" formatCode="_(&quot;$&quot;* #,##0.00_);_(&quot;$&quot;* \(#,##0.00\);_(&quot;$&quot;* &quot;-&quot;??_);_(@_)">
                  <c:v>304.62796666666668</c:v>
                </c:pt>
                <c:pt idx="875" formatCode="_(&quot;$&quot;* #,##0.00_);_(&quot;$&quot;* \(#,##0.00\);_(&quot;$&quot;* &quot;-&quot;??_);_(@_)">
                  <c:v>305.15176666666667</c:v>
                </c:pt>
                <c:pt idx="876" formatCode="_(&quot;$&quot;* #,##0.00_);_(&quot;$&quot;* \(#,##0.00\);_(&quot;$&quot;* &quot;-&quot;??_);_(@_)">
                  <c:v>305.69863333333331</c:v>
                </c:pt>
                <c:pt idx="877" formatCode="_(&quot;$&quot;* #,##0.00_);_(&quot;$&quot;* \(#,##0.00\);_(&quot;$&quot;* &quot;-&quot;??_);_(@_)">
                  <c:v>306.17956666666669</c:v>
                </c:pt>
                <c:pt idx="878" formatCode="_(&quot;$&quot;* #,##0.00_);_(&quot;$&quot;* \(#,##0.00\);_(&quot;$&quot;* &quot;-&quot;??_);_(@_)">
                  <c:v>306.82853333333338</c:v>
                </c:pt>
                <c:pt idx="879" formatCode="_(&quot;$&quot;* #,##0.00_);_(&quot;$&quot;* \(#,##0.00\);_(&quot;$&quot;* &quot;-&quot;??_);_(@_)">
                  <c:v>305.88963333333339</c:v>
                </c:pt>
                <c:pt idx="880" formatCode="_(&quot;$&quot;* #,##0.00_);_(&quot;$&quot;* \(#,##0.00\);_(&quot;$&quot;* &quot;-&quot;??_);_(@_)">
                  <c:v>306.42660000000001</c:v>
                </c:pt>
                <c:pt idx="881" formatCode="_(&quot;$&quot;* #,##0.00_);_(&quot;$&quot;* \(#,##0.00\);_(&quot;$&quot;* &quot;-&quot;??_);_(@_)">
                  <c:v>308.30976666666669</c:v>
                </c:pt>
                <c:pt idx="882" formatCode="_(&quot;$&quot;* #,##0.00_);_(&quot;$&quot;* \(#,##0.00\);_(&quot;$&quot;* &quot;-&quot;??_);_(@_)">
                  <c:v>311.52379999999999</c:v>
                </c:pt>
                <c:pt idx="883" formatCode="_(&quot;$&quot;* #,##0.00_);_(&quot;$&quot;* \(#,##0.00\);_(&quot;$&quot;* &quot;-&quot;??_);_(@_)">
                  <c:v>313.92733333333331</c:v>
                </c:pt>
                <c:pt idx="884" formatCode="_(&quot;$&quot;* #,##0.00_);_(&quot;$&quot;* \(#,##0.00\);_(&quot;$&quot;* &quot;-&quot;??_);_(@_)">
                  <c:v>316.2978</c:v>
                </c:pt>
                <c:pt idx="885" formatCode="_(&quot;$&quot;* #,##0.00_);_(&quot;$&quot;* \(#,##0.00\);_(&quot;$&quot;* &quot;-&quot;??_);_(@_)">
                  <c:v>315.22153333333335</c:v>
                </c:pt>
                <c:pt idx="886" formatCode="_(&quot;$&quot;* #,##0.00_);_(&quot;$&quot;* \(#,##0.00\);_(&quot;$&quot;* &quot;-&quot;??_);_(@_)">
                  <c:v>313.73913333333331</c:v>
                </c:pt>
                <c:pt idx="887" formatCode="_(&quot;$&quot;* #,##0.00_);_(&quot;$&quot;* \(#,##0.00\);_(&quot;$&quot;* &quot;-&quot;??_);_(@_)">
                  <c:v>315.30406666666664</c:v>
                </c:pt>
                <c:pt idx="888" formatCode="_(&quot;$&quot;* #,##0.00_);_(&quot;$&quot;* \(#,##0.00\);_(&quot;$&quot;* &quot;-&quot;??_);_(@_)">
                  <c:v>321.12463333333335</c:v>
                </c:pt>
                <c:pt idx="889" formatCode="_(&quot;$&quot;* #,##0.00_);_(&quot;$&quot;* \(#,##0.00\);_(&quot;$&quot;* &quot;-&quot;??_);_(@_)">
                  <c:v>326.85606666666666</c:v>
                </c:pt>
                <c:pt idx="890" formatCode="_(&quot;$&quot;* #,##0.00_);_(&quot;$&quot;* \(#,##0.00\);_(&quot;$&quot;* &quot;-&quot;??_);_(@_)">
                  <c:v>327.67156666666671</c:v>
                </c:pt>
                <c:pt idx="891" formatCode="_(&quot;$&quot;* #,##0.00_);_(&quot;$&quot;* \(#,##0.00\);_(&quot;$&quot;* &quot;-&quot;??_);_(@_)">
                  <c:v>327.56920000000002</c:v>
                </c:pt>
                <c:pt idx="892" formatCode="_(&quot;$&quot;* #,##0.00_);_(&quot;$&quot;* \(#,##0.00\);_(&quot;$&quot;* &quot;-&quot;??_);_(@_)">
                  <c:v>328.95250000000004</c:v>
                </c:pt>
                <c:pt idx="893" formatCode="_(&quot;$&quot;* #,##0.00_);_(&quot;$&quot;* \(#,##0.00\);_(&quot;$&quot;* &quot;-&quot;??_);_(@_)">
                  <c:v>331.44509999999997</c:v>
                </c:pt>
                <c:pt idx="894" formatCode="_(&quot;$&quot;* #,##0.00_);_(&quot;$&quot;* \(#,##0.00\);_(&quot;$&quot;* &quot;-&quot;??_);_(@_)">
                  <c:v>331.80826666666667</c:v>
                </c:pt>
                <c:pt idx="895" formatCode="_(&quot;$&quot;* #,##0.00_);_(&quot;$&quot;* \(#,##0.00\);_(&quot;$&quot;* &quot;-&quot;??_);_(@_)">
                  <c:v>327.83986666666669</c:v>
                </c:pt>
                <c:pt idx="896" formatCode="_(&quot;$&quot;* #,##0.00_);_(&quot;$&quot;* \(#,##0.00\);_(&quot;$&quot;* &quot;-&quot;??_);_(@_)">
                  <c:v>324.31386666666668</c:v>
                </c:pt>
                <c:pt idx="897" formatCode="_(&quot;$&quot;* #,##0.00_);_(&quot;$&quot;* \(#,##0.00\);_(&quot;$&quot;* &quot;-&quot;??_);_(@_)">
                  <c:v>322.03913333333338</c:v>
                </c:pt>
                <c:pt idx="898" formatCode="_(&quot;$&quot;* #,##0.00_);_(&quot;$&quot;* \(#,##0.00\);_(&quot;$&quot;* &quot;-&quot;??_);_(@_)">
                  <c:v>324.83553333333333</c:v>
                </c:pt>
                <c:pt idx="899" formatCode="_(&quot;$&quot;* #,##0.00_);_(&quot;$&quot;* \(#,##0.00\);_(&quot;$&quot;* &quot;-&quot;??_);_(@_)">
                  <c:v>327.8168</c:v>
                </c:pt>
                <c:pt idx="900" formatCode="_(&quot;$&quot;* #,##0.00_);_(&quot;$&quot;* \(#,##0.00\);_(&quot;$&quot;* &quot;-&quot;??_);_(@_)">
                  <c:v>331.29989999999998</c:v>
                </c:pt>
                <c:pt idx="901" formatCode="_(&quot;$&quot;* #,##0.00_);_(&quot;$&quot;* \(#,##0.00\);_(&quot;$&quot;* &quot;-&quot;??_);_(@_)">
                  <c:v>336.66486666666668</c:v>
                </c:pt>
                <c:pt idx="902" formatCode="_(&quot;$&quot;* #,##0.00_);_(&quot;$&quot;* \(#,##0.00\);_(&quot;$&quot;* &quot;-&quot;??_);_(@_)">
                  <c:v>339.31926666666664</c:v>
                </c:pt>
                <c:pt idx="903" formatCode="_(&quot;$&quot;* #,##0.00_);_(&quot;$&quot;* \(#,##0.00\);_(&quot;$&quot;* &quot;-&quot;??_);_(@_)">
                  <c:v>339.55366666666669</c:v>
                </c:pt>
                <c:pt idx="904" formatCode="_(&quot;$&quot;* #,##0.00_);_(&quot;$&quot;* \(#,##0.00\);_(&quot;$&quot;* &quot;-&quot;??_);_(@_)">
                  <c:v>334.7532333333333</c:v>
                </c:pt>
                <c:pt idx="905" formatCode="_(&quot;$&quot;* #,##0.00_);_(&quot;$&quot;* \(#,##0.00\);_(&quot;$&quot;* &quot;-&quot;??_);_(@_)">
                  <c:v>333.88823333333335</c:v>
                </c:pt>
                <c:pt idx="906" formatCode="_(&quot;$&quot;* #,##0.00_);_(&quot;$&quot;* \(#,##0.00\);_(&quot;$&quot;* &quot;-&quot;??_);_(@_)">
                  <c:v>332.88783333333339</c:v>
                </c:pt>
                <c:pt idx="907" formatCode="_(&quot;$&quot;* #,##0.00_);_(&quot;$&quot;* \(#,##0.00\);_(&quot;$&quot;* &quot;-&quot;??_);_(@_)">
                  <c:v>331.25029999999998</c:v>
                </c:pt>
                <c:pt idx="908" formatCode="_(&quot;$&quot;* #,##0.00_);_(&quot;$&quot;* \(#,##0.00\);_(&quot;$&quot;* &quot;-&quot;??_);_(@_)">
                  <c:v>329.55333333333334</c:v>
                </c:pt>
                <c:pt idx="909" formatCode="_(&quot;$&quot;* #,##0.00_);_(&quot;$&quot;* \(#,##0.00\);_(&quot;$&quot;* &quot;-&quot;??_);_(@_)">
                  <c:v>329.82740000000001</c:v>
                </c:pt>
                <c:pt idx="910" formatCode="_(&quot;$&quot;* #,##0.00_);_(&quot;$&quot;* \(#,##0.00\);_(&quot;$&quot;* &quot;-&quot;??_);_(@_)">
                  <c:v>331.95686666666666</c:v>
                </c:pt>
                <c:pt idx="911" formatCode="_(&quot;$&quot;* #,##0.00_);_(&quot;$&quot;* \(#,##0.00\);_(&quot;$&quot;* &quot;-&quot;??_);_(@_)">
                  <c:v>333.92786666666666</c:v>
                </c:pt>
                <c:pt idx="912" formatCode="_(&quot;$&quot;* #,##0.00_);_(&quot;$&quot;* \(#,##0.00\);_(&quot;$&quot;* &quot;-&quot;??_);_(@_)">
                  <c:v>334.63439999999997</c:v>
                </c:pt>
                <c:pt idx="913" formatCode="_(&quot;$&quot;* #,##0.00_);_(&quot;$&quot;* \(#,##0.00\);_(&quot;$&quot;* &quot;-&quot;??_);_(@_)">
                  <c:v>335.65786666666662</c:v>
                </c:pt>
                <c:pt idx="914" formatCode="_(&quot;$&quot;* #,##0.00_);_(&quot;$&quot;* \(#,##0.00\);_(&quot;$&quot;* &quot;-&quot;??_);_(@_)">
                  <c:v>335.89889999999997</c:v>
                </c:pt>
                <c:pt idx="915" formatCode="_(&quot;$&quot;* #,##0.00_);_(&quot;$&quot;* \(#,##0.00\);_(&quot;$&quot;* &quot;-&quot;??_);_(@_)">
                  <c:v>335.64466666666669</c:v>
                </c:pt>
                <c:pt idx="916" formatCode="_(&quot;$&quot;* #,##0.00_);_(&quot;$&quot;* \(#,##0.00\);_(&quot;$&quot;* &quot;-&quot;??_);_(@_)">
                  <c:v>333.55813333333339</c:v>
                </c:pt>
                <c:pt idx="917" formatCode="_(&quot;$&quot;* #,##0.00_);_(&quot;$&quot;* \(#,##0.00\);_(&quot;$&quot;* &quot;-&quot;??_);_(@_)">
                  <c:v>330.65276666666665</c:v>
                </c:pt>
                <c:pt idx="918" formatCode="_(&quot;$&quot;* #,##0.00_);_(&quot;$&quot;* \(#,##0.00\);_(&quot;$&quot;* &quot;-&quot;??_);_(@_)">
                  <c:v>330.64616666666666</c:v>
                </c:pt>
                <c:pt idx="919" formatCode="_(&quot;$&quot;* #,##0.00_);_(&quot;$&quot;* \(#,##0.00\);_(&quot;$&quot;* &quot;-&quot;??_);_(@_)">
                  <c:v>334.2217</c:v>
                </c:pt>
                <c:pt idx="920" formatCode="_(&quot;$&quot;* #,##0.00_);_(&quot;$&quot;* \(#,##0.00\);_(&quot;$&quot;* &quot;-&quot;??_);_(@_)">
                  <c:v>338.43773333333337</c:v>
                </c:pt>
                <c:pt idx="921" formatCode="_(&quot;$&quot;* #,##0.00_);_(&quot;$&quot;* \(#,##0.00\);_(&quot;$&quot;* &quot;-&quot;??_);_(@_)">
                  <c:v>341.25393333333335</c:v>
                </c:pt>
                <c:pt idx="922" formatCode="_(&quot;$&quot;* #,##0.00_);_(&quot;$&quot;* \(#,##0.00\);_(&quot;$&quot;* &quot;-&quot;??_);_(@_)">
                  <c:v>346.81036666666665</c:v>
                </c:pt>
                <c:pt idx="923" formatCode="_(&quot;$&quot;* #,##0.00_);_(&quot;$&quot;* \(#,##0.00\);_(&quot;$&quot;* &quot;-&quot;??_);_(@_)">
                  <c:v>350.05906666666669</c:v>
                </c:pt>
                <c:pt idx="924" formatCode="_(&quot;$&quot;* #,##0.00_);_(&quot;$&quot;* \(#,##0.00\);_(&quot;$&quot;* &quot;-&quot;??_);_(@_)">
                  <c:v>350.43543333333338</c:v>
                </c:pt>
                <c:pt idx="925" formatCode="_(&quot;$&quot;* #,##0.00_);_(&quot;$&quot;* \(#,##0.00\);_(&quot;$&quot;* &quot;-&quot;??_);_(@_)">
                  <c:v>345.24546666666669</c:v>
                </c:pt>
                <c:pt idx="926" formatCode="_(&quot;$&quot;* #,##0.00_);_(&quot;$&quot;* \(#,##0.00\);_(&quot;$&quot;* &quot;-&quot;??_);_(@_)">
                  <c:v>341.95386666666667</c:v>
                </c:pt>
                <c:pt idx="927" formatCode="_(&quot;$&quot;* #,##0.00_);_(&quot;$&quot;* \(#,##0.00\);_(&quot;$&quot;* &quot;-&quot;??_);_(@_)">
                  <c:v>343.31080000000003</c:v>
                </c:pt>
                <c:pt idx="928" formatCode="_(&quot;$&quot;* #,##0.00_);_(&quot;$&quot;* \(#,##0.00\);_(&quot;$&quot;* &quot;-&quot;??_);_(@_)">
                  <c:v>341.32990000000001</c:v>
                </c:pt>
                <c:pt idx="929" formatCode="_(&quot;$&quot;* #,##0.00_);_(&quot;$&quot;* \(#,##0.00\);_(&quot;$&quot;* &quot;-&quot;??_);_(@_)">
                  <c:v>336.57903333333337</c:v>
                </c:pt>
                <c:pt idx="930" formatCode="_(&quot;$&quot;* #,##0.00_);_(&quot;$&quot;* \(#,##0.00\);_(&quot;$&quot;* &quot;-&quot;??_);_(@_)">
                  <c:v>332.4158333333333</c:v>
                </c:pt>
                <c:pt idx="931" formatCode="_(&quot;$&quot;* #,##0.00_);_(&quot;$&quot;* \(#,##0.00\);_(&quot;$&quot;* &quot;-&quot;??_);_(@_)">
                  <c:v>331.80503333333331</c:v>
                </c:pt>
                <c:pt idx="932" formatCode="_(&quot;$&quot;* #,##0.00_);_(&quot;$&quot;* \(#,##0.00\);_(&quot;$&quot;* &quot;-&quot;??_);_(@_)">
                  <c:v>333.66046666666665</c:v>
                </c:pt>
                <c:pt idx="933" formatCode="_(&quot;$&quot;* #,##0.00_);_(&quot;$&quot;* \(#,##0.00\);_(&quot;$&quot;* &quot;-&quot;??_);_(@_)">
                  <c:v>330.07169999999996</c:v>
                </c:pt>
                <c:pt idx="934" formatCode="_(&quot;$&quot;* #,##0.00_);_(&quot;$&quot;* \(#,##0.00\);_(&quot;$&quot;* &quot;-&quot;??_);_(@_)">
                  <c:v>327.01449999999994</c:v>
                </c:pt>
                <c:pt idx="935" formatCode="_(&quot;$&quot;* #,##0.00_);_(&quot;$&quot;* \(#,##0.00\);_(&quot;$&quot;* &quot;-&quot;??_);_(@_)">
                  <c:v>324.1884</c:v>
                </c:pt>
                <c:pt idx="936" formatCode="_(&quot;$&quot;* #,##0.00_);_(&quot;$&quot;* \(#,##0.00\);_(&quot;$&quot;* &quot;-&quot;??_);_(@_)">
                  <c:v>325.05009999999999</c:v>
                </c:pt>
                <c:pt idx="937" formatCode="_(&quot;$&quot;* #,##0.00_);_(&quot;$&quot;* \(#,##0.00\);_(&quot;$&quot;* &quot;-&quot;??_);_(@_)">
                  <c:v>324.84869999999995</c:v>
                </c:pt>
                <c:pt idx="938" formatCode="_(&quot;$&quot;* #,##0.00_);_(&quot;$&quot;* \(#,##0.00\);_(&quot;$&quot;* &quot;-&quot;??_);_(@_)">
                  <c:v>323.01636666666667</c:v>
                </c:pt>
                <c:pt idx="939" formatCode="_(&quot;$&quot;* #,##0.00_);_(&quot;$&quot;* \(#,##0.00\);_(&quot;$&quot;* &quot;-&quot;??_);_(@_)">
                  <c:v>320.64589999999998</c:v>
                </c:pt>
                <c:pt idx="940" formatCode="_(&quot;$&quot;* #,##0.00_);_(&quot;$&quot;* \(#,##0.00\);_(&quot;$&quot;* &quot;-&quot;??_);_(@_)">
                  <c:v>318.98196666666666</c:v>
                </c:pt>
                <c:pt idx="941" formatCode="_(&quot;$&quot;* #,##0.00_);_(&quot;$&quot;* \(#,##0.00\);_(&quot;$&quot;* &quot;-&quot;??_);_(@_)">
                  <c:v>319.57956666666661</c:v>
                </c:pt>
                <c:pt idx="942" formatCode="_(&quot;$&quot;* #,##0.00_);_(&quot;$&quot;* \(#,##0.00\);_(&quot;$&quot;* &quot;-&quot;??_);_(@_)">
                  <c:v>319.22629999999998</c:v>
                </c:pt>
                <c:pt idx="943" formatCode="_(&quot;$&quot;* #,##0.00_);_(&quot;$&quot;* \(#,##0.00\);_(&quot;$&quot;* &quot;-&quot;??_);_(@_)">
                  <c:v>319.24886666666663</c:v>
                </c:pt>
                <c:pt idx="944" formatCode="_(&quot;$&quot;* #,##0.00_);_(&quot;$&quot;* \(#,##0.00\);_(&quot;$&quot;* &quot;-&quot;??_);_(@_)">
                  <c:v>317.10646666666662</c:v>
                </c:pt>
                <c:pt idx="945" formatCode="_(&quot;$&quot;* #,##0.00_);_(&quot;$&quot;* \(#,##0.00\);_(&quot;$&quot;* &quot;-&quot;??_);_(@_)">
                  <c:v>315.55146666666667</c:v>
                </c:pt>
                <c:pt idx="946" formatCode="_(&quot;$&quot;* #,##0.00_);_(&quot;$&quot;* \(#,##0.00\);_(&quot;$&quot;* &quot;-&quot;??_);_(@_)">
                  <c:v>316.04113333333333</c:v>
                </c:pt>
                <c:pt idx="947" formatCode="_(&quot;$&quot;* #,##0.00_);_(&quot;$&quot;* \(#,##0.00\);_(&quot;$&quot;* &quot;-&quot;??_);_(@_)">
                  <c:v>317.88726666666668</c:v>
                </c:pt>
                <c:pt idx="948" formatCode="_(&quot;$&quot;* #,##0.00_);_(&quot;$&quot;* \(#,##0.00\);_(&quot;$&quot;* &quot;-&quot;??_);_(@_)">
                  <c:v>321.36780000000005</c:v>
                </c:pt>
                <c:pt idx="949" formatCode="_(&quot;$&quot;* #,##0.00_);_(&quot;$&quot;* \(#,##0.00\);_(&quot;$&quot;* &quot;-&quot;??_);_(@_)">
                  <c:v>320.73586666666665</c:v>
                </c:pt>
                <c:pt idx="950" formatCode="_(&quot;$&quot;* #,##0.00_);_(&quot;$&quot;* \(#,##0.00\);_(&quot;$&quot;* &quot;-&quot;??_);_(@_)">
                  <c:v>320.90793333333335</c:v>
                </c:pt>
                <c:pt idx="951" formatCode="_(&quot;$&quot;* #,##0.00_);_(&quot;$&quot;* \(#,##0.00\);_(&quot;$&quot;* &quot;-&quot;??_);_(@_)">
                  <c:v>319.81613333333337</c:v>
                </c:pt>
                <c:pt idx="952" formatCode="_(&quot;$&quot;* #,##0.00_);_(&quot;$&quot;* \(#,##0.00\);_(&quot;$&quot;* &quot;-&quot;??_);_(@_)">
                  <c:v>322.60849999999999</c:v>
                </c:pt>
                <c:pt idx="953" formatCode="_(&quot;$&quot;* #,##0.00_);_(&quot;$&quot;* \(#,##0.00\);_(&quot;$&quot;* &quot;-&quot;??_);_(@_)">
                  <c:v>324.53073333333333</c:v>
                </c:pt>
                <c:pt idx="954" formatCode="_(&quot;$&quot;* #,##0.00_);_(&quot;$&quot;* \(#,##0.00\);_(&quot;$&quot;* &quot;-&quot;??_);_(@_)">
                  <c:v>325.87400000000002</c:v>
                </c:pt>
                <c:pt idx="955" formatCode="_(&quot;$&quot;* #,##0.00_);_(&quot;$&quot;* \(#,##0.00\);_(&quot;$&quot;* &quot;-&quot;??_);_(@_)">
                  <c:v>325.95673333333332</c:v>
                </c:pt>
                <c:pt idx="956" formatCode="_(&quot;$&quot;* #,##0.00_);_(&quot;$&quot;* \(#,##0.00\);_(&quot;$&quot;* &quot;-&quot;??_);_(@_)">
                  <c:v>327.53156666666672</c:v>
                </c:pt>
                <c:pt idx="957" formatCode="_(&quot;$&quot;* #,##0.00_);_(&quot;$&quot;* \(#,##0.00\);_(&quot;$&quot;* &quot;-&quot;??_);_(@_)">
                  <c:v>329.22549999999995</c:v>
                </c:pt>
                <c:pt idx="958" formatCode="_(&quot;$&quot;* #,##0.00_);_(&quot;$&quot;* \(#,##0.00\);_(&quot;$&quot;* &quot;-&quot;??_);_(@_)">
                  <c:v>329.63903333333332</c:v>
                </c:pt>
                <c:pt idx="959" formatCode="_(&quot;$&quot;* #,##0.00_);_(&quot;$&quot;* \(#,##0.00\);_(&quot;$&quot;* &quot;-&quot;??_);_(@_)">
                  <c:v>329.87726666666663</c:v>
                </c:pt>
                <c:pt idx="960" formatCode="_(&quot;$&quot;* #,##0.00_);_(&quot;$&quot;* \(#,##0.00\);_(&quot;$&quot;* &quot;-&quot;??_);_(@_)">
                  <c:v>331.55136666666664</c:v>
                </c:pt>
                <c:pt idx="961" formatCode="_(&quot;$&quot;* #,##0.00_);_(&quot;$&quot;* \(#,##0.00\);_(&quot;$&quot;* &quot;-&quot;??_);_(@_)">
                  <c:v>332.1667333333333</c:v>
                </c:pt>
                <c:pt idx="962" formatCode="_(&quot;$&quot;* #,##0.00_);_(&quot;$&quot;* \(#,##0.00\);_(&quot;$&quot;* &quot;-&quot;??_);_(@_)">
                  <c:v>332.75893333333335</c:v>
                </c:pt>
                <c:pt idx="963" formatCode="_(&quot;$&quot;* #,##0.00_);_(&quot;$&quot;* \(#,##0.00\);_(&quot;$&quot;* &quot;-&quot;??_);_(@_)">
                  <c:v>333.0104</c:v>
                </c:pt>
                <c:pt idx="964" formatCode="_(&quot;$&quot;* #,##0.00_);_(&quot;$&quot;* \(#,##0.00\);_(&quot;$&quot;* &quot;-&quot;??_);_(@_)">
                  <c:v>332.49759999999998</c:v>
                </c:pt>
                <c:pt idx="965" formatCode="_(&quot;$&quot;* #,##0.00_);_(&quot;$&quot;* \(#,##0.00\);_(&quot;$&quot;* &quot;-&quot;??_);_(@_)">
                  <c:v>330.18166666666667</c:v>
                </c:pt>
                <c:pt idx="966" formatCode="_(&quot;$&quot;* #,##0.00_);_(&quot;$&quot;* \(#,##0.00\);_(&quot;$&quot;* &quot;-&quot;??_);_(@_)">
                  <c:v>326.85660000000001</c:v>
                </c:pt>
                <c:pt idx="967" formatCode="_(&quot;$&quot;* #,##0.00_);_(&quot;$&quot;* \(#,##0.00\);_(&quot;$&quot;* &quot;-&quot;??_);_(@_)">
                  <c:v>323.73006666666669</c:v>
                </c:pt>
                <c:pt idx="968" formatCode="_(&quot;$&quot;* #,##0.00_);_(&quot;$&quot;* \(#,##0.00\);_(&quot;$&quot;* &quot;-&quot;??_);_(@_)">
                  <c:v>320.5770333333333</c:v>
                </c:pt>
                <c:pt idx="969" formatCode="_(&quot;$&quot;* #,##0.00_);_(&quot;$&quot;* \(#,##0.00\);_(&quot;$&quot;* &quot;-&quot;??_);_(@_)">
                  <c:v>316.72593333333333</c:v>
                </c:pt>
                <c:pt idx="970" formatCode="_(&quot;$&quot;* #,##0.00_);_(&quot;$&quot;* \(#,##0.00\);_(&quot;$&quot;* &quot;-&quot;??_);_(@_)">
                  <c:v>315.65730000000002</c:v>
                </c:pt>
                <c:pt idx="971" formatCode="_(&quot;$&quot;* #,##0.00_);_(&quot;$&quot;* \(#,##0.00\);_(&quot;$&quot;* &quot;-&quot;??_);_(@_)">
                  <c:v>313.21233333333333</c:v>
                </c:pt>
                <c:pt idx="972" formatCode="_(&quot;$&quot;* #,##0.00_);_(&quot;$&quot;* \(#,##0.00\);_(&quot;$&quot;* &quot;-&quot;??_);_(@_)">
                  <c:v>311.81616666666667</c:v>
                </c:pt>
                <c:pt idx="973" formatCode="_(&quot;$&quot;* #,##0.00_);_(&quot;$&quot;* \(#,##0.00\);_(&quot;$&quot;* &quot;-&quot;??_);_(@_)">
                  <c:v>310.52586666666667</c:v>
                </c:pt>
                <c:pt idx="974" formatCode="_(&quot;$&quot;* #,##0.00_);_(&quot;$&quot;* \(#,##0.00\);_(&quot;$&quot;* &quot;-&quot;??_);_(@_)">
                  <c:v>311.72023333333334</c:v>
                </c:pt>
                <c:pt idx="975" formatCode="_(&quot;$&quot;* #,##0.00_);_(&quot;$&quot;* \(#,##0.00\);_(&quot;$&quot;* &quot;-&quot;??_);_(@_)">
                  <c:v>314.70116666666667</c:v>
                </c:pt>
                <c:pt idx="976" formatCode="_(&quot;$&quot;* #,##0.00_);_(&quot;$&quot;* \(#,##0.00\);_(&quot;$&quot;* &quot;-&quot;??_);_(@_)">
                  <c:v>314.61843333333331</c:v>
                </c:pt>
                <c:pt idx="977" formatCode="_(&quot;$&quot;* #,##0.00_);_(&quot;$&quot;* \(#,##0.00\);_(&quot;$&quot;* &quot;-&quot;??_);_(@_)">
                  <c:v>315.68046666666663</c:v>
                </c:pt>
                <c:pt idx="978" formatCode="_(&quot;$&quot;* #,##0.00_);_(&quot;$&quot;* \(#,##0.00\);_(&quot;$&quot;* &quot;-&quot;??_);_(@_)">
                  <c:v>314.8732</c:v>
                </c:pt>
                <c:pt idx="979" formatCode="_(&quot;$&quot;* #,##0.00_);_(&quot;$&quot;* \(#,##0.00\);_(&quot;$&quot;* &quot;-&quot;??_);_(@_)">
                  <c:v>319.46210000000002</c:v>
                </c:pt>
                <c:pt idx="980" formatCode="_(&quot;$&quot;* #,##0.00_);_(&quot;$&quot;* \(#,##0.00\);_(&quot;$&quot;* &quot;-&quot;??_);_(@_)">
                  <c:v>323.05513333333334</c:v>
                </c:pt>
                <c:pt idx="981" formatCode="_(&quot;$&quot;* #,##0.00_);_(&quot;$&quot;* \(#,##0.00\);_(&quot;$&quot;* &quot;-&quot;??_);_(@_)">
                  <c:v>326.04273333333333</c:v>
                </c:pt>
                <c:pt idx="982" formatCode="_(&quot;$&quot;* #,##0.00_);_(&quot;$&quot;* \(#,##0.00\);_(&quot;$&quot;* &quot;-&quot;??_);_(@_)">
                  <c:v>327.74989999999997</c:v>
                </c:pt>
                <c:pt idx="983" formatCode="_(&quot;$&quot;* #,##0.00_);_(&quot;$&quot;* \(#,##0.00\);_(&quot;$&quot;* &quot;-&quot;??_);_(@_)">
                  <c:v>328.19323333333335</c:v>
                </c:pt>
                <c:pt idx="984" formatCode="_(&quot;$&quot;* #,##0.00_);_(&quot;$&quot;* \(#,##0.00\);_(&quot;$&quot;* &quot;-&quot;??_);_(@_)">
                  <c:v>327.97486666666663</c:v>
                </c:pt>
                <c:pt idx="985" formatCode="_(&quot;$&quot;* #,##0.00_);_(&quot;$&quot;* \(#,##0.00\);_(&quot;$&quot;* &quot;-&quot;??_);_(@_)">
                  <c:v>328.04766666666666</c:v>
                </c:pt>
                <c:pt idx="986" formatCode="_(&quot;$&quot;* #,##0.00_);_(&quot;$&quot;* \(#,##0.00\);_(&quot;$&quot;* &quot;-&quot;??_);_(@_)">
                  <c:v>328.34543333333335</c:v>
                </c:pt>
                <c:pt idx="987" formatCode="_(&quot;$&quot;* #,##0.00_);_(&quot;$&quot;* \(#,##0.00\);_(&quot;$&quot;* &quot;-&quot;??_);_(@_)">
                  <c:v>329.13283333333334</c:v>
                </c:pt>
                <c:pt idx="988" formatCode="_(&quot;$&quot;* #,##0.00_);_(&quot;$&quot;* \(#,##0.00\);_(&quot;$&quot;* &quot;-&quot;??_);_(@_)">
                  <c:v>328.69609999999994</c:v>
                </c:pt>
                <c:pt idx="989" formatCode="_(&quot;$&quot;* #,##0.00_);_(&quot;$&quot;* \(#,##0.00\);_(&quot;$&quot;* &quot;-&quot;??_);_(@_)">
                  <c:v>326.91283333333337</c:v>
                </c:pt>
                <c:pt idx="990" formatCode="_(&quot;$&quot;* #,##0.00_);_(&quot;$&quot;* \(#,##0.00\);_(&quot;$&quot;* &quot;-&quot;??_);_(@_)">
                  <c:v>326.65146666666664</c:v>
                </c:pt>
                <c:pt idx="991" formatCode="_(&quot;$&quot;* #,##0.00_);_(&quot;$&quot;* \(#,##0.00\);_(&quot;$&quot;* &quot;-&quot;??_);_(@_)">
                  <c:v>326.39010000000002</c:v>
                </c:pt>
                <c:pt idx="992" formatCode="_(&quot;$&quot;* #,##0.00_);_(&quot;$&quot;* \(#,##0.00\);_(&quot;$&quot;* &quot;-&quot;??_);_(@_)">
                  <c:v>331.02199999999999</c:v>
                </c:pt>
                <c:pt idx="993" formatCode="_(&quot;$&quot;* #,##0.00_);_(&quot;$&quot;* \(#,##0.00\);_(&quot;$&quot;* &quot;-&quot;??_);_(@_)">
                  <c:v>330.5489</c:v>
                </c:pt>
                <c:pt idx="994" formatCode="_(&quot;$&quot;* #,##0.00_);_(&quot;$&quot;* \(#,##0.00\);_(&quot;$&quot;* &quot;-&quot;??_);_(@_)">
                  <c:v>330.31066666666669</c:v>
                </c:pt>
                <c:pt idx="995" formatCode="_(&quot;$&quot;* #,##0.00_);_(&quot;$&quot;* \(#,##0.00\);_(&quot;$&quot;* &quot;-&quot;??_);_(@_)">
                  <c:v>329.19900000000001</c:v>
                </c:pt>
                <c:pt idx="996" formatCode="_(&quot;$&quot;* #,##0.00_);_(&quot;$&quot;* \(#,##0.00\);_(&quot;$&quot;* &quot;-&quot;??_);_(@_)">
                  <c:v>332.58026666666666</c:v>
                </c:pt>
                <c:pt idx="997" formatCode="_(&quot;$&quot;* #,##0.00_);_(&quot;$&quot;* \(#,##0.00\);_(&quot;$&quot;* &quot;-&quot;??_);_(@_)">
                  <c:v>337.9599</c:v>
                </c:pt>
                <c:pt idx="998" formatCode="_(&quot;$&quot;* #,##0.00_);_(&quot;$&quot;* \(#,##0.00\);_(&quot;$&quot;* &quot;-&quot;??_);_(@_)">
                  <c:v>341.60256666666663</c:v>
                </c:pt>
                <c:pt idx="999" formatCode="_(&quot;$&quot;* #,##0.00_);_(&quot;$&quot;* \(#,##0.00\);_(&quot;$&quot;* &quot;-&quot;??_);_(@_)">
                  <c:v>346.46276666666671</c:v>
                </c:pt>
                <c:pt idx="1000" formatCode="_(&quot;$&quot;* #,##0.00_);_(&quot;$&quot;* \(#,##0.00\);_(&quot;$&quot;* &quot;-&quot;??_);_(@_)">
                  <c:v>349.92346666666668</c:v>
                </c:pt>
                <c:pt idx="1001" formatCode="_(&quot;$&quot;* #,##0.00_);_(&quot;$&quot;* \(#,##0.00\);_(&quot;$&quot;* &quot;-&quot;??_);_(@_)">
                  <c:v>353.96313333333336</c:v>
                </c:pt>
                <c:pt idx="1002" formatCode="_(&quot;$&quot;* #,##0.00_);_(&quot;$&quot;* \(#,##0.00\);_(&quot;$&quot;* &quot;-&quot;??_);_(@_)">
                  <c:v>357.40396666666669</c:v>
                </c:pt>
                <c:pt idx="1003" formatCode="_(&quot;$&quot;* #,##0.00_);_(&quot;$&quot;* \(#,##0.00\);_(&quot;$&quot;* &quot;-&quot;??_);_(@_)">
                  <c:v>358.78029999999995</c:v>
                </c:pt>
                <c:pt idx="1004" formatCode="_(&quot;$&quot;* #,##0.00_);_(&quot;$&quot;* \(#,##0.00\);_(&quot;$&quot;* &quot;-&quot;??_);_(@_)">
                  <c:v>361.80426666666671</c:v>
                </c:pt>
                <c:pt idx="1005" formatCode="_(&quot;$&quot;* #,##0.00_);_(&quot;$&quot;* \(#,##0.00\);_(&quot;$&quot;* &quot;-&quot;??_);_(@_)">
                  <c:v>362.95563333333331</c:v>
                </c:pt>
                <c:pt idx="1006" formatCode="_(&quot;$&quot;* #,##0.00_);_(&quot;$&quot;* \(#,##0.00\);_(&quot;$&quot;* &quot;-&quot;??_);_(@_)">
                  <c:v>366.1251666666667</c:v>
                </c:pt>
                <c:pt idx="1007" formatCode="_(&quot;$&quot;* #,##0.00_);_(&quot;$&quot;* \(#,##0.00\);_(&quot;$&quot;* &quot;-&quot;??_);_(@_)">
                  <c:v>366.37339999999995</c:v>
                </c:pt>
                <c:pt idx="1008" formatCode="_(&quot;$&quot;* #,##0.00_);_(&quot;$&quot;* \(#,##0.00\);_(&quot;$&quot;* &quot;-&quot;??_);_(@_)">
                  <c:v>369.76576666666665</c:v>
                </c:pt>
                <c:pt idx="1009" formatCode="_(&quot;$&quot;* #,##0.00_);_(&quot;$&quot;* \(#,##0.00\);_(&quot;$&quot;* &quot;-&quot;??_);_(@_)">
                  <c:v>369.87519999999995</c:v>
                </c:pt>
                <c:pt idx="1010" formatCode="_(&quot;$&quot;* #,##0.00_);_(&quot;$&quot;* \(#,##0.00\);_(&quot;$&quot;* &quot;-&quot;??_);_(@_)">
                  <c:v>372.4511333333333</c:v>
                </c:pt>
                <c:pt idx="1011" formatCode="_(&quot;$&quot;* #,##0.00_);_(&quot;$&quot;* \(#,##0.00\);_(&quot;$&quot;* &quot;-&quot;??_);_(@_)">
                  <c:v>371.42339999999996</c:v>
                </c:pt>
                <c:pt idx="1012" formatCode="_(&quot;$&quot;* #,##0.00_);_(&quot;$&quot;* \(#,##0.00\);_(&quot;$&quot;* &quot;-&quot;??_);_(@_)">
                  <c:v>374.07556666666665</c:v>
                </c:pt>
                <c:pt idx="1013" formatCode="_(&quot;$&quot;* #,##0.00_);_(&quot;$&quot;* \(#,##0.00\);_(&quot;$&quot;* &quot;-&quot;??_);_(@_)">
                  <c:v>374.07223333333332</c:v>
                </c:pt>
                <c:pt idx="1014" formatCode="_(&quot;$&quot;* #,##0.00_);_(&quot;$&quot;* \(#,##0.00\);_(&quot;$&quot;* &quot;-&quot;??_);_(@_)">
                  <c:v>375.90886666666665</c:v>
                </c:pt>
                <c:pt idx="1015" formatCode="_(&quot;$&quot;* #,##0.00_);_(&quot;$&quot;* \(#,##0.00\);_(&quot;$&quot;* &quot;-&quot;??_);_(@_)">
                  <c:v>377.51673333333332</c:v>
                </c:pt>
                <c:pt idx="1016" formatCode="_(&quot;$&quot;* #,##0.00_);_(&quot;$&quot;* \(#,##0.00\);_(&quot;$&quot;* &quot;-&quot;??_);_(@_)">
                  <c:v>377.98750000000001</c:v>
                </c:pt>
                <c:pt idx="1017" formatCode="_(&quot;$&quot;* #,##0.00_);_(&quot;$&quot;* \(#,##0.00\);_(&quot;$&quot;* &quot;-&quot;??_);_(@_)">
                  <c:v>378.08696666666668</c:v>
                </c:pt>
                <c:pt idx="1018" formatCode="_(&quot;$&quot;* #,##0.00_);_(&quot;$&quot;* \(#,##0.00\);_(&quot;$&quot;* &quot;-&quot;??_);_(@_)">
                  <c:v>375.37180000000006</c:v>
                </c:pt>
                <c:pt idx="1019" formatCode="_(&quot;$&quot;* #,##0.00_);_(&quot;$&quot;* \(#,##0.00\);_(&quot;$&quot;* &quot;-&quot;??_);_(@_)">
                  <c:v>372.15273333333334</c:v>
                </c:pt>
                <c:pt idx="1020" formatCode="_(&quot;$&quot;* #,##0.00_);_(&quot;$&quot;* \(#,##0.00\);_(&quot;$&quot;* &quot;-&quot;??_);_(@_)">
                  <c:v>370.03429999999997</c:v>
                </c:pt>
                <c:pt idx="1021" formatCode="_(&quot;$&quot;* #,##0.00_);_(&quot;$&quot;* \(#,##0.00\);_(&quot;$&quot;* &quot;-&quot;??_);_(@_)">
                  <c:v>368.14133333333331</c:v>
                </c:pt>
                <c:pt idx="1022" formatCode="_(&quot;$&quot;* #,##0.00_);_(&quot;$&quot;* \(#,##0.00\);_(&quot;$&quot;* &quot;-&quot;??_);_(@_)">
                  <c:v>368.74139999999994</c:v>
                </c:pt>
                <c:pt idx="1023" formatCode="_(&quot;$&quot;* #,##0.00_);_(&quot;$&quot;* \(#,##0.00\);_(&quot;$&quot;* &quot;-&quot;??_);_(@_)">
                  <c:v>369.30829999999997</c:v>
                </c:pt>
                <c:pt idx="1024" formatCode="_(&quot;$&quot;* #,##0.00_);_(&quot;$&quot;* \(#,##0.00\);_(&quot;$&quot;* &quot;-&quot;??_);_(@_)">
                  <c:v>370.13706666666667</c:v>
                </c:pt>
                <c:pt idx="1025" formatCode="_(&quot;$&quot;* #,##0.00_);_(&quot;$&quot;* \(#,##0.00\);_(&quot;$&quot;* &quot;-&quot;??_);_(@_)">
                  <c:v>371.27416666666664</c:v>
                </c:pt>
                <c:pt idx="1026" formatCode="_(&quot;$&quot;* #,##0.00_);_(&quot;$&quot;* \(#,##0.00\);_(&quot;$&quot;* &quot;-&quot;??_);_(@_)">
                  <c:v>371.32060000000001</c:v>
                </c:pt>
                <c:pt idx="1027" formatCode="_(&quot;$&quot;* #,##0.00_);_(&quot;$&quot;* \(#,##0.00\);_(&quot;$&quot;* &quot;-&quot;??_);_(@_)">
                  <c:v>369.54033333333336</c:v>
                </c:pt>
                <c:pt idx="1028" formatCode="_(&quot;$&quot;* #,##0.00_);_(&quot;$&quot;* \(#,##0.00\);_(&quot;$&quot;* &quot;-&quot;??_);_(@_)">
                  <c:v>368.33030000000002</c:v>
                </c:pt>
                <c:pt idx="1029" formatCode="_(&quot;$&quot;* #,##0.00_);_(&quot;$&quot;* \(#,##0.00\);_(&quot;$&quot;* &quot;-&quot;??_);_(@_)">
                  <c:v>367.76006666666666</c:v>
                </c:pt>
                <c:pt idx="1030" formatCode="_(&quot;$&quot;* #,##0.00_);_(&quot;$&quot;* \(#,##0.00\);_(&quot;$&quot;* &quot;-&quot;??_);_(@_)">
                  <c:v>370.19013333333334</c:v>
                </c:pt>
                <c:pt idx="1031" formatCode="_(&quot;$&quot;* #,##0.00_);_(&quot;$&quot;* \(#,##0.00\);_(&quot;$&quot;* &quot;-&quot;??_);_(@_)">
                  <c:v>370.15363333333335</c:v>
                </c:pt>
                <c:pt idx="1032" formatCode="_(&quot;$&quot;* #,##0.00_);_(&quot;$&quot;* \(#,##0.00\);_(&quot;$&quot;* &quot;-&quot;??_);_(@_)">
                  <c:v>370.44869999999997</c:v>
                </c:pt>
                <c:pt idx="1033" formatCode="_(&quot;$&quot;* #,##0.00_);_(&quot;$&quot;* \(#,##0.00\);_(&quot;$&quot;* &quot;-&quot;??_);_(@_)">
                  <c:v>370.88629999999995</c:v>
                </c:pt>
                <c:pt idx="1034" formatCode="_(&quot;$&quot;* #,##0.00_);_(&quot;$&quot;* \(#,##0.00\);_(&quot;$&quot;* &quot;-&quot;??_);_(@_)">
                  <c:v>372.22566666666665</c:v>
                </c:pt>
                <c:pt idx="1035" formatCode="_(&quot;$&quot;* #,##0.00_);_(&quot;$&quot;* \(#,##0.00\);_(&quot;$&quot;* &quot;-&quot;??_);_(@_)">
                  <c:v>372.40136666666666</c:v>
                </c:pt>
                <c:pt idx="1036" formatCode="_(&quot;$&quot;* #,##0.00_);_(&quot;$&quot;* \(#,##0.00\);_(&quot;$&quot;* &quot;-&quot;??_);_(@_)">
                  <c:v>372.63343333333336</c:v>
                </c:pt>
                <c:pt idx="1037" formatCode="_(&quot;$&quot;* #,##0.00_);_(&quot;$&quot;* \(#,##0.00\);_(&quot;$&quot;* &quot;-&quot;??_);_(@_)">
                  <c:v>373.09093333333334</c:v>
                </c:pt>
                <c:pt idx="1038" formatCode="_(&quot;$&quot;* #,##0.00_);_(&quot;$&quot;* \(#,##0.00\);_(&quot;$&quot;* &quot;-&quot;??_);_(@_)">
                  <c:v>372.0300666666667</c:v>
                </c:pt>
                <c:pt idx="1039" formatCode="_(&quot;$&quot;* #,##0.00_);_(&quot;$&quot;* \(#,##0.00\);_(&quot;$&quot;* &quot;-&quot;??_);_(@_)">
                  <c:v>370.47856666666667</c:v>
                </c:pt>
                <c:pt idx="1040" formatCode="_(&quot;$&quot;* #,##0.00_);_(&quot;$&quot;* \(#,##0.00\);_(&quot;$&quot;* &quot;-&quot;??_);_(@_)">
                  <c:v>367.79323333333332</c:v>
                </c:pt>
                <c:pt idx="1041" formatCode="_(&quot;$&quot;* #,##0.00_);_(&quot;$&quot;* \(#,##0.00\);_(&quot;$&quot;* &quot;-&quot;??_);_(@_)">
                  <c:v>366.75886666666662</c:v>
                </c:pt>
                <c:pt idx="1042" formatCode="_(&quot;$&quot;* #,##0.00_);_(&quot;$&quot;* \(#,##0.00\);_(&quot;$&quot;* &quot;-&quot;??_);_(@_)">
                  <c:v>368.1148</c:v>
                </c:pt>
                <c:pt idx="1043" formatCode="_(&quot;$&quot;* #,##0.00_);_(&quot;$&quot;* \(#,##0.00\);_(&quot;$&quot;* &quot;-&quot;??_);_(@_)">
                  <c:v>370.7172333333333</c:v>
                </c:pt>
                <c:pt idx="1044" formatCode="_(&quot;$&quot;* #,##0.00_);_(&quot;$&quot;* \(#,##0.00\);_(&quot;$&quot;* &quot;-&quot;??_);_(@_)">
                  <c:v>375.69669999999996</c:v>
                </c:pt>
                <c:pt idx="1045" formatCode="_(&quot;$&quot;* #,##0.00_);_(&quot;$&quot;* \(#,##0.00\);_(&quot;$&quot;* &quot;-&quot;??_);_(@_)">
                  <c:v>378.99200000000002</c:v>
                </c:pt>
                <c:pt idx="1046" formatCode="_(&quot;$&quot;* #,##0.00_);_(&quot;$&quot;* \(#,##0.00\);_(&quot;$&quot;* &quot;-&quot;??_);_(@_)">
                  <c:v>383.19569999999999</c:v>
                </c:pt>
                <c:pt idx="1047" formatCode="_(&quot;$&quot;* #,##0.00_);_(&quot;$&quot;* \(#,##0.00\);_(&quot;$&quot;* &quot;-&quot;??_);_(@_)">
                  <c:v>385.6821333333333</c:v>
                </c:pt>
                <c:pt idx="1048" formatCode="_(&quot;$&quot;* #,##0.00_);_(&quot;$&quot;* \(#,##0.00\);_(&quot;$&quot;* &quot;-&quot;??_);_(@_)">
                  <c:v>387.28670000000005</c:v>
                </c:pt>
                <c:pt idx="1049" formatCode="_(&quot;$&quot;* #,##0.00_);_(&quot;$&quot;* \(#,##0.00\);_(&quot;$&quot;* &quot;-&quot;??_);_(@_)">
                  <c:v>389.07693333333333</c:v>
                </c:pt>
                <c:pt idx="1050" formatCode="_(&quot;$&quot;* #,##0.00_);_(&quot;$&quot;* \(#,##0.00\);_(&quot;$&quot;* &quot;-&quot;??_);_(@_)">
                  <c:v>391.86169999999998</c:v>
                </c:pt>
                <c:pt idx="1051" formatCode="_(&quot;$&quot;* #,##0.00_);_(&quot;$&quot;* \(#,##0.00\);_(&quot;$&quot;* &quot;-&quot;??_);_(@_)">
                  <c:v>394.19563333333332</c:v>
                </c:pt>
                <c:pt idx="1052" formatCode="_(&quot;$&quot;* #,##0.00_);_(&quot;$&quot;* \(#,##0.00\);_(&quot;$&quot;* &quot;-&quot;??_);_(@_)">
                  <c:v>395.86320000000001</c:v>
                </c:pt>
                <c:pt idx="1053" formatCode="_(&quot;$&quot;* #,##0.00_);_(&quot;$&quot;* \(#,##0.00\);_(&quot;$&quot;* &quot;-&quot;??_);_(@_)">
                  <c:v>397.15283333333338</c:v>
                </c:pt>
                <c:pt idx="1054" formatCode="_(&quot;$&quot;* #,##0.00_);_(&quot;$&quot;* \(#,##0.00\);_(&quot;$&quot;* &quot;-&quot;??_);_(@_)">
                  <c:v>399.92433333333338</c:v>
                </c:pt>
                <c:pt idx="1055" formatCode="_(&quot;$&quot;* #,##0.00_);_(&quot;$&quot;* \(#,##0.00\);_(&quot;$&quot;* &quot;-&quot;??_);_(@_)">
                  <c:v>401.59186666666665</c:v>
                </c:pt>
                <c:pt idx="1056" formatCode="_(&quot;$&quot;* #,##0.00_);_(&quot;$&quot;* \(#,##0.00\);_(&quot;$&quot;* &quot;-&quot;??_);_(@_)">
                  <c:v>403.96553333333333</c:v>
                </c:pt>
                <c:pt idx="1057" formatCode="_(&quot;$&quot;* #,##0.00_);_(&quot;$&quot;* \(#,##0.00\);_(&quot;$&quot;* &quot;-&quot;??_);_(@_)">
                  <c:v>405.19879999999995</c:v>
                </c:pt>
                <c:pt idx="1058" formatCode="_(&quot;$&quot;* #,##0.00_);_(&quot;$&quot;* \(#,##0.00\);_(&quot;$&quot;* &quot;-&quot;??_);_(@_)">
                  <c:v>403.0936333333334</c:v>
                </c:pt>
                <c:pt idx="1059" formatCode="_(&quot;$&quot;* #,##0.00_);_(&quot;$&quot;* \(#,##0.00\);_(&quot;$&quot;* &quot;-&quot;??_);_(@_)">
                  <c:v>401.12439999999998</c:v>
                </c:pt>
                <c:pt idx="1060" formatCode="_(&quot;$&quot;* #,##0.00_);_(&quot;$&quot;* \(#,##0.00\);_(&quot;$&quot;* &quot;-&quot;??_);_(@_)">
                  <c:v>401.99630000000002</c:v>
                </c:pt>
                <c:pt idx="1061" formatCode="_(&quot;$&quot;* #,##0.00_);_(&quot;$&quot;* \(#,##0.00\);_(&quot;$&quot;* &quot;-&quot;??_);_(@_)">
                  <c:v>404.67166666666662</c:v>
                </c:pt>
                <c:pt idx="1062" formatCode="_(&quot;$&quot;* #,##0.00_);_(&quot;$&quot;* \(#,##0.00\);_(&quot;$&quot;* &quot;-&quot;??_);_(@_)">
                  <c:v>405.23856666666666</c:v>
                </c:pt>
                <c:pt idx="1063" formatCode="_(&quot;$&quot;* #,##0.00_);_(&quot;$&quot;* \(#,##0.00\);_(&quot;$&quot;* &quot;-&quot;??_);_(@_)">
                  <c:v>406.17676666666665</c:v>
                </c:pt>
                <c:pt idx="1064" formatCode="_(&quot;$&quot;* #,##0.00_);_(&quot;$&quot;* \(#,##0.00\);_(&quot;$&quot;* &quot;-&quot;??_);_(@_)">
                  <c:v>408.98143333333331</c:v>
                </c:pt>
                <c:pt idx="1065" formatCode="_(&quot;$&quot;* #,##0.00_);_(&quot;$&quot;* \(#,##0.00\);_(&quot;$&quot;* &quot;-&quot;??_);_(@_)">
                  <c:v>413.97413333333333</c:v>
                </c:pt>
                <c:pt idx="1066" formatCode="_(&quot;$&quot;* #,##0.00_);_(&quot;$&quot;* \(#,##0.00\);_(&quot;$&quot;* &quot;-&quot;??_);_(@_)">
                  <c:v>414.37526666666668</c:v>
                </c:pt>
                <c:pt idx="1067" formatCode="_(&quot;$&quot;* #,##0.00_);_(&quot;$&quot;* \(#,##0.00\);_(&quot;$&quot;* &quot;-&quot;??_);_(@_)">
                  <c:v>411.79273333333339</c:v>
                </c:pt>
                <c:pt idx="1068" formatCode="_(&quot;$&quot;* #,##0.00_);_(&quot;$&quot;* \(#,##0.00\);_(&quot;$&quot;* &quot;-&quot;??_);_(@_)">
                  <c:v>408.37716666666665</c:v>
                </c:pt>
                <c:pt idx="1069" formatCode="_(&quot;$&quot;* #,##0.00_);_(&quot;$&quot;* \(#,##0.00\);_(&quot;$&quot;* &quot;-&quot;??_);_(@_)">
                  <c:v>405.74216666666666</c:v>
                </c:pt>
                <c:pt idx="1070" formatCode="_(&quot;$&quot;* #,##0.00_);_(&quot;$&quot;* \(#,##0.00\);_(&quot;$&quot;* &quot;-&quot;??_);_(@_)">
                  <c:v>405.24063333333334</c:v>
                </c:pt>
                <c:pt idx="1071" formatCode="_(&quot;$&quot;* #,##0.00_);_(&quot;$&quot;* \(#,##0.00\);_(&quot;$&quot;* &quot;-&quot;??_);_(@_)">
                  <c:v>403.01533333333333</c:v>
                </c:pt>
                <c:pt idx="1072" formatCode="_(&quot;$&quot;* #,##0.00_);_(&quot;$&quot;* \(#,##0.00\);_(&quot;$&quot;* &quot;-&quot;??_);_(@_)">
                  <c:v>401.56060000000002</c:v>
                </c:pt>
                <c:pt idx="1073" formatCode="_(&quot;$&quot;* #,##0.00_);_(&quot;$&quot;* \(#,##0.00\);_(&quot;$&quot;* &quot;-&quot;??_);_(@_)">
                  <c:v>404.08150000000001</c:v>
                </c:pt>
                <c:pt idx="1074" formatCode="_(&quot;$&quot;* #,##0.00_);_(&quot;$&quot;* \(#,##0.00\);_(&quot;$&quot;* &quot;-&quot;??_);_(@_)">
                  <c:v>406.58913333333334</c:v>
                </c:pt>
                <c:pt idx="1075" formatCode="_(&quot;$&quot;* #,##0.00_);_(&quot;$&quot;* \(#,##0.00\);_(&quot;$&quot;* &quot;-&quot;??_);_(@_)">
                  <c:v>408.36936666666662</c:v>
                </c:pt>
                <c:pt idx="1076" formatCode="_(&quot;$&quot;* #,##0.00_);_(&quot;$&quot;* \(#,##0.00\);_(&quot;$&quot;* &quot;-&quot;??_);_(@_)">
                  <c:v>406.98436666666663</c:v>
                </c:pt>
                <c:pt idx="1077" formatCode="_(&quot;$&quot;* #,##0.00_);_(&quot;$&quot;* \(#,##0.00\);_(&quot;$&quot;* &quot;-&quot;??_);_(@_)">
                  <c:v>406.11416666666668</c:v>
                </c:pt>
                <c:pt idx="1078" formatCode="_(&quot;$&quot;* #,##0.00_);_(&quot;$&quot;* \(#,##0.00\);_(&quot;$&quot;* &quot;-&quot;??_);_(@_)">
                  <c:v>408.14019999999999</c:v>
                </c:pt>
                <c:pt idx="1079" formatCode="_(&quot;$&quot;* #,##0.00_);_(&quot;$&quot;* \(#,##0.00\);_(&quot;$&quot;* &quot;-&quot;??_);_(@_)">
                  <c:v>410.8039333333333</c:v>
                </c:pt>
                <c:pt idx="1080" formatCode="_(&quot;$&quot;* #,##0.00_);_(&quot;$&quot;* \(#,##0.00\);_(&quot;$&quot;* &quot;-&quot;??_);_(@_)">
                  <c:v>413.19530000000003</c:v>
                </c:pt>
                <c:pt idx="1081" formatCode="_(&quot;$&quot;* #,##0.00_);_(&quot;$&quot;* \(#,##0.00\);_(&quot;$&quot;* &quot;-&quot;??_);_(@_)">
                  <c:v>409.54513333333335</c:v>
                </c:pt>
                <c:pt idx="1082" formatCode="_(&quot;$&quot;* #,##0.00_);_(&quot;$&quot;* \(#,##0.00\);_(&quot;$&quot;* &quot;-&quot;??_);_(@_)">
                  <c:v>405.09120000000001</c:v>
                </c:pt>
                <c:pt idx="1083" formatCode="_(&quot;$&quot;* #,##0.00_);_(&quot;$&quot;* \(#,##0.00\);_(&quot;$&quot;* &quot;-&quot;??_);_(@_)">
                  <c:v>403.17146666666667</c:v>
                </c:pt>
                <c:pt idx="1084" formatCode="_(&quot;$&quot;* #,##0.00_);_(&quot;$&quot;* \(#,##0.00\);_(&quot;$&quot;* &quot;-&quot;??_);_(@_)">
                  <c:v>404.35719999999998</c:v>
                </c:pt>
                <c:pt idx="1085" formatCode="_(&quot;$&quot;* #,##0.00_);_(&quot;$&quot;* \(#,##0.00\);_(&quot;$&quot;* &quot;-&quot;??_);_(@_)">
                  <c:v>405.16429999999997</c:v>
                </c:pt>
                <c:pt idx="1086" formatCode="_(&quot;$&quot;* #,##0.00_);_(&quot;$&quot;* \(#,##0.00\);_(&quot;$&quot;* &quot;-&quot;??_);_(@_)">
                  <c:v>407.20359999999999</c:v>
                </c:pt>
                <c:pt idx="1087" formatCode="_(&quot;$&quot;* #,##0.00_);_(&quot;$&quot;* \(#,##0.00\);_(&quot;$&quot;* &quot;-&quot;??_);_(@_)">
                  <c:v>410.15293333333329</c:v>
                </c:pt>
                <c:pt idx="1088" formatCode="_(&quot;$&quot;* #,##0.00_);_(&quot;$&quot;* \(#,##0.00\);_(&quot;$&quot;* &quot;-&quot;??_);_(@_)">
                  <c:v>417.02809999999999</c:v>
                </c:pt>
                <c:pt idx="1089" formatCode="_(&quot;$&quot;* #,##0.00_);_(&quot;$&quot;* \(#,##0.00\);_(&quot;$&quot;* &quot;-&quot;??_);_(@_)">
                  <c:v>417.40673333333331</c:v>
                </c:pt>
                <c:pt idx="1090" formatCode="_(&quot;$&quot;* #,##0.00_);_(&quot;$&quot;* \(#,##0.00\);_(&quot;$&quot;* &quot;-&quot;??_);_(@_)">
                  <c:v>418.14409999999998</c:v>
                </c:pt>
                <c:pt idx="1091" formatCode="_(&quot;$&quot;* #,##0.00_);_(&quot;$&quot;* \(#,##0.00\);_(&quot;$&quot;* &quot;-&quot;??_);_(@_)">
                  <c:v>416.87866666666667</c:v>
                </c:pt>
                <c:pt idx="1092" formatCode="_(&quot;$&quot;* #,##0.00_);_(&quot;$&quot;* \(#,##0.00\);_(&quot;$&quot;* &quot;-&quot;??_);_(@_)">
                  <c:v>419.80476666666664</c:v>
                </c:pt>
                <c:pt idx="1093" formatCode="_(&quot;$&quot;* #,##0.00_);_(&quot;$&quot;* \(#,##0.00\);_(&quot;$&quot;* &quot;-&quot;??_);_(@_)">
                  <c:v>423.80696666666671</c:v>
                </c:pt>
                <c:pt idx="1094" formatCode="_(&quot;$&quot;* #,##0.00_);_(&quot;$&quot;* \(#,##0.00\);_(&quot;$&quot;* &quot;-&quot;??_);_(@_)">
                  <c:v>426.24153333333334</c:v>
                </c:pt>
                <c:pt idx="1095" formatCode="_(&quot;$&quot;* #,##0.00_);_(&quot;$&quot;* \(#,##0.00\);_(&quot;$&quot;* &quot;-&quot;??_);_(@_)">
                  <c:v>425.45436666666666</c:v>
                </c:pt>
                <c:pt idx="1096" formatCode="_(&quot;$&quot;* #,##0.00_);_(&quot;$&quot;* \(#,##0.00\);_(&quot;$&quot;* &quot;-&quot;??_);_(@_)">
                  <c:v>422.89026666666661</c:v>
                </c:pt>
                <c:pt idx="1097" formatCode="_(&quot;$&quot;* #,##0.00_);_(&quot;$&quot;* \(#,##0.00\);_(&quot;$&quot;* &quot;-&quot;??_);_(@_)">
                  <c:v>420.46233333333339</c:v>
                </c:pt>
                <c:pt idx="1098" formatCode="_(&quot;$&quot;* #,##0.00_);_(&quot;$&quot;* \(#,##0.00\);_(&quot;$&quot;* &quot;-&quot;??_);_(@_)">
                  <c:v>419.75156666666663</c:v>
                </c:pt>
                <c:pt idx="1099" formatCode="_(&quot;$&quot;* #,##0.00_);_(&quot;$&quot;* \(#,##0.00\);_(&quot;$&quot;* &quot;-&quot;??_);_(@_)">
                  <c:v>420.72143333333332</c:v>
                </c:pt>
                <c:pt idx="1100" formatCode="_(&quot;$&quot;* #,##0.00_);_(&quot;$&quot;* \(#,##0.00\);_(&quot;$&quot;* &quot;-&quot;??_);_(@_)">
                  <c:v>420.72476666666671</c:v>
                </c:pt>
                <c:pt idx="1101" formatCode="_(&quot;$&quot;* #,##0.00_);_(&quot;$&quot;* \(#,##0.00\);_(&quot;$&quot;* &quot;-&quot;??_);_(@_)">
                  <c:v>420.63509999999997</c:v>
                </c:pt>
                <c:pt idx="1102" formatCode="_(&quot;$&quot;* #,##0.00_);_(&quot;$&quot;* \(#,##0.00\);_(&quot;$&quot;* &quot;-&quot;??_);_(@_)">
                  <c:v>418.41309999999999</c:v>
                </c:pt>
                <c:pt idx="1103" formatCode="_(&quot;$&quot;* #,##0.00_);_(&quot;$&quot;* \(#,##0.00\);_(&quot;$&quot;* &quot;-&quot;??_);_(@_)">
                  <c:v>419.7682333333334</c:v>
                </c:pt>
                <c:pt idx="1104" formatCode="_(&quot;$&quot;* #,##0.00_);_(&quot;$&quot;* \(#,##0.00\);_(&quot;$&quot;* &quot;-&quot;??_);_(@_)">
                  <c:v>421.14326666666665</c:v>
                </c:pt>
                <c:pt idx="1105" formatCode="_(&quot;$&quot;* #,##0.00_);_(&quot;$&quot;* \(#,##0.00\);_(&quot;$&quot;* &quot;-&quot;??_);_(@_)">
                  <c:v>423.93319999999994</c:v>
                </c:pt>
                <c:pt idx="1106" formatCode="_(&quot;$&quot;* #,##0.00_);_(&quot;$&quot;* \(#,##0.00\);_(&quot;$&quot;* &quot;-&quot;??_);_(@_)">
                  <c:v>423.18256666666667</c:v>
                </c:pt>
                <c:pt idx="1107" formatCode="_(&quot;$&quot;* #,##0.00_);_(&quot;$&quot;* \(#,##0.00\);_(&quot;$&quot;* &quot;-&quot;??_);_(@_)">
                  <c:v>424.2919</c:v>
                </c:pt>
                <c:pt idx="1108" formatCode="_(&quot;$&quot;* #,##0.00_);_(&quot;$&quot;* \(#,##0.00\);_(&quot;$&quot;* &quot;-&quot;??_);_(@_)">
                  <c:v>422.83716666666669</c:v>
                </c:pt>
                <c:pt idx="1109" formatCode="_(&quot;$&quot;* #,##0.00_);_(&quot;$&quot;* \(#,##0.00\);_(&quot;$&quot;* &quot;-&quot;??_);_(@_)">
                  <c:v>419.6420333333333</c:v>
                </c:pt>
                <c:pt idx="1110" formatCode="_(&quot;$&quot;* #,##0.00_);_(&quot;$&quot;* \(#,##0.00\);_(&quot;$&quot;* &quot;-&quot;??_);_(@_)">
                  <c:v>415.20803333333333</c:v>
                </c:pt>
                <c:pt idx="1111" formatCode="_(&quot;$&quot;* #,##0.00_);_(&quot;$&quot;* \(#,##0.00\);_(&quot;$&quot;* &quot;-&quot;??_);_(@_)">
                  <c:v>411.86676666666671</c:v>
                </c:pt>
                <c:pt idx="1112" formatCode="_(&quot;$&quot;* #,##0.00_);_(&quot;$&quot;* \(#,##0.00\);_(&quot;$&quot;* &quot;-&quot;??_);_(@_)">
                  <c:v>408.75466666666671</c:v>
                </c:pt>
                <c:pt idx="1113" formatCode="_(&quot;$&quot;* #,##0.00_);_(&quot;$&quot;* \(#,##0.00\);_(&quot;$&quot;* &quot;-&quot;??_);_(@_)">
                  <c:v>403.61986666666667</c:v>
                </c:pt>
                <c:pt idx="1114" formatCode="_(&quot;$&quot;* #,##0.00_);_(&quot;$&quot;* \(#,##0.00\);_(&quot;$&quot;* &quot;-&quot;??_);_(@_)">
                  <c:v>400.00623333333334</c:v>
                </c:pt>
                <c:pt idx="1115" formatCode="_(&quot;$&quot;* #,##0.00_);_(&quot;$&quot;* \(#,##0.00\);_(&quot;$&quot;* &quot;-&quot;??_);_(@_)">
                  <c:v>401.10226666666659</c:v>
                </c:pt>
                <c:pt idx="1116" formatCode="_(&quot;$&quot;* #,##0.00_);_(&quot;$&quot;* \(#,##0.00\);_(&quot;$&quot;* &quot;-&quot;??_);_(@_)">
                  <c:v>404.40366666666665</c:v>
                </c:pt>
                <c:pt idx="1117" formatCode="_(&quot;$&quot;* #,##0.00_);_(&quot;$&quot;* \(#,##0.00\);_(&quot;$&quot;* &quot;-&quot;??_);_(@_)">
                  <c:v>403.76596666666666</c:v>
                </c:pt>
                <c:pt idx="1118" formatCode="_(&quot;$&quot;* #,##0.00_);_(&quot;$&quot;* \(#,##0.00\);_(&quot;$&quot;* &quot;-&quot;??_);_(@_)">
                  <c:v>403.35079999999999</c:v>
                </c:pt>
                <c:pt idx="1119" formatCode="_(&quot;$&quot;* #,##0.00_);_(&quot;$&quot;* \(#,##0.00\);_(&quot;$&quot;* &quot;-&quot;??_);_(@_)">
                  <c:v>401.08896666666669</c:v>
                </c:pt>
                <c:pt idx="1120" formatCode="_(&quot;$&quot;* #,##0.00_);_(&quot;$&quot;* \(#,##0.00\);_(&quot;$&quot;* &quot;-&quot;??_);_(@_)">
                  <c:v>397.86393333333336</c:v>
                </c:pt>
                <c:pt idx="1121" formatCode="_(&quot;$&quot;* #,##0.00_);_(&quot;$&quot;* \(#,##0.00\);_(&quot;$&quot;* &quot;-&quot;??_);_(@_)">
                  <c:v>394.08423333333332</c:v>
                </c:pt>
                <c:pt idx="1122" formatCode="_(&quot;$&quot;* #,##0.00_);_(&quot;$&quot;* \(#,##0.00\);_(&quot;$&quot;* &quot;-&quot;??_);_(@_)">
                  <c:v>392.61953333333332</c:v>
                </c:pt>
                <c:pt idx="1123" formatCode="_(&quot;$&quot;* #,##0.00_);_(&quot;$&quot;* \(#,##0.00\);_(&quot;$&quot;* &quot;-&quot;??_);_(@_)">
                  <c:v>398.37543333333332</c:v>
                </c:pt>
                <c:pt idx="1124" formatCode="_(&quot;$&quot;* #,##0.00_);_(&quot;$&quot;* \(#,##0.00\);_(&quot;$&quot;* &quot;-&quot;??_);_(@_)">
                  <c:v>404.55316666666664</c:v>
                </c:pt>
                <c:pt idx="1125" formatCode="_(&quot;$&quot;* #,##0.00_);_(&quot;$&quot;* \(#,##0.00\);_(&quot;$&quot;* &quot;-&quot;??_);_(@_)">
                  <c:v>408.37273333333331</c:v>
                </c:pt>
                <c:pt idx="1126" formatCode="_(&quot;$&quot;* #,##0.00_);_(&quot;$&quot;* \(#,##0.00\);_(&quot;$&quot;* &quot;-&quot;??_);_(@_)">
                  <c:v>409.66139999999996</c:v>
                </c:pt>
                <c:pt idx="1127" formatCode="_(&quot;$&quot;* #,##0.00_);_(&quot;$&quot;* \(#,##0.00\);_(&quot;$&quot;* &quot;-&quot;??_);_(@_)">
                  <c:v>409.25616666666662</c:v>
                </c:pt>
                <c:pt idx="1128" formatCode="_(&quot;$&quot;* #,##0.00_);_(&quot;$&quot;* \(#,##0.00\);_(&quot;$&quot;* &quot;-&quot;??_);_(@_)">
                  <c:v>411.04966666666661</c:v>
                </c:pt>
                <c:pt idx="1129" formatCode="_(&quot;$&quot;* #,##0.00_);_(&quot;$&quot;* \(#,##0.00\);_(&quot;$&quot;* &quot;-&quot;??_);_(@_)">
                  <c:v>412.10586666666671</c:v>
                </c:pt>
                <c:pt idx="1130" formatCode="_(&quot;$&quot;* #,##0.00_);_(&quot;$&quot;* \(#,##0.00\);_(&quot;$&quot;* &quot;-&quot;??_);_(@_)">
                  <c:v>413.51413333333335</c:v>
                </c:pt>
                <c:pt idx="1131" formatCode="_(&quot;$&quot;* #,##0.00_);_(&quot;$&quot;* \(#,##0.00\);_(&quot;$&quot;* &quot;-&quot;??_);_(@_)">
                  <c:v>416.53759999999994</c:v>
                </c:pt>
                <c:pt idx="1132" formatCode="_(&quot;$&quot;* #,##0.00_);_(&quot;$&quot;* \(#,##0.00\);_(&quot;$&quot;* &quot;-&quot;??_);_(@_)">
                  <c:v>419.20443333333333</c:v>
                </c:pt>
                <c:pt idx="1133" formatCode="_(&quot;$&quot;* #,##0.00_);_(&quot;$&quot;* \(#,##0.00\);_(&quot;$&quot;* &quot;-&quot;??_);_(@_)">
                  <c:v>420.66843333333333</c:v>
                </c:pt>
                <c:pt idx="1134" formatCode="_(&quot;$&quot;* #,##0.00_);_(&quot;$&quot;* \(#,##0.00\);_(&quot;$&quot;* &quot;-&quot;??_);_(@_)">
                  <c:v>421.42039999999997</c:v>
                </c:pt>
                <c:pt idx="1135" formatCode="_(&quot;$&quot;* #,##0.00_);_(&quot;$&quot;* \(#,##0.00\);_(&quot;$&quot;* &quot;-&quot;??_);_(@_)">
                  <c:v>424.09889999999996</c:v>
                </c:pt>
                <c:pt idx="1136" formatCode="_(&quot;$&quot;* #,##0.00_);_(&quot;$&quot;* \(#,##0.00\);_(&quot;$&quot;* &quot;-&quot;??_);_(@_)">
                  <c:v>427.52940000000007</c:v>
                </c:pt>
                <c:pt idx="1137" formatCode="_(&quot;$&quot;* #,##0.00_);_(&quot;$&quot;* \(#,##0.00\);_(&quot;$&quot;* &quot;-&quot;??_);_(@_)">
                  <c:v>428.08176666666668</c:v>
                </c:pt>
                <c:pt idx="1138" formatCode="_(&quot;$&quot;* #,##0.00_);_(&quot;$&quot;* \(#,##0.00\);_(&quot;$&quot;* &quot;-&quot;??_);_(@_)">
                  <c:v>428.45443333333333</c:v>
                </c:pt>
                <c:pt idx="1139" formatCode="_(&quot;$&quot;* #,##0.00_);_(&quot;$&quot;* \(#,##0.00\);_(&quot;$&quot;* &quot;-&quot;??_);_(@_)">
                  <c:v>428.3879</c:v>
                </c:pt>
                <c:pt idx="1140" formatCode="_(&quot;$&quot;* #,##0.00_);_(&quot;$&quot;* \(#,##0.00\);_(&quot;$&quot;* &quot;-&quot;??_);_(@_)">
                  <c:v>429.10993333333334</c:v>
                </c:pt>
                <c:pt idx="1141" formatCode="_(&quot;$&quot;* #,##0.00_);_(&quot;$&quot;* \(#,##0.00\);_(&quot;$&quot;* &quot;-&quot;??_);_(@_)">
                  <c:v>423.95589999999999</c:v>
                </c:pt>
                <c:pt idx="1142" formatCode="_(&quot;$&quot;* #,##0.00_);_(&quot;$&quot;* \(#,##0.00\);_(&quot;$&quot;* &quot;-&quot;??_);_(@_)">
                  <c:v>418.90166666666664</c:v>
                </c:pt>
                <c:pt idx="1143" formatCode="_(&quot;$&quot;* #,##0.00_);_(&quot;$&quot;* \(#,##0.00\);_(&quot;$&quot;* &quot;-&quot;??_);_(@_)">
                  <c:v>413.69436666666667</c:v>
                </c:pt>
                <c:pt idx="1144" formatCode="_(&quot;$&quot;* #,##0.00_);_(&quot;$&quot;* \(#,##0.00\);_(&quot;$&quot;* &quot;-&quot;??_);_(@_)">
                  <c:v>414.16016666666673</c:v>
                </c:pt>
                <c:pt idx="1145" formatCode="_(&quot;$&quot;* #,##0.00_);_(&quot;$&quot;* \(#,##0.00\);_(&quot;$&quot;* &quot;-&quot;??_);_(@_)">
                  <c:v>417.11483333333331</c:v>
                </c:pt>
                <c:pt idx="1146" formatCode="_(&quot;$&quot;* #,##0.00_);_(&quot;$&quot;* \(#,##0.00\);_(&quot;$&quot;* &quot;-&quot;??_);_(@_)">
                  <c:v>420.77489999999995</c:v>
                </c:pt>
                <c:pt idx="1147" formatCode="_(&quot;$&quot;* #,##0.00_);_(&quot;$&quot;* \(#,##0.00\);_(&quot;$&quot;* &quot;-&quot;??_);_(@_)">
                  <c:v>423.36356666666666</c:v>
                </c:pt>
                <c:pt idx="1148" formatCode="_(&quot;$&quot;* #,##0.00_);_(&quot;$&quot;* \(#,##0.00\);_(&quot;$&quot;* &quot;-&quot;??_);_(@_)">
                  <c:v>424.64793333333336</c:v>
                </c:pt>
                <c:pt idx="1149" formatCode="_(&quot;$&quot;* #,##0.00_);_(&quot;$&quot;* \(#,##0.00\);_(&quot;$&quot;* &quot;-&quot;??_);_(@_)">
                  <c:v>427.36303333333331</c:v>
                </c:pt>
                <c:pt idx="1150" formatCode="_(&quot;$&quot;* #,##0.00_);_(&quot;$&quot;* \(#,##0.00\);_(&quot;$&quot;* &quot;-&quot;??_);_(@_)">
                  <c:v>433.08936666666665</c:v>
                </c:pt>
                <c:pt idx="1151" formatCode="_(&quot;$&quot;* #,##0.00_);_(&quot;$&quot;* \(#,##0.00\);_(&quot;$&quot;* &quot;-&quot;??_);_(@_)">
                  <c:v>437.65113333333329</c:v>
                </c:pt>
                <c:pt idx="1152" formatCode="_(&quot;$&quot;* #,##0.00_);_(&quot;$&quot;* \(#,##0.00\);_(&quot;$&quot;* &quot;-&quot;??_);_(@_)">
                  <c:v>440.94186666666661</c:v>
                </c:pt>
                <c:pt idx="1153" formatCode="_(&quot;$&quot;* #,##0.00_);_(&quot;$&quot;* \(#,##0.00\);_(&quot;$&quot;* &quot;-&quot;??_);_(@_)">
                  <c:v>443.37416666666667</c:v>
                </c:pt>
                <c:pt idx="1154" formatCode="_(&quot;$&quot;* #,##0.00_);_(&quot;$&quot;* \(#,##0.00\);_(&quot;$&quot;* &quot;-&quot;??_);_(@_)">
                  <c:v>444.95800000000003</c:v>
                </c:pt>
                <c:pt idx="1155" formatCode="_(&quot;$&quot;* #,##0.00_);_(&quot;$&quot;* \(#,##0.00\);_(&quot;$&quot;* &quot;-&quot;??_);_(@_)">
                  <c:v>445.99946666666665</c:v>
                </c:pt>
                <c:pt idx="1156" formatCode="_(&quot;$&quot;* #,##0.00_);_(&quot;$&quot;* \(#,##0.00\);_(&quot;$&quot;* &quot;-&quot;??_);_(@_)">
                  <c:v>446.46863333333334</c:v>
                </c:pt>
                <c:pt idx="1157" formatCode="_(&quot;$&quot;* #,##0.00_);_(&quot;$&quot;* \(#,##0.00\);_(&quot;$&quot;* &quot;-&quot;??_);_(@_)">
                  <c:v>446.91116666666659</c:v>
                </c:pt>
                <c:pt idx="1158" formatCode="_(&quot;$&quot;* #,##0.00_);_(&quot;$&quot;* \(#,##0.00\);_(&quot;$&quot;* &quot;-&quot;??_);_(@_)">
                  <c:v>448.65803333333332</c:v>
                </c:pt>
                <c:pt idx="1159" formatCode="_(&quot;$&quot;* #,##0.00_);_(&quot;$&quot;* \(#,##0.00\);_(&quot;$&quot;* &quot;-&quot;??_);_(@_)">
                  <c:v>449.44993333333332</c:v>
                </c:pt>
                <c:pt idx="1160" formatCode="_(&quot;$&quot;* #,##0.00_);_(&quot;$&quot;* \(#,##0.00\);_(&quot;$&quot;* &quot;-&quot;??_);_(@_)">
                  <c:v>451.17346666666663</c:v>
                </c:pt>
                <c:pt idx="1161" formatCode="_(&quot;$&quot;* #,##0.00_);_(&quot;$&quot;* \(#,##0.00\);_(&quot;$&quot;* &quot;-&quot;??_);_(@_)">
                  <c:v>449.84253333333328</c:v>
                </c:pt>
                <c:pt idx="1162" formatCode="_(&quot;$&quot;* #,##0.00_);_(&quot;$&quot;* \(#,##0.00\);_(&quot;$&quot;* &quot;-&quot;??_);_(@_)">
                  <c:v>451.36313333333334</c:v>
                </c:pt>
                <c:pt idx="1163" formatCode="_(&quot;$&quot;* #,##0.00_);_(&quot;$&quot;* \(#,##0.00\);_(&quot;$&quot;* &quot;-&quot;??_);_(@_)">
                  <c:v>453.50263333333334</c:v>
                </c:pt>
                <c:pt idx="1164" formatCode="_(&quot;$&quot;* #,##0.00_);_(&quot;$&quot;* \(#,##0.00\);_(&quot;$&quot;* &quot;-&quot;??_);_(@_)">
                  <c:v>458.10100000000006</c:v>
                </c:pt>
                <c:pt idx="1165" formatCode="_(&quot;$&quot;* #,##0.00_);_(&quot;$&quot;* \(#,##0.00\);_(&quot;$&quot;* &quot;-&quot;??_);_(@_)">
                  <c:v>461.7045</c:v>
                </c:pt>
                <c:pt idx="1166" formatCode="_(&quot;$&quot;* #,##0.00_);_(&quot;$&quot;* \(#,##0.00\);_(&quot;$&quot;* &quot;-&quot;??_);_(@_)">
                  <c:v>464.02033333333333</c:v>
                </c:pt>
                <c:pt idx="1167" formatCode="_(&quot;$&quot;* #,##0.00_);_(&quot;$&quot;* \(#,##0.00\);_(&quot;$&quot;* &quot;-&quot;??_);_(@_)">
                  <c:v>463.61106666666666</c:v>
                </c:pt>
                <c:pt idx="1168" formatCode="_(&quot;$&quot;* #,##0.00_);_(&quot;$&quot;* \(#,##0.00\);_(&quot;$&quot;* &quot;-&quot;??_);_(@_)">
                  <c:v>463.17516666666666</c:v>
                </c:pt>
                <c:pt idx="1169" formatCode="_(&quot;$&quot;* #,##0.00_);_(&quot;$&quot;* \(#,##0.00\);_(&quot;$&quot;* &quot;-&quot;??_);_(@_)">
                  <c:v>459.33539999999994</c:v>
                </c:pt>
                <c:pt idx="1170" formatCode="_(&quot;$&quot;* #,##0.00_);_(&quot;$&quot;* \(#,##0.00\);_(&quot;$&quot;* &quot;-&quot;??_);_(@_)">
                  <c:v>457.34233333333327</c:v>
                </c:pt>
                <c:pt idx="1171" formatCode="_(&quot;$&quot;* #,##0.00_);_(&quot;$&quot;* \(#,##0.00\);_(&quot;$&quot;* &quot;-&quot;??_);_(@_)">
                  <c:v>453.25303333333335</c:v>
                </c:pt>
                <c:pt idx="1172" formatCode="_(&quot;$&quot;* #,##0.00_);_(&quot;$&quot;* \(#,##0.00\);_(&quot;$&quot;* &quot;-&quot;??_);_(@_)">
                  <c:v>451.52946666666662</c:v>
                </c:pt>
                <c:pt idx="1173" formatCode="_(&quot;$&quot;* #,##0.00_);_(&quot;$&quot;* \(#,##0.00\);_(&quot;$&quot;* &quot;-&quot;??_);_(@_)">
                  <c:v>448.19213333333329</c:v>
                </c:pt>
                <c:pt idx="1174" formatCode="_(&quot;$&quot;* #,##0.00_);_(&quot;$&quot;* \(#,##0.00\);_(&quot;$&quot;* &quot;-&quot;??_);_(@_)">
                  <c:v>443.6703</c:v>
                </c:pt>
                <c:pt idx="1175" formatCode="_(&quot;$&quot;* #,##0.00_);_(&quot;$&quot;* \(#,##0.00\);_(&quot;$&quot;* &quot;-&quot;??_);_(@_)">
                  <c:v>439.54106666666667</c:v>
                </c:pt>
                <c:pt idx="1176" formatCode="_(&quot;$&quot;* #,##0.00_);_(&quot;$&quot;* \(#,##0.00\);_(&quot;$&quot;* &quot;-&quot;??_);_(@_)">
                  <c:v>439.34809999999999</c:v>
                </c:pt>
                <c:pt idx="1177" formatCode="_(&quot;$&quot;* #,##0.00_);_(&quot;$&quot;* \(#,##0.00\);_(&quot;$&quot;* &quot;-&quot;??_);_(@_)">
                  <c:v>440.83876666666669</c:v>
                </c:pt>
                <c:pt idx="1178" formatCode="_(&quot;$&quot;* #,##0.00_);_(&quot;$&quot;* \(#,##0.00\);_(&quot;$&quot;* &quot;-&quot;??_);_(@_)">
                  <c:v>438.10703333333339</c:v>
                </c:pt>
                <c:pt idx="1179" formatCode="_(&quot;$&quot;* #,##0.00_);_(&quot;$&quot;* \(#,##0.00\);_(&quot;$&quot;* &quot;-&quot;??_);_(@_)">
                  <c:v>429.94173333333333</c:v>
                </c:pt>
                <c:pt idx="1180" formatCode="_(&quot;$&quot;* #,##0.00_);_(&quot;$&quot;* \(#,##0.00\);_(&quot;$&quot;* &quot;-&quot;??_);_(@_)">
                  <c:v>423.42680000000001</c:v>
                </c:pt>
                <c:pt idx="1181" formatCode="_(&quot;$&quot;* #,##0.00_);_(&quot;$&quot;* \(#,##0.00\);_(&quot;$&quot;* &quot;-&quot;??_);_(@_)">
                  <c:v>422.70476666666667</c:v>
                </c:pt>
                <c:pt idx="1182" formatCode="_(&quot;$&quot;* #,##0.00_);_(&quot;$&quot;* \(#,##0.00\);_(&quot;$&quot;* &quot;-&quot;??_);_(@_)">
                  <c:v>424.20873333333338</c:v>
                </c:pt>
                <c:pt idx="1183" formatCode="_(&quot;$&quot;* #,##0.00_);_(&quot;$&quot;* \(#,##0.00\);_(&quot;$&quot;* &quot;-&quot;??_);_(@_)">
                  <c:v>421.90620000000007</c:v>
                </c:pt>
                <c:pt idx="1184" formatCode="_(&quot;$&quot;* #,##0.00_);_(&quot;$&quot;* \(#,##0.00\);_(&quot;$&quot;* &quot;-&quot;??_);_(@_)">
                  <c:v>418.70530000000002</c:v>
                </c:pt>
                <c:pt idx="1185" formatCode="_(&quot;$&quot;* #,##0.00_);_(&quot;$&quot;* \(#,##0.00\);_(&quot;$&quot;* &quot;-&quot;??_);_(@_)">
                  <c:v>413.90393333333333</c:v>
                </c:pt>
                <c:pt idx="1186" formatCode="_(&quot;$&quot;* #,##0.00_);_(&quot;$&quot;* \(#,##0.00\);_(&quot;$&quot;* &quot;-&quot;??_);_(@_)">
                  <c:v>406.18453333333332</c:v>
                </c:pt>
                <c:pt idx="1187" formatCode="_(&quot;$&quot;* #,##0.00_);_(&quot;$&quot;* \(#,##0.00\);_(&quot;$&quot;* &quot;-&quot;??_);_(@_)">
                  <c:v>400.36169999999998</c:v>
                </c:pt>
                <c:pt idx="1188" formatCode="_(&quot;$&quot;* #,##0.00_);_(&quot;$&quot;* \(#,##0.00\);_(&quot;$&quot;* &quot;-&quot;??_);_(@_)">
                  <c:v>397.01443333333333</c:v>
                </c:pt>
                <c:pt idx="1189" formatCode="_(&quot;$&quot;* #,##0.00_);_(&quot;$&quot;* \(#,##0.00\);_(&quot;$&quot;* &quot;-&quot;??_);_(@_)">
                  <c:v>399.52323333333334</c:v>
                </c:pt>
                <c:pt idx="1190" formatCode="_(&quot;$&quot;* #,##0.00_);_(&quot;$&quot;* \(#,##0.00\);_(&quot;$&quot;* &quot;-&quot;??_);_(@_)">
                  <c:v>401.65606666666662</c:v>
                </c:pt>
                <c:pt idx="1191" formatCode="_(&quot;$&quot;* #,##0.00_);_(&quot;$&quot;* \(#,##0.00\);_(&quot;$&quot;* &quot;-&quot;??_);_(@_)">
                  <c:v>404.44436666666667</c:v>
                </c:pt>
                <c:pt idx="1192" formatCode="_(&quot;$&quot;* #,##0.00_);_(&quot;$&quot;* \(#,##0.00\);_(&quot;$&quot;* &quot;-&quot;??_);_(@_)">
                  <c:v>408.21090000000004</c:v>
                </c:pt>
                <c:pt idx="1193" formatCode="_(&quot;$&quot;* #,##0.00_);_(&quot;$&quot;* \(#,##0.00\);_(&quot;$&quot;* &quot;-&quot;??_);_(@_)">
                  <c:v>411.81773333333331</c:v>
                </c:pt>
                <c:pt idx="1194" formatCode="_(&quot;$&quot;* #,##0.00_);_(&quot;$&quot;* \(#,##0.00\);_(&quot;$&quot;* &quot;-&quot;??_);_(@_)">
                  <c:v>416.80169999999998</c:v>
                </c:pt>
                <c:pt idx="1195" formatCode="_(&quot;$&quot;* #,##0.00_);_(&quot;$&quot;* \(#,##0.00\);_(&quot;$&quot;* &quot;-&quot;??_);_(@_)">
                  <c:v>418.53666666666669</c:v>
                </c:pt>
                <c:pt idx="1196" formatCode="_(&quot;$&quot;* #,##0.00_);_(&quot;$&quot;* \(#,##0.00\);_(&quot;$&quot;* &quot;-&quot;??_);_(@_)">
                  <c:v>420.34333333333331</c:v>
                </c:pt>
                <c:pt idx="1197" formatCode="_(&quot;$&quot;* #,##0.00_);_(&quot;$&quot;* \(#,##0.00\);_(&quot;$&quot;* &quot;-&quot;??_);_(@_)">
                  <c:v>421.59999999999997</c:v>
                </c:pt>
                <c:pt idx="1198" formatCode="_(&quot;$&quot;* #,##0.00_);_(&quot;$&quot;* \(#,##0.00\);_(&quot;$&quot;* &quot;-&quot;??_);_(@_)">
                  <c:v>423.48999999999995</c:v>
                </c:pt>
                <c:pt idx="1199" formatCode="_(&quot;$&quot;* #,##0.00_);_(&quot;$&quot;* \(#,##0.00\);_(&quot;$&quot;* &quot;-&quot;??_);_(@_)">
                  <c:v>421.49666666666667</c:v>
                </c:pt>
                <c:pt idx="1200" formatCode="_(&quot;$&quot;* #,##0.00_);_(&quot;$&quot;* \(#,##0.00\);_(&quot;$&quot;* &quot;-&quot;??_);_(@_)">
                  <c:v>418.82666666666665</c:v>
                </c:pt>
                <c:pt idx="1201" formatCode="_(&quot;$&quot;* #,##0.00_);_(&quot;$&quot;* \(#,##0.00\);_(&quot;$&quot;* &quot;-&quot;??_);_(@_)">
                  <c:v>415.27666666666664</c:v>
                </c:pt>
                <c:pt idx="1202" formatCode="_(&quot;$&quot;* #,##0.00_);_(&quot;$&quot;* \(#,##0.00\);_(&quot;$&quot;* &quot;-&quot;??_);_(@_)">
                  <c:v>414.70666666666665</c:v>
                </c:pt>
                <c:pt idx="1203" formatCode="_(&quot;$&quot;* #,##0.00_);_(&quot;$&quot;* \(#,##0.00\);_(&quot;$&quot;* &quot;-&quot;??_);_(@_)">
                  <c:v>412.64333333333326</c:v>
                </c:pt>
                <c:pt idx="1204" formatCode="_(&quot;$&quot;* #,##0.00_);_(&quot;$&quot;* \(#,##0.00\);_(&quot;$&quot;* &quot;-&quot;??_);_(@_)">
                  <c:v>412.52</c:v>
                </c:pt>
                <c:pt idx="1205" formatCode="_(&quot;$&quot;* #,##0.00_);_(&quot;$&quot;* \(#,##0.00\);_(&quot;$&quot;* &quot;-&quot;??_);_(@_)">
                  <c:v>413.62000000000006</c:v>
                </c:pt>
                <c:pt idx="1206" formatCode="_(&quot;$&quot;* #,##0.00_);_(&quot;$&quot;* \(#,##0.00\);_(&quot;$&quot;* &quot;-&quot;??_);_(@_)">
                  <c:v>413.23333333333335</c:v>
                </c:pt>
                <c:pt idx="1207" formatCode="_(&quot;$&quot;* #,##0.00_);_(&quot;$&quot;* \(#,##0.00\);_(&quot;$&quot;* &quot;-&quot;??_);_(@_)">
                  <c:v>411.82666666666665</c:v>
                </c:pt>
                <c:pt idx="1208" formatCode="_(&quot;$&quot;* #,##0.00_);_(&quot;$&quot;* \(#,##0.00\);_(&quot;$&quot;* &quot;-&quot;??_);_(@_)">
                  <c:v>408.91</c:v>
                </c:pt>
                <c:pt idx="1209" formatCode="_(&quot;$&quot;* #,##0.00_);_(&quot;$&quot;* \(#,##0.00\);_(&quot;$&quot;* &quot;-&quot;??_);_(@_)">
                  <c:v>406.33</c:v>
                </c:pt>
                <c:pt idx="1210" formatCode="_(&quot;$&quot;* #,##0.00_);_(&quot;$&quot;* \(#,##0.00\);_(&quot;$&quot;* &quot;-&quot;??_);_(@_)">
                  <c:v>405.27</c:v>
                </c:pt>
                <c:pt idx="1211" formatCode="_(&quot;$&quot;* #,##0.00_);_(&quot;$&quot;* \(#,##0.00\);_(&quot;$&quot;* &quot;-&quot;??_);_(@_)">
                  <c:v>407.20666666666671</c:v>
                </c:pt>
                <c:pt idx="1212" formatCode="_(&quot;$&quot;* #,##0.00_);_(&quot;$&quot;* \(#,##0.00\);_(&quot;$&quot;* &quot;-&quot;??_);_(@_)">
                  <c:v>414.32</c:v>
                </c:pt>
                <c:pt idx="1213" formatCode="_(&quot;$&quot;* #,##0.00_);_(&quot;$&quot;* \(#,##0.00\);_(&quot;$&quot;* &quot;-&quot;??_);_(@_)">
                  <c:v>421.41333333333336</c:v>
                </c:pt>
                <c:pt idx="1214" formatCode="_(&quot;$&quot;* #,##0.00_);_(&quot;$&quot;* \(#,##0.00\);_(&quot;$&quot;* &quot;-&quot;??_);_(@_)">
                  <c:v>426.87666666666661</c:v>
                </c:pt>
                <c:pt idx="1215" formatCode="_(&quot;$&quot;* #,##0.00_);_(&quot;$&quot;* \(#,##0.00\);_(&quot;$&quot;* &quot;-&quot;??_);_(@_)">
                  <c:v>429.64333333333326</c:v>
                </c:pt>
                <c:pt idx="1216" formatCode="_(&quot;$&quot;* #,##0.00_);_(&quot;$&quot;* \(#,##0.00\);_(&quot;$&quot;* &quot;-&quot;??_);_(@_)">
                  <c:v>432.35999999999996</c:v>
                </c:pt>
                <c:pt idx="1217" formatCode="_(&quot;$&quot;* #,##0.00_);_(&quot;$&quot;* \(#,##0.00\);_(&quot;$&quot;* &quot;-&quot;??_);_(@_)">
                  <c:v>432.43333333333334</c:v>
                </c:pt>
                <c:pt idx="1218" formatCode="_(&quot;$&quot;* #,##0.00_);_(&quot;$&quot;* \(#,##0.00\);_(&quot;$&quot;* &quot;-&quot;??_);_(@_)">
                  <c:v>434.88333333333338</c:v>
                </c:pt>
                <c:pt idx="1219" formatCode="_(&quot;$&quot;* #,##0.00_);_(&quot;$&quot;* \(#,##0.00\);_(&quot;$&quot;* &quot;-&quot;??_);_(@_)">
                  <c:v>434.92333333333335</c:v>
                </c:pt>
                <c:pt idx="1220" formatCode="_(&quot;$&quot;* #,##0.00_);_(&quot;$&quot;* \(#,##0.00\);_(&quot;$&quot;* &quot;-&quot;??_);_(@_)">
                  <c:v>435.82333333333332</c:v>
                </c:pt>
                <c:pt idx="1221" formatCode="_(&quot;$&quot;* #,##0.00_);_(&quot;$&quot;* \(#,##0.00\);_(&quot;$&quot;* &quot;-&quot;??_);_(@_)">
                  <c:v>432.65000000000003</c:v>
                </c:pt>
                <c:pt idx="1222" formatCode="_(&quot;$&quot;* #,##0.00_);_(&quot;$&quot;* \(#,##0.00\);_(&quot;$&quot;* &quot;-&quot;??_);_(@_)">
                  <c:v>431.59666666666664</c:v>
                </c:pt>
                <c:pt idx="1223" formatCode="_(&quot;$&quot;* #,##0.00_);_(&quot;$&quot;* \(#,##0.00\);_(&quot;$&quot;* &quot;-&quot;??_);_(@_)">
                  <c:v>430.86333333333329</c:v>
                </c:pt>
                <c:pt idx="1224" formatCode="_(&quot;$&quot;* #,##0.00_);_(&quot;$&quot;* \(#,##0.00\);_(&quot;$&quot;* &quot;-&quot;??_);_(@_)">
                  <c:v>430.48</c:v>
                </c:pt>
                <c:pt idx="1225" formatCode="_(&quot;$&quot;* #,##0.00_);_(&quot;$&quot;* \(#,##0.00\);_(&quot;$&quot;* &quot;-&quot;??_);_(@_)">
                  <c:v>429.87666666666661</c:v>
                </c:pt>
                <c:pt idx="1226" formatCode="_(&quot;$&quot;* #,##0.00_);_(&quot;$&quot;* \(#,##0.00\);_(&quot;$&quot;* &quot;-&quot;??_);_(@_)">
                  <c:v>426.33666666666664</c:v>
                </c:pt>
                <c:pt idx="1227" formatCode="_(&quot;$&quot;* #,##0.00_);_(&quot;$&quot;* \(#,##0.00\);_(&quot;$&quot;* &quot;-&quot;??_);_(@_)">
                  <c:v>422.70666666666665</c:v>
                </c:pt>
                <c:pt idx="1228" formatCode="_(&quot;$&quot;* #,##0.00_);_(&quot;$&quot;* \(#,##0.00\);_(&quot;$&quot;* &quot;-&quot;??_);_(@_)">
                  <c:v>418.11999999999995</c:v>
                </c:pt>
                <c:pt idx="1229" formatCode="_(&quot;$&quot;* #,##0.00_);_(&quot;$&quot;* \(#,##0.00\);_(&quot;$&quot;* &quot;-&quot;??_);_(@_)">
                  <c:v>416.57666666666665</c:v>
                </c:pt>
                <c:pt idx="1230" formatCode="_(&quot;$&quot;* #,##0.00_);_(&quot;$&quot;* \(#,##0.00\);_(&quot;$&quot;* &quot;-&quot;??_);_(@_)">
                  <c:v>414.04666666666668</c:v>
                </c:pt>
                <c:pt idx="1231" formatCode="_(&quot;$&quot;* #,##0.00_);_(&quot;$&quot;* \(#,##0.00\);_(&quot;$&quot;* &quot;-&quot;??_);_(@_)">
                  <c:v>413.43666666666667</c:v>
                </c:pt>
                <c:pt idx="1232" formatCode="_(&quot;$&quot;* #,##0.00_);_(&quot;$&quot;* \(#,##0.00\);_(&quot;$&quot;* &quot;-&quot;??_);_(@_)">
                  <c:v>413.90333333333336</c:v>
                </c:pt>
                <c:pt idx="1233" formatCode="_(&quot;$&quot;* #,##0.00_);_(&quot;$&quot;* \(#,##0.00\);_(&quot;$&quot;* &quot;-&quot;??_);_(@_)">
                  <c:v>416.00333333333333</c:v>
                </c:pt>
                <c:pt idx="1234" formatCode="_(&quot;$&quot;* #,##0.00_);_(&quot;$&quot;* \(#,##0.00\);_(&quot;$&quot;* &quot;-&quot;??_);_(@_)">
                  <c:v>416.53999999999996</c:v>
                </c:pt>
                <c:pt idx="1235" formatCode="_(&quot;$&quot;* #,##0.00_);_(&quot;$&quot;* \(#,##0.00\);_(&quot;$&quot;* &quot;-&quot;??_);_(@_)">
                  <c:v>417.09999999999997</c:v>
                </c:pt>
                <c:pt idx="1236" formatCode="_(&quot;$&quot;* #,##0.00_);_(&quot;$&quot;* \(#,##0.00\);_(&quot;$&quot;* &quot;-&quot;??_);_(@_)">
                  <c:v>418.06666666666666</c:v>
                </c:pt>
                <c:pt idx="1237" formatCode="_(&quot;$&quot;* #,##0.00_);_(&quot;$&quot;* \(#,##0.00\);_(&quot;$&quot;* &quot;-&quot;??_);_(@_)">
                  <c:v>418</c:v>
                </c:pt>
                <c:pt idx="1238" formatCode="_(&quot;$&quot;* #,##0.00_);_(&quot;$&quot;* \(#,##0.00\);_(&quot;$&quot;* &quot;-&quot;??_);_(@_)">
                  <c:v>417.19333333333333</c:v>
                </c:pt>
                <c:pt idx="1239" formatCode="_(&quot;$&quot;* #,##0.00_);_(&quot;$&quot;* \(#,##0.00\);_(&quot;$&quot;* &quot;-&quot;??_);_(@_)">
                  <c:v>417</c:v>
                </c:pt>
                <c:pt idx="1240" formatCode="_(&quot;$&quot;* #,##0.00_);_(&quot;$&quot;* \(#,##0.00\);_(&quot;$&quot;* &quot;-&quot;??_);_(@_)">
                  <c:v>417.88666666666671</c:v>
                </c:pt>
                <c:pt idx="1241" formatCode="_(&quot;$&quot;* #,##0.00_);_(&quot;$&quot;* \(#,##0.00\);_(&quot;$&quot;* &quot;-&quot;??_);_(@_)">
                  <c:v>421.48333333333335</c:v>
                </c:pt>
                <c:pt idx="1242" formatCode="_(&quot;$&quot;* #,##0.00_);_(&quot;$&quot;* \(#,##0.00\);_(&quot;$&quot;* &quot;-&quot;??_);_(@_)">
                  <c:v>423.62999999999994</c:v>
                </c:pt>
                <c:pt idx="1243" formatCode="_(&quot;$&quot;* #,##0.00_);_(&quot;$&quot;* \(#,##0.00\);_(&quot;$&quot;* &quot;-&quot;??_);_(@_)">
                  <c:v>425.6133333333334</c:v>
                </c:pt>
                <c:pt idx="1244" formatCode="_(&quot;$&quot;* #,##0.00_);_(&quot;$&quot;* \(#,##0.00\);_(&quot;$&quot;* &quot;-&quot;??_);_(@_)">
                  <c:v>425.82666666666665</c:v>
                </c:pt>
                <c:pt idx="1245" formatCode="_(&quot;$&quot;* #,##0.00_);_(&quot;$&quot;* \(#,##0.00\);_(&quot;$&quot;* &quot;-&quot;??_);_(@_)">
                  <c:v>426.49</c:v>
                </c:pt>
                <c:pt idx="1246" formatCode="_(&quot;$&quot;* #,##0.00_);_(&quot;$&quot;* \(#,##0.00\);_(&quot;$&quot;* &quot;-&quot;??_);_(@_)">
                  <c:v>428.8966666666667</c:v>
                </c:pt>
                <c:pt idx="1247" formatCode="_(&quot;$&quot;* #,##0.00_);_(&quot;$&quot;* \(#,##0.00\);_(&quot;$&quot;* &quot;-&quot;??_);_(@_)">
                  <c:v>430.35666666666663</c:v>
                </c:pt>
                <c:pt idx="1248" formatCode="_(&quot;$&quot;* #,##0.00_);_(&quot;$&quot;* \(#,##0.00\);_(&quot;$&quot;* &quot;-&quot;??_);_(@_)">
                  <c:v>423.60999999999996</c:v>
                </c:pt>
                <c:pt idx="1249" formatCode="_(&quot;$&quot;* #,##0.00_);_(&quot;$&quot;* \(#,##0.00\);_(&quot;$&quot;* &quot;-&quot;??_);_(@_)">
                  <c:v>416.41666666666669</c:v>
                </c:pt>
                <c:pt idx="1250" formatCode="_(&quot;$&quot;* #,##0.00_);_(&quot;$&quot;* \(#,##0.00\);_(&quot;$&quot;* &quot;-&quot;??_);_(@_)">
                  <c:v>408.39333333333337</c:v>
                </c:pt>
                <c:pt idx="1251" formatCode="_(&quot;$&quot;* #,##0.00_);_(&quot;$&quot;* \(#,##0.00\);_(&quot;$&quot;* &quot;-&quot;??_);_(@_)">
                  <c:v>410.09666666666664</c:v>
                </c:pt>
                <c:pt idx="1252" formatCode="_(&quot;$&quot;* #,##0.00_);_(&quot;$&quot;* \(#,##0.00\);_(&quot;$&quot;* &quot;-&quot;??_);_(@_)">
                  <c:v>413.36666666666662</c:v>
                </c:pt>
                <c:pt idx="1253" formatCode="_(&quot;$&quot;* #,##0.00_);_(&quot;$&quot;* \(#,##0.00\);_(&quot;$&quot;* &quot;-&quot;??_);_(@_)">
                  <c:v>419.02333333333331</c:v>
                </c:pt>
                <c:pt idx="1254" formatCode="_(&quot;$&quot;* #,##0.00_);_(&quot;$&quot;* \(#,##0.00\);_(&quot;$&quot;* &quot;-&quot;??_);_(@_)">
                  <c:v>422.7166666666667</c:v>
                </c:pt>
                <c:pt idx="1255" formatCode="_(&quot;$&quot;* #,##0.00_);_(&quot;$&quot;* \(#,##0.00\);_(&quot;$&quot;* &quot;-&quot;??_);_(@_)">
                  <c:v>421.99333333333334</c:v>
                </c:pt>
                <c:pt idx="1256" formatCode="_(&quot;$&quot;* #,##0.00_);_(&quot;$&quot;* \(#,##0.00\);_(&quot;$&quot;* &quot;-&quot;??_);_(@_)">
                  <c:v>421.19333333333333</c:v>
                </c:pt>
                <c:pt idx="1257" formatCode="_(&quot;$&quot;* #,##0.00_);_(&quot;$&quot;* \(#,##0.00\);_(&quot;$&quot;* &quot;-&quot;??_);_(@_)">
                  <c:v>422.08</c:v>
                </c:pt>
                <c:pt idx="1258" formatCode="_(&quot;$&quot;* #,##0.00_);_(&quot;$&quot;* \(#,##0.00\);_(&quot;$&quot;* &quot;-&quot;??_);_(@_)">
                  <c:v>424.11500000000001</c:v>
                </c:pt>
                <c:pt idx="1259" formatCode="_(&quot;$&quot;* #,##0.00_);_(&quot;$&quot;* \(#,##0.00\);_(&quot;$&quot;* &quot;-&quot;??_);_(@_)">
                  <c:v>425.2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7E-4DAB-9A7A-D2EF2EE7BC99}"/>
            </c:ext>
          </c:extLst>
        </c:ser>
        <c:ser>
          <c:idx val="3"/>
          <c:order val="3"/>
          <c:tx>
            <c:strRef>
              <c:f>'3a. Moving Average'!$N$2</c:f>
              <c:strCache>
                <c:ptCount val="1"/>
                <c:pt idx="0">
                  <c:v>6-MA</c:v>
                </c:pt>
              </c:strCache>
            </c:strRef>
          </c:tx>
          <c:spPr>
            <a:ln w="34925" cap="rnd">
              <a:solidFill>
                <a:schemeClr val="accent4">
                  <a:tint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'3a. Moving Average'!$B$2:$B$1266</c15:sqref>
                  </c15:fullRef>
                </c:ext>
              </c:extLst>
              <c:f>'3a. Moving Average'!$B$3:$B$1266</c:f>
              <c:strCache>
                <c:ptCount val="1264"/>
                <c:pt idx="0">
                  <c:v>11/14/2019 7:00</c:v>
                </c:pt>
                <c:pt idx="1">
                  <c:v>11/15/2019 7:00</c:v>
                </c:pt>
                <c:pt idx="2">
                  <c:v>11/18/2019 7:00</c:v>
                </c:pt>
                <c:pt idx="3">
                  <c:v>11/19/2019 7:00</c:v>
                </c:pt>
                <c:pt idx="4">
                  <c:v>11/20/2019 7:00</c:v>
                </c:pt>
                <c:pt idx="5">
                  <c:v>11/21/2019 7:00</c:v>
                </c:pt>
                <c:pt idx="6">
                  <c:v>11/22/2019 7:00</c:v>
                </c:pt>
                <c:pt idx="7">
                  <c:v>11/25/2019 7:00</c:v>
                </c:pt>
                <c:pt idx="8">
                  <c:v>11/26/2019 7:00</c:v>
                </c:pt>
                <c:pt idx="9">
                  <c:v>11/27/2019 7:00</c:v>
                </c:pt>
                <c:pt idx="10">
                  <c:v>11/29/2019 7:00</c:v>
                </c:pt>
                <c:pt idx="11">
                  <c:v>12/2/2019 7:00</c:v>
                </c:pt>
                <c:pt idx="12">
                  <c:v>12/3/2019 7:00</c:v>
                </c:pt>
                <c:pt idx="13">
                  <c:v>12/4/2019 7:00</c:v>
                </c:pt>
                <c:pt idx="14">
                  <c:v>12/5/2019 7:00</c:v>
                </c:pt>
                <c:pt idx="15">
                  <c:v>12/6/2019 7:00</c:v>
                </c:pt>
                <c:pt idx="16">
                  <c:v>12/9/2019 7:00</c:v>
                </c:pt>
                <c:pt idx="17">
                  <c:v>12/10/2019 7:00</c:v>
                </c:pt>
                <c:pt idx="18">
                  <c:v>12/11/2019 7:00</c:v>
                </c:pt>
                <c:pt idx="19">
                  <c:v>12/12/2019 7:00</c:v>
                </c:pt>
                <c:pt idx="20">
                  <c:v>12/13/2019 7:00</c:v>
                </c:pt>
                <c:pt idx="21">
                  <c:v>12/16/2019 7:00</c:v>
                </c:pt>
                <c:pt idx="22">
                  <c:v>12/17/2019 7:00</c:v>
                </c:pt>
                <c:pt idx="23">
                  <c:v>12/18/2019 7:00</c:v>
                </c:pt>
                <c:pt idx="24">
                  <c:v>12/19/2019 7:00</c:v>
                </c:pt>
                <c:pt idx="25">
                  <c:v>12/20/2019 7:00</c:v>
                </c:pt>
                <c:pt idx="26">
                  <c:v>12/23/2019 7:00</c:v>
                </c:pt>
                <c:pt idx="27">
                  <c:v>12/24/2019 7:00</c:v>
                </c:pt>
                <c:pt idx="28">
                  <c:v>12/26/2019 7:00</c:v>
                </c:pt>
                <c:pt idx="29">
                  <c:v>12/27/2019 7:00</c:v>
                </c:pt>
                <c:pt idx="30">
                  <c:v>12/30/2019 7:00</c:v>
                </c:pt>
                <c:pt idx="31">
                  <c:v>12/31/2019 7:00</c:v>
                </c:pt>
                <c:pt idx="32">
                  <c:v>1/2/2020 7:00</c:v>
                </c:pt>
                <c:pt idx="33">
                  <c:v>1/3/2020 7:00</c:v>
                </c:pt>
                <c:pt idx="34">
                  <c:v>1/6/2020 7:00</c:v>
                </c:pt>
                <c:pt idx="35">
                  <c:v>1/7/2020 7:00</c:v>
                </c:pt>
                <c:pt idx="36">
                  <c:v>1/8/2020 7:00</c:v>
                </c:pt>
                <c:pt idx="37">
                  <c:v>1/9/2020 7:00</c:v>
                </c:pt>
                <c:pt idx="38">
                  <c:v>1/10/2020 7:00</c:v>
                </c:pt>
                <c:pt idx="39">
                  <c:v>1/13/2020 7:00</c:v>
                </c:pt>
                <c:pt idx="40">
                  <c:v>1/14/2020 7:00</c:v>
                </c:pt>
                <c:pt idx="41">
                  <c:v>1/15/2020 7:00</c:v>
                </c:pt>
                <c:pt idx="42">
                  <c:v>1/16/2020 7:00</c:v>
                </c:pt>
                <c:pt idx="43">
                  <c:v>1/17/2020 7:00</c:v>
                </c:pt>
                <c:pt idx="44">
                  <c:v>1/21/2020 7:00</c:v>
                </c:pt>
                <c:pt idx="45">
                  <c:v>1/22/2020 7:00</c:v>
                </c:pt>
                <c:pt idx="46">
                  <c:v>1/23/2020 7:00</c:v>
                </c:pt>
                <c:pt idx="47">
                  <c:v>1/24/2020 7:00</c:v>
                </c:pt>
                <c:pt idx="48">
                  <c:v>1/27/2020 7:00</c:v>
                </c:pt>
                <c:pt idx="49">
                  <c:v>1/28/2020 7:00</c:v>
                </c:pt>
                <c:pt idx="50">
                  <c:v>1/29/2020 7:00</c:v>
                </c:pt>
                <c:pt idx="51">
                  <c:v>1/30/2020 7:00</c:v>
                </c:pt>
                <c:pt idx="52">
                  <c:v>1/31/2020 7:00</c:v>
                </c:pt>
                <c:pt idx="53">
                  <c:v>2/3/2020 7:00</c:v>
                </c:pt>
                <c:pt idx="54">
                  <c:v>2/4/2020 7:00</c:v>
                </c:pt>
                <c:pt idx="55">
                  <c:v>2/5/2020 7:00</c:v>
                </c:pt>
                <c:pt idx="56">
                  <c:v>2/6/2020 7:00</c:v>
                </c:pt>
                <c:pt idx="57">
                  <c:v>2/7/2020 7:00</c:v>
                </c:pt>
                <c:pt idx="58">
                  <c:v>2/10/2020 7:00</c:v>
                </c:pt>
                <c:pt idx="59">
                  <c:v>2/11/2020 7:00</c:v>
                </c:pt>
                <c:pt idx="60">
                  <c:v>2/12/2020 7:00</c:v>
                </c:pt>
                <c:pt idx="61">
                  <c:v>2/13/2020 7:00</c:v>
                </c:pt>
                <c:pt idx="62">
                  <c:v>2/14/2020 7:00</c:v>
                </c:pt>
                <c:pt idx="63">
                  <c:v>2/18/2020 7:00</c:v>
                </c:pt>
                <c:pt idx="64">
                  <c:v>2/19/2020 7:00</c:v>
                </c:pt>
                <c:pt idx="65">
                  <c:v>2/20/2020 7:00</c:v>
                </c:pt>
                <c:pt idx="66">
                  <c:v>2/21/2020 7:00</c:v>
                </c:pt>
                <c:pt idx="67">
                  <c:v>2/24/2020 7:00</c:v>
                </c:pt>
                <c:pt idx="68">
                  <c:v>2/25/2020 7:00</c:v>
                </c:pt>
                <c:pt idx="69">
                  <c:v>2/26/2020 7:00</c:v>
                </c:pt>
                <c:pt idx="70">
                  <c:v>2/27/2020 7:00</c:v>
                </c:pt>
                <c:pt idx="71">
                  <c:v>2/28/2020 7:00</c:v>
                </c:pt>
                <c:pt idx="72">
                  <c:v>3/2/2020 7:00</c:v>
                </c:pt>
                <c:pt idx="73">
                  <c:v>3/3/2020 7:00</c:v>
                </c:pt>
                <c:pt idx="74">
                  <c:v>3/4/2020 7:00</c:v>
                </c:pt>
                <c:pt idx="75">
                  <c:v>3/5/2020 7:00</c:v>
                </c:pt>
                <c:pt idx="76">
                  <c:v>3/6/2020 7:00</c:v>
                </c:pt>
                <c:pt idx="77">
                  <c:v>3/9/2020 7:00</c:v>
                </c:pt>
                <c:pt idx="78">
                  <c:v>3/10/2020 7:00</c:v>
                </c:pt>
                <c:pt idx="79">
                  <c:v>3/11/2020 7:00</c:v>
                </c:pt>
                <c:pt idx="80">
                  <c:v>3/12/2020 7:00</c:v>
                </c:pt>
                <c:pt idx="81">
                  <c:v>3/13/2020 7:00</c:v>
                </c:pt>
                <c:pt idx="82">
                  <c:v>3/16/2020 7:00</c:v>
                </c:pt>
                <c:pt idx="83">
                  <c:v>3/17/2020 7:00</c:v>
                </c:pt>
                <c:pt idx="84">
                  <c:v>3/18/2020 7:00</c:v>
                </c:pt>
                <c:pt idx="85">
                  <c:v>3/19/2020 7:00</c:v>
                </c:pt>
                <c:pt idx="86">
                  <c:v>3/20/2020 7:00</c:v>
                </c:pt>
                <c:pt idx="87">
                  <c:v>3/23/2020 7:00</c:v>
                </c:pt>
                <c:pt idx="88">
                  <c:v>3/24/2020 7:00</c:v>
                </c:pt>
                <c:pt idx="89">
                  <c:v>3/25/2020 7:00</c:v>
                </c:pt>
                <c:pt idx="90">
                  <c:v>3/26/2020 7:00</c:v>
                </c:pt>
                <c:pt idx="91">
                  <c:v>3/27/2020 7:00</c:v>
                </c:pt>
                <c:pt idx="92">
                  <c:v>3/30/2020 7:00</c:v>
                </c:pt>
                <c:pt idx="93">
                  <c:v>3/31/2020 7:00</c:v>
                </c:pt>
                <c:pt idx="94">
                  <c:v>4/1/2020 7:00</c:v>
                </c:pt>
                <c:pt idx="95">
                  <c:v>4/2/2020 7:00</c:v>
                </c:pt>
                <c:pt idx="96">
                  <c:v>4/3/2020 7:00</c:v>
                </c:pt>
                <c:pt idx="97">
                  <c:v>4/6/2020 7:00</c:v>
                </c:pt>
                <c:pt idx="98">
                  <c:v>4/7/2020 7:00</c:v>
                </c:pt>
                <c:pt idx="99">
                  <c:v>4/8/2020 7:00</c:v>
                </c:pt>
                <c:pt idx="100">
                  <c:v>4/9/2020 7:00</c:v>
                </c:pt>
                <c:pt idx="101">
                  <c:v>4/13/2020 7:00</c:v>
                </c:pt>
                <c:pt idx="102">
                  <c:v>4/14/2020 7:00</c:v>
                </c:pt>
                <c:pt idx="103">
                  <c:v>4/15/2020 7:00</c:v>
                </c:pt>
                <c:pt idx="104">
                  <c:v>4/16/2020 7:00</c:v>
                </c:pt>
                <c:pt idx="105">
                  <c:v>4/17/2020 7:00</c:v>
                </c:pt>
                <c:pt idx="106">
                  <c:v>4/20/2020 7:00</c:v>
                </c:pt>
                <c:pt idx="107">
                  <c:v>4/21/2020 7:00</c:v>
                </c:pt>
                <c:pt idx="108">
                  <c:v>4/22/2020 7:00</c:v>
                </c:pt>
                <c:pt idx="109">
                  <c:v>4/23/2020 7:00</c:v>
                </c:pt>
                <c:pt idx="110">
                  <c:v>4/24/2020 7:00</c:v>
                </c:pt>
                <c:pt idx="111">
                  <c:v>4/27/2020 7:00</c:v>
                </c:pt>
                <c:pt idx="112">
                  <c:v>4/28/2020 7:00</c:v>
                </c:pt>
                <c:pt idx="113">
                  <c:v>4/29/2020 7:00</c:v>
                </c:pt>
                <c:pt idx="114">
                  <c:v>4/30/2020 7:00</c:v>
                </c:pt>
                <c:pt idx="115">
                  <c:v>5/1/2020 7:00</c:v>
                </c:pt>
                <c:pt idx="116">
                  <c:v>5/4/2020 7:00</c:v>
                </c:pt>
                <c:pt idx="117">
                  <c:v>5/5/2020 7:00</c:v>
                </c:pt>
                <c:pt idx="118">
                  <c:v>5/6/2020 7:00</c:v>
                </c:pt>
                <c:pt idx="119">
                  <c:v>5/7/2020 7:00</c:v>
                </c:pt>
                <c:pt idx="120">
                  <c:v>5/8/2020 7:00</c:v>
                </c:pt>
                <c:pt idx="121">
                  <c:v>5/11/2020 7:00</c:v>
                </c:pt>
                <c:pt idx="122">
                  <c:v>5/12/2020 7:00</c:v>
                </c:pt>
                <c:pt idx="123">
                  <c:v>5/13/2020 7:00</c:v>
                </c:pt>
                <c:pt idx="124">
                  <c:v>5/14/2020 7:00</c:v>
                </c:pt>
                <c:pt idx="125">
                  <c:v>5/15/2020 7:00</c:v>
                </c:pt>
                <c:pt idx="126">
                  <c:v>5/18/2020 7:00</c:v>
                </c:pt>
                <c:pt idx="127">
                  <c:v>5/19/2020 7:00</c:v>
                </c:pt>
                <c:pt idx="128">
                  <c:v>5/20/2020 7:00</c:v>
                </c:pt>
                <c:pt idx="129">
                  <c:v>5/21/2020 7:00</c:v>
                </c:pt>
                <c:pt idx="130">
                  <c:v>5/22/2020 7:00</c:v>
                </c:pt>
                <c:pt idx="131">
                  <c:v>5/26/2020 7:00</c:v>
                </c:pt>
                <c:pt idx="132">
                  <c:v>5/27/2020 7:00</c:v>
                </c:pt>
                <c:pt idx="133">
                  <c:v>5/28/2020 7:00</c:v>
                </c:pt>
                <c:pt idx="134">
                  <c:v>5/29/2020 7:00</c:v>
                </c:pt>
                <c:pt idx="135">
                  <c:v>6/1/2020 7:00</c:v>
                </c:pt>
                <c:pt idx="136">
                  <c:v>6/2/2020 7:00</c:v>
                </c:pt>
                <c:pt idx="137">
                  <c:v>6/3/2020 7:00</c:v>
                </c:pt>
                <c:pt idx="138">
                  <c:v>6/4/2020 7:00</c:v>
                </c:pt>
                <c:pt idx="139">
                  <c:v>6/5/2020 7:00</c:v>
                </c:pt>
                <c:pt idx="140">
                  <c:v>6/8/2020 7:00</c:v>
                </c:pt>
                <c:pt idx="141">
                  <c:v>6/9/2020 7:00</c:v>
                </c:pt>
                <c:pt idx="142">
                  <c:v>6/10/2020 7:00</c:v>
                </c:pt>
                <c:pt idx="143">
                  <c:v>6/11/2020 7:00</c:v>
                </c:pt>
                <c:pt idx="144">
                  <c:v>6/12/2020 7:00</c:v>
                </c:pt>
                <c:pt idx="145">
                  <c:v>6/15/2020 7:00</c:v>
                </c:pt>
                <c:pt idx="146">
                  <c:v>6/16/2020 7:00</c:v>
                </c:pt>
                <c:pt idx="147">
                  <c:v>6/17/2020 7:00</c:v>
                </c:pt>
                <c:pt idx="148">
                  <c:v>6/18/2020 7:00</c:v>
                </c:pt>
                <c:pt idx="149">
                  <c:v>6/19/2020 7:00</c:v>
                </c:pt>
                <c:pt idx="150">
                  <c:v>6/22/2020 7:00</c:v>
                </c:pt>
                <c:pt idx="151">
                  <c:v>6/23/2020 7:00</c:v>
                </c:pt>
                <c:pt idx="152">
                  <c:v>6/24/2020 7:00</c:v>
                </c:pt>
                <c:pt idx="153">
                  <c:v>6/25/2020 7:00</c:v>
                </c:pt>
                <c:pt idx="154">
                  <c:v>6/26/2020 7:00</c:v>
                </c:pt>
                <c:pt idx="155">
                  <c:v>6/29/2020 7:00</c:v>
                </c:pt>
                <c:pt idx="156">
                  <c:v>6/30/2020 7:00</c:v>
                </c:pt>
                <c:pt idx="157">
                  <c:v>7/1/2020 7:00</c:v>
                </c:pt>
                <c:pt idx="158">
                  <c:v>7/2/2020 7:00</c:v>
                </c:pt>
                <c:pt idx="159">
                  <c:v>7/6/2020 7:00</c:v>
                </c:pt>
                <c:pt idx="160">
                  <c:v>7/7/2020 7:00</c:v>
                </c:pt>
                <c:pt idx="161">
                  <c:v>7/8/2020 7:00</c:v>
                </c:pt>
                <c:pt idx="162">
                  <c:v>7/9/2020 7:00</c:v>
                </c:pt>
                <c:pt idx="163">
                  <c:v>7/10/2020 7:00</c:v>
                </c:pt>
                <c:pt idx="164">
                  <c:v>7/13/2020 7:00</c:v>
                </c:pt>
                <c:pt idx="165">
                  <c:v>7/14/2020 7:00</c:v>
                </c:pt>
                <c:pt idx="166">
                  <c:v>7/15/2020 7:00</c:v>
                </c:pt>
                <c:pt idx="167">
                  <c:v>7/16/2020 7:00</c:v>
                </c:pt>
                <c:pt idx="168">
                  <c:v>7/17/2020 7:00</c:v>
                </c:pt>
                <c:pt idx="169">
                  <c:v>7/20/2020 7:00</c:v>
                </c:pt>
                <c:pt idx="170">
                  <c:v>7/21/2020 7:00</c:v>
                </c:pt>
                <c:pt idx="171">
                  <c:v>7/22/2020 7:00</c:v>
                </c:pt>
                <c:pt idx="172">
                  <c:v>7/23/2020 7:00</c:v>
                </c:pt>
                <c:pt idx="173">
                  <c:v>7/24/2020 7:00</c:v>
                </c:pt>
                <c:pt idx="174">
                  <c:v>7/27/2020 7:00</c:v>
                </c:pt>
                <c:pt idx="175">
                  <c:v>7/28/2020 7:00</c:v>
                </c:pt>
                <c:pt idx="176">
                  <c:v>7/29/2020 7:00</c:v>
                </c:pt>
                <c:pt idx="177">
                  <c:v>7/30/2020 7:00</c:v>
                </c:pt>
                <c:pt idx="178">
                  <c:v>7/31/2020 7:00</c:v>
                </c:pt>
                <c:pt idx="179">
                  <c:v>8/3/2020 7:00</c:v>
                </c:pt>
                <c:pt idx="180">
                  <c:v>8/4/2020 7:00</c:v>
                </c:pt>
                <c:pt idx="181">
                  <c:v>8/5/2020 7:00</c:v>
                </c:pt>
                <c:pt idx="182">
                  <c:v>8/6/2020 7:00</c:v>
                </c:pt>
                <c:pt idx="183">
                  <c:v>8/7/2020 7:00</c:v>
                </c:pt>
                <c:pt idx="184">
                  <c:v>8/10/2020 7:00</c:v>
                </c:pt>
                <c:pt idx="185">
                  <c:v>8/11/2020 7:00</c:v>
                </c:pt>
                <c:pt idx="186">
                  <c:v>8/12/2020 7:00</c:v>
                </c:pt>
                <c:pt idx="187">
                  <c:v>8/13/2020 7:00</c:v>
                </c:pt>
                <c:pt idx="188">
                  <c:v>8/14/2020 7:00</c:v>
                </c:pt>
                <c:pt idx="189">
                  <c:v>8/17/2020 7:00</c:v>
                </c:pt>
                <c:pt idx="190">
                  <c:v>8/18/2020 7:00</c:v>
                </c:pt>
                <c:pt idx="191">
                  <c:v>8/19/2020 7:00</c:v>
                </c:pt>
                <c:pt idx="192">
                  <c:v>8/20/2020 7:00</c:v>
                </c:pt>
                <c:pt idx="193">
                  <c:v>8/21/2020 7:00</c:v>
                </c:pt>
                <c:pt idx="194">
                  <c:v>8/24/2020 7:00</c:v>
                </c:pt>
                <c:pt idx="195">
                  <c:v>8/25/2020 7:00</c:v>
                </c:pt>
                <c:pt idx="196">
                  <c:v>8/26/2020 7:00</c:v>
                </c:pt>
                <c:pt idx="197">
                  <c:v>8/27/2020 7:00</c:v>
                </c:pt>
                <c:pt idx="198">
                  <c:v>8/28/2020 7:00</c:v>
                </c:pt>
                <c:pt idx="199">
                  <c:v>8/31/2020 7:00</c:v>
                </c:pt>
                <c:pt idx="200">
                  <c:v>9/1/2020 7:00</c:v>
                </c:pt>
                <c:pt idx="201">
                  <c:v>9/2/2020 7:00</c:v>
                </c:pt>
                <c:pt idx="202">
                  <c:v>9/3/2020 7:00</c:v>
                </c:pt>
                <c:pt idx="203">
                  <c:v>9/4/2020 7:00</c:v>
                </c:pt>
                <c:pt idx="204">
                  <c:v>9/8/2020 7:00</c:v>
                </c:pt>
                <c:pt idx="205">
                  <c:v>9/9/2020 7:00</c:v>
                </c:pt>
                <c:pt idx="206">
                  <c:v>9/10/2020 7:00</c:v>
                </c:pt>
                <c:pt idx="207">
                  <c:v>9/11/2020 7:00</c:v>
                </c:pt>
                <c:pt idx="208">
                  <c:v>9/14/2020 7:00</c:v>
                </c:pt>
                <c:pt idx="209">
                  <c:v>9/15/2020 7:00</c:v>
                </c:pt>
                <c:pt idx="210">
                  <c:v>9/16/2020 7:00</c:v>
                </c:pt>
                <c:pt idx="211">
                  <c:v>9/17/2020 7:00</c:v>
                </c:pt>
                <c:pt idx="212">
                  <c:v>9/18/2020 7:00</c:v>
                </c:pt>
                <c:pt idx="213">
                  <c:v>9/21/2020 7:00</c:v>
                </c:pt>
                <c:pt idx="214">
                  <c:v>9/22/2020 7:00</c:v>
                </c:pt>
                <c:pt idx="215">
                  <c:v>9/23/2020 7:00</c:v>
                </c:pt>
                <c:pt idx="216">
                  <c:v>9/24/2020 7:00</c:v>
                </c:pt>
                <c:pt idx="217">
                  <c:v>9/25/2020 7:00</c:v>
                </c:pt>
                <c:pt idx="218">
                  <c:v>9/28/2020 7:00</c:v>
                </c:pt>
                <c:pt idx="219">
                  <c:v>9/29/2020 7:00</c:v>
                </c:pt>
                <c:pt idx="220">
                  <c:v>9/30/2020 7:00</c:v>
                </c:pt>
                <c:pt idx="221">
                  <c:v>10/1/2020 7:00</c:v>
                </c:pt>
                <c:pt idx="222">
                  <c:v>10/2/2020 7:00</c:v>
                </c:pt>
                <c:pt idx="223">
                  <c:v>10/5/2020 7:00</c:v>
                </c:pt>
                <c:pt idx="224">
                  <c:v>10/6/2020 7:00</c:v>
                </c:pt>
                <c:pt idx="225">
                  <c:v>10/7/2020 7:00</c:v>
                </c:pt>
                <c:pt idx="226">
                  <c:v>10/8/2020 7:00</c:v>
                </c:pt>
                <c:pt idx="227">
                  <c:v>10/9/2020 7:00</c:v>
                </c:pt>
                <c:pt idx="228">
                  <c:v>10/12/2020 7:00</c:v>
                </c:pt>
                <c:pt idx="229">
                  <c:v>10/13/2020 7:00</c:v>
                </c:pt>
                <c:pt idx="230">
                  <c:v>10/14/2020 7:00</c:v>
                </c:pt>
                <c:pt idx="231">
                  <c:v>10/15/2020 7:00</c:v>
                </c:pt>
                <c:pt idx="232">
                  <c:v>10/16/2020 7:00</c:v>
                </c:pt>
                <c:pt idx="233">
                  <c:v>10/19/2020 7:00</c:v>
                </c:pt>
                <c:pt idx="234">
                  <c:v>10/20/2020 7:00</c:v>
                </c:pt>
                <c:pt idx="235">
                  <c:v>10/21/2020 7:00</c:v>
                </c:pt>
                <c:pt idx="236">
                  <c:v>10/22/2020 7:00</c:v>
                </c:pt>
                <c:pt idx="237">
                  <c:v>10/23/2020 7:00</c:v>
                </c:pt>
                <c:pt idx="238">
                  <c:v>10/26/2020 7:00</c:v>
                </c:pt>
                <c:pt idx="239">
                  <c:v>10/27/2020 7:00</c:v>
                </c:pt>
                <c:pt idx="240">
                  <c:v>10/28/2020 7:00</c:v>
                </c:pt>
                <c:pt idx="241">
                  <c:v>10/29/2020 7:00</c:v>
                </c:pt>
                <c:pt idx="242">
                  <c:v>10/30/2020 7:00</c:v>
                </c:pt>
                <c:pt idx="243">
                  <c:v>11/2/2020 7:00</c:v>
                </c:pt>
                <c:pt idx="244">
                  <c:v>11/3/2020 7:00</c:v>
                </c:pt>
                <c:pt idx="245">
                  <c:v>11/4/2020 7:00</c:v>
                </c:pt>
                <c:pt idx="246">
                  <c:v>11/5/2020 7:00</c:v>
                </c:pt>
                <c:pt idx="247">
                  <c:v>11/6/2020 7:00</c:v>
                </c:pt>
                <c:pt idx="248">
                  <c:v>11/9/2020 7:00</c:v>
                </c:pt>
                <c:pt idx="249">
                  <c:v>11/10/2020 7:00</c:v>
                </c:pt>
                <c:pt idx="250">
                  <c:v>11/11/2020 7:00</c:v>
                </c:pt>
                <c:pt idx="251">
                  <c:v>11/12/2020 7:00</c:v>
                </c:pt>
                <c:pt idx="252">
                  <c:v>11/13/2020 7:00</c:v>
                </c:pt>
                <c:pt idx="253">
                  <c:v>11/16/2020 7:00</c:v>
                </c:pt>
                <c:pt idx="254">
                  <c:v>11/17/2020 7:00</c:v>
                </c:pt>
                <c:pt idx="255">
                  <c:v>11/18/2020 7:00</c:v>
                </c:pt>
                <c:pt idx="256">
                  <c:v>11/19/2020 7:00</c:v>
                </c:pt>
                <c:pt idx="257">
                  <c:v>11/20/2020 7:00</c:v>
                </c:pt>
                <c:pt idx="258">
                  <c:v>11/23/2020 7:00</c:v>
                </c:pt>
                <c:pt idx="259">
                  <c:v>11/24/2020 7:00</c:v>
                </c:pt>
                <c:pt idx="260">
                  <c:v>11/25/2020 7:00</c:v>
                </c:pt>
                <c:pt idx="261">
                  <c:v>11/27/2020 7:00</c:v>
                </c:pt>
                <c:pt idx="262">
                  <c:v>11/30/2020 7:00</c:v>
                </c:pt>
                <c:pt idx="263">
                  <c:v>12/1/2020 7:00</c:v>
                </c:pt>
                <c:pt idx="264">
                  <c:v>12/2/2020 7:00</c:v>
                </c:pt>
                <c:pt idx="265">
                  <c:v>12/3/2020 7:00</c:v>
                </c:pt>
                <c:pt idx="266">
                  <c:v>12/4/2020 7:00</c:v>
                </c:pt>
                <c:pt idx="267">
                  <c:v>12/7/2020 7:00</c:v>
                </c:pt>
                <c:pt idx="268">
                  <c:v>12/8/2020 7:00</c:v>
                </c:pt>
                <c:pt idx="269">
                  <c:v>12/9/2020 7:00</c:v>
                </c:pt>
                <c:pt idx="270">
                  <c:v>12/10/2020 7:00</c:v>
                </c:pt>
                <c:pt idx="271">
                  <c:v>12/11/2020 7:00</c:v>
                </c:pt>
                <c:pt idx="272">
                  <c:v>12/14/2020 7:00</c:v>
                </c:pt>
                <c:pt idx="273">
                  <c:v>12/15/2020 7:00</c:v>
                </c:pt>
                <c:pt idx="274">
                  <c:v>12/16/2020 7:00</c:v>
                </c:pt>
                <c:pt idx="275">
                  <c:v>12/17/2020 7:00</c:v>
                </c:pt>
                <c:pt idx="276">
                  <c:v>12/18/2020 7:00</c:v>
                </c:pt>
                <c:pt idx="277">
                  <c:v>12/21/2020 7:00</c:v>
                </c:pt>
                <c:pt idx="278">
                  <c:v>12/22/2020 7:00</c:v>
                </c:pt>
                <c:pt idx="279">
                  <c:v>12/23/2020 7:00</c:v>
                </c:pt>
                <c:pt idx="280">
                  <c:v>12/24/2020 7:00</c:v>
                </c:pt>
                <c:pt idx="281">
                  <c:v>12/28/2020 7:00</c:v>
                </c:pt>
                <c:pt idx="282">
                  <c:v>12/29/2020 7:00</c:v>
                </c:pt>
                <c:pt idx="283">
                  <c:v>12/30/2020 7:00</c:v>
                </c:pt>
                <c:pt idx="284">
                  <c:v>12/31/2020 7:00</c:v>
                </c:pt>
                <c:pt idx="285">
                  <c:v>1/4/2021 7:00</c:v>
                </c:pt>
                <c:pt idx="286">
                  <c:v>1/5/2021 7:00</c:v>
                </c:pt>
                <c:pt idx="287">
                  <c:v>1/6/2021 7:00</c:v>
                </c:pt>
                <c:pt idx="288">
                  <c:v>1/7/2021 7:00</c:v>
                </c:pt>
                <c:pt idx="289">
                  <c:v>1/8/2021 7:00</c:v>
                </c:pt>
                <c:pt idx="290">
                  <c:v>1/11/2021 7:00</c:v>
                </c:pt>
                <c:pt idx="291">
                  <c:v>1/12/2021 7:00</c:v>
                </c:pt>
                <c:pt idx="292">
                  <c:v>1/13/2021 7:00</c:v>
                </c:pt>
                <c:pt idx="293">
                  <c:v>1/14/2021 7:00</c:v>
                </c:pt>
                <c:pt idx="294">
                  <c:v>1/15/2021 7:00</c:v>
                </c:pt>
                <c:pt idx="295">
                  <c:v>1/19/2021 7:00</c:v>
                </c:pt>
                <c:pt idx="296">
                  <c:v>1/20/2021 7:00</c:v>
                </c:pt>
                <c:pt idx="297">
                  <c:v>1/21/2021 7:00</c:v>
                </c:pt>
                <c:pt idx="298">
                  <c:v>1/22/2021 7:00</c:v>
                </c:pt>
                <c:pt idx="299">
                  <c:v>1/25/2021 7:00</c:v>
                </c:pt>
                <c:pt idx="300">
                  <c:v>1/26/2021 7:00</c:v>
                </c:pt>
                <c:pt idx="301">
                  <c:v>1/27/2021 7:00</c:v>
                </c:pt>
                <c:pt idx="302">
                  <c:v>1/28/2021 7:00</c:v>
                </c:pt>
                <c:pt idx="303">
                  <c:v>1/29/2021 7:00</c:v>
                </c:pt>
                <c:pt idx="304">
                  <c:v>2/1/2021 7:00</c:v>
                </c:pt>
                <c:pt idx="305">
                  <c:v>2/2/2021 7:00</c:v>
                </c:pt>
                <c:pt idx="306">
                  <c:v>2/3/2021 7:00</c:v>
                </c:pt>
                <c:pt idx="307">
                  <c:v>2/4/2021 7:00</c:v>
                </c:pt>
                <c:pt idx="308">
                  <c:v>2/5/2021 7:00</c:v>
                </c:pt>
                <c:pt idx="309">
                  <c:v>2/8/2021 7:00</c:v>
                </c:pt>
                <c:pt idx="310">
                  <c:v>2/9/2021 7:00</c:v>
                </c:pt>
                <c:pt idx="311">
                  <c:v>2/10/2021 7:00</c:v>
                </c:pt>
                <c:pt idx="312">
                  <c:v>2/11/2021 7:00</c:v>
                </c:pt>
                <c:pt idx="313">
                  <c:v>2/12/2021 7:00</c:v>
                </c:pt>
                <c:pt idx="314">
                  <c:v>2/16/2021 7:00</c:v>
                </c:pt>
                <c:pt idx="315">
                  <c:v>2/17/2021 7:00</c:v>
                </c:pt>
                <c:pt idx="316">
                  <c:v>2/18/2021 7:00</c:v>
                </c:pt>
                <c:pt idx="317">
                  <c:v>2/19/2021 7:00</c:v>
                </c:pt>
                <c:pt idx="318">
                  <c:v>2/22/2021 7:00</c:v>
                </c:pt>
                <c:pt idx="319">
                  <c:v>2/23/2021 7:00</c:v>
                </c:pt>
                <c:pt idx="320">
                  <c:v>2/24/2021 7:00</c:v>
                </c:pt>
                <c:pt idx="321">
                  <c:v>2/25/2021 7:00</c:v>
                </c:pt>
                <c:pt idx="322">
                  <c:v>2/26/2021 7:00</c:v>
                </c:pt>
                <c:pt idx="323">
                  <c:v>3/1/2021 7:00</c:v>
                </c:pt>
                <c:pt idx="324">
                  <c:v>3/2/2021 7:00</c:v>
                </c:pt>
                <c:pt idx="325">
                  <c:v>3/3/2021 7:00</c:v>
                </c:pt>
                <c:pt idx="326">
                  <c:v>3/4/2021 7:00</c:v>
                </c:pt>
                <c:pt idx="327">
                  <c:v>3/5/2021 7:00</c:v>
                </c:pt>
                <c:pt idx="328">
                  <c:v>3/8/2021 7:00</c:v>
                </c:pt>
                <c:pt idx="329">
                  <c:v>3/9/2021 7:00</c:v>
                </c:pt>
                <c:pt idx="330">
                  <c:v>3/10/2021 7:00</c:v>
                </c:pt>
                <c:pt idx="331">
                  <c:v>3/11/2021 7:00</c:v>
                </c:pt>
                <c:pt idx="332">
                  <c:v>3/12/2021 7:00</c:v>
                </c:pt>
                <c:pt idx="333">
                  <c:v>3/15/2021 7:00</c:v>
                </c:pt>
                <c:pt idx="334">
                  <c:v>3/16/2021 7:00</c:v>
                </c:pt>
                <c:pt idx="335">
                  <c:v>3/17/2021 7:00</c:v>
                </c:pt>
                <c:pt idx="336">
                  <c:v>3/18/2021 7:00</c:v>
                </c:pt>
                <c:pt idx="337">
                  <c:v>3/19/2021 7:00</c:v>
                </c:pt>
                <c:pt idx="338">
                  <c:v>3/22/2021 7:00</c:v>
                </c:pt>
                <c:pt idx="339">
                  <c:v>3/23/2021 7:00</c:v>
                </c:pt>
                <c:pt idx="340">
                  <c:v>3/24/2021 7:00</c:v>
                </c:pt>
                <c:pt idx="341">
                  <c:v>3/25/2021 7:00</c:v>
                </c:pt>
                <c:pt idx="342">
                  <c:v>3/26/2021 7:00</c:v>
                </c:pt>
                <c:pt idx="343">
                  <c:v>3/29/2021 7:00</c:v>
                </c:pt>
                <c:pt idx="344">
                  <c:v>3/30/2021 7:00</c:v>
                </c:pt>
                <c:pt idx="345">
                  <c:v>3/31/2021 7:00</c:v>
                </c:pt>
                <c:pt idx="346">
                  <c:v>4/1/2021 7:00</c:v>
                </c:pt>
                <c:pt idx="347">
                  <c:v>4/5/2021 7:00</c:v>
                </c:pt>
                <c:pt idx="348">
                  <c:v>4/6/2021 7:00</c:v>
                </c:pt>
                <c:pt idx="349">
                  <c:v>4/7/2021 7:00</c:v>
                </c:pt>
                <c:pt idx="350">
                  <c:v>4/8/2021 7:00</c:v>
                </c:pt>
                <c:pt idx="351">
                  <c:v>4/9/2021 7:00</c:v>
                </c:pt>
                <c:pt idx="352">
                  <c:v>4/12/2021 7:00</c:v>
                </c:pt>
                <c:pt idx="353">
                  <c:v>4/13/2021 7:00</c:v>
                </c:pt>
                <c:pt idx="354">
                  <c:v>4/14/2021 7:00</c:v>
                </c:pt>
                <c:pt idx="355">
                  <c:v>4/15/2021 7:00</c:v>
                </c:pt>
                <c:pt idx="356">
                  <c:v>4/16/2021 7:00</c:v>
                </c:pt>
                <c:pt idx="357">
                  <c:v>4/19/2021 7:00</c:v>
                </c:pt>
                <c:pt idx="358">
                  <c:v>4/20/2021 7:00</c:v>
                </c:pt>
                <c:pt idx="359">
                  <c:v>4/21/2021 7:00</c:v>
                </c:pt>
                <c:pt idx="360">
                  <c:v>4/22/2021 7:00</c:v>
                </c:pt>
                <c:pt idx="361">
                  <c:v>4/23/2021 7:00</c:v>
                </c:pt>
                <c:pt idx="362">
                  <c:v>4/26/2021 7:00</c:v>
                </c:pt>
                <c:pt idx="363">
                  <c:v>4/27/2021 7:00</c:v>
                </c:pt>
                <c:pt idx="364">
                  <c:v>4/28/2021 7:00</c:v>
                </c:pt>
                <c:pt idx="365">
                  <c:v>4/29/2021 7:00</c:v>
                </c:pt>
                <c:pt idx="366">
                  <c:v>4/30/2021 7:00</c:v>
                </c:pt>
                <c:pt idx="367">
                  <c:v>5/3/2021 7:00</c:v>
                </c:pt>
                <c:pt idx="368">
                  <c:v>5/4/2021 7:00</c:v>
                </c:pt>
                <c:pt idx="369">
                  <c:v>5/5/2021 7:00</c:v>
                </c:pt>
                <c:pt idx="370">
                  <c:v>5/6/2021 7:00</c:v>
                </c:pt>
                <c:pt idx="371">
                  <c:v>5/7/2021 7:00</c:v>
                </c:pt>
                <c:pt idx="372">
                  <c:v>5/10/2021 7:00</c:v>
                </c:pt>
                <c:pt idx="373">
                  <c:v>5/11/2021 7:00</c:v>
                </c:pt>
                <c:pt idx="374">
                  <c:v>5/12/2021 7:00</c:v>
                </c:pt>
                <c:pt idx="375">
                  <c:v>5/13/2021 7:00</c:v>
                </c:pt>
                <c:pt idx="376">
                  <c:v>5/14/2021 7:00</c:v>
                </c:pt>
                <c:pt idx="377">
                  <c:v>5/17/2021 7:00</c:v>
                </c:pt>
                <c:pt idx="378">
                  <c:v>5/18/2021 7:00</c:v>
                </c:pt>
                <c:pt idx="379">
                  <c:v>5/19/2021 7:00</c:v>
                </c:pt>
                <c:pt idx="380">
                  <c:v>5/20/2021 7:00</c:v>
                </c:pt>
                <c:pt idx="381">
                  <c:v>5/21/2021 7:00</c:v>
                </c:pt>
                <c:pt idx="382">
                  <c:v>5/24/2021 7:00</c:v>
                </c:pt>
                <c:pt idx="383">
                  <c:v>5/25/2021 7:00</c:v>
                </c:pt>
                <c:pt idx="384">
                  <c:v>5/26/2021 7:00</c:v>
                </c:pt>
                <c:pt idx="385">
                  <c:v>5/27/2021 7:00</c:v>
                </c:pt>
                <c:pt idx="386">
                  <c:v>5/28/2021 7:00</c:v>
                </c:pt>
                <c:pt idx="387">
                  <c:v>6/1/2021 7:00</c:v>
                </c:pt>
                <c:pt idx="388">
                  <c:v>6/2/2021 7:00</c:v>
                </c:pt>
                <c:pt idx="389">
                  <c:v>6/3/2021 7:00</c:v>
                </c:pt>
                <c:pt idx="390">
                  <c:v>6/4/2021 7:00</c:v>
                </c:pt>
                <c:pt idx="391">
                  <c:v>6/7/2021 7:00</c:v>
                </c:pt>
                <c:pt idx="392">
                  <c:v>6/8/2021 7:00</c:v>
                </c:pt>
                <c:pt idx="393">
                  <c:v>6/9/2021 7:00</c:v>
                </c:pt>
                <c:pt idx="394">
                  <c:v>6/10/2021 7:00</c:v>
                </c:pt>
                <c:pt idx="395">
                  <c:v>6/11/2021 7:00</c:v>
                </c:pt>
                <c:pt idx="396">
                  <c:v>6/14/2021 7:00</c:v>
                </c:pt>
                <c:pt idx="397">
                  <c:v>6/15/2021 7:00</c:v>
                </c:pt>
                <c:pt idx="398">
                  <c:v>6/16/2021 7:00</c:v>
                </c:pt>
                <c:pt idx="399">
                  <c:v>6/17/2021 7:00</c:v>
                </c:pt>
                <c:pt idx="400">
                  <c:v>6/18/2021 7:00</c:v>
                </c:pt>
                <c:pt idx="401">
                  <c:v>6/21/2021 7:00</c:v>
                </c:pt>
                <c:pt idx="402">
                  <c:v>6/22/2021 7:00</c:v>
                </c:pt>
                <c:pt idx="403">
                  <c:v>6/23/2021 7:00</c:v>
                </c:pt>
                <c:pt idx="404">
                  <c:v>6/24/2021 7:00</c:v>
                </c:pt>
                <c:pt idx="405">
                  <c:v>6/25/2021 7:00</c:v>
                </c:pt>
                <c:pt idx="406">
                  <c:v>6/28/2021 7:00</c:v>
                </c:pt>
                <c:pt idx="407">
                  <c:v>6/29/2021 7:00</c:v>
                </c:pt>
                <c:pt idx="408">
                  <c:v>6/30/2021 7:00</c:v>
                </c:pt>
                <c:pt idx="409">
                  <c:v>7/1/2021 7:00</c:v>
                </c:pt>
                <c:pt idx="410">
                  <c:v>7/2/2021 7:00</c:v>
                </c:pt>
                <c:pt idx="411">
                  <c:v>7/6/2021 7:00</c:v>
                </c:pt>
                <c:pt idx="412">
                  <c:v>7/7/2021 7:00</c:v>
                </c:pt>
                <c:pt idx="413">
                  <c:v>7/8/2021 7:00</c:v>
                </c:pt>
                <c:pt idx="414">
                  <c:v>7/9/2021 7:00</c:v>
                </c:pt>
                <c:pt idx="415">
                  <c:v>7/12/2021 7:00</c:v>
                </c:pt>
                <c:pt idx="416">
                  <c:v>7/13/2021 7:00</c:v>
                </c:pt>
                <c:pt idx="417">
                  <c:v>7/14/2021 7:00</c:v>
                </c:pt>
                <c:pt idx="418">
                  <c:v>7/15/2021 7:00</c:v>
                </c:pt>
                <c:pt idx="419">
                  <c:v>7/16/2021 7:00</c:v>
                </c:pt>
                <c:pt idx="420">
                  <c:v>7/19/2021 7:00</c:v>
                </c:pt>
                <c:pt idx="421">
                  <c:v>7/20/2021 7:00</c:v>
                </c:pt>
                <c:pt idx="422">
                  <c:v>7/21/2021 7:00</c:v>
                </c:pt>
                <c:pt idx="423">
                  <c:v>7/22/2021 7:00</c:v>
                </c:pt>
                <c:pt idx="424">
                  <c:v>7/23/2021 7:00</c:v>
                </c:pt>
                <c:pt idx="425">
                  <c:v>7/26/2021 7:00</c:v>
                </c:pt>
                <c:pt idx="426">
                  <c:v>7/27/2021 7:00</c:v>
                </c:pt>
                <c:pt idx="427">
                  <c:v>7/28/2021 7:00</c:v>
                </c:pt>
                <c:pt idx="428">
                  <c:v>7/29/2021 7:00</c:v>
                </c:pt>
                <c:pt idx="429">
                  <c:v>7/30/2021 7:00</c:v>
                </c:pt>
                <c:pt idx="430">
                  <c:v>8/2/2021 7:00</c:v>
                </c:pt>
                <c:pt idx="431">
                  <c:v>8/3/2021 7:00</c:v>
                </c:pt>
                <c:pt idx="432">
                  <c:v>8/4/2021 7:00</c:v>
                </c:pt>
                <c:pt idx="433">
                  <c:v>8/5/2021 7:00</c:v>
                </c:pt>
                <c:pt idx="434">
                  <c:v>8/6/2021 7:00</c:v>
                </c:pt>
                <c:pt idx="435">
                  <c:v>8/9/2021 7:00</c:v>
                </c:pt>
                <c:pt idx="436">
                  <c:v>8/10/2021 7:00</c:v>
                </c:pt>
                <c:pt idx="437">
                  <c:v>8/11/2021 7:00</c:v>
                </c:pt>
                <c:pt idx="438">
                  <c:v>8/12/2021 7:00</c:v>
                </c:pt>
                <c:pt idx="439">
                  <c:v>8/13/2021 7:00</c:v>
                </c:pt>
                <c:pt idx="440">
                  <c:v>8/16/2021 7:00</c:v>
                </c:pt>
                <c:pt idx="441">
                  <c:v>8/17/2021 7:00</c:v>
                </c:pt>
                <c:pt idx="442">
                  <c:v>8/18/2021 7:00</c:v>
                </c:pt>
                <c:pt idx="443">
                  <c:v>8/19/2021 7:00</c:v>
                </c:pt>
                <c:pt idx="444">
                  <c:v>8/20/2021 7:00</c:v>
                </c:pt>
                <c:pt idx="445">
                  <c:v>8/23/2021 7:00</c:v>
                </c:pt>
                <c:pt idx="446">
                  <c:v>8/24/2021 7:00</c:v>
                </c:pt>
                <c:pt idx="447">
                  <c:v>8/25/2021 7:00</c:v>
                </c:pt>
                <c:pt idx="448">
                  <c:v>8/26/2021 7:00</c:v>
                </c:pt>
                <c:pt idx="449">
                  <c:v>8/27/2021 7:00</c:v>
                </c:pt>
                <c:pt idx="450">
                  <c:v>8/30/2021 7:00</c:v>
                </c:pt>
                <c:pt idx="451">
                  <c:v>8/31/2021 7:00</c:v>
                </c:pt>
                <c:pt idx="452">
                  <c:v>9/1/2021 7:00</c:v>
                </c:pt>
                <c:pt idx="453">
                  <c:v>9/2/2021 7:00</c:v>
                </c:pt>
                <c:pt idx="454">
                  <c:v>9/3/2021 7:00</c:v>
                </c:pt>
                <c:pt idx="455">
                  <c:v>9/7/2021 7:00</c:v>
                </c:pt>
                <c:pt idx="456">
                  <c:v>9/8/2021 7:00</c:v>
                </c:pt>
                <c:pt idx="457">
                  <c:v>9/9/2021 7:00</c:v>
                </c:pt>
                <c:pt idx="458">
                  <c:v>9/10/2021 7:00</c:v>
                </c:pt>
                <c:pt idx="459">
                  <c:v>9/13/2021 7:00</c:v>
                </c:pt>
                <c:pt idx="460">
                  <c:v>9/14/2021 7:00</c:v>
                </c:pt>
                <c:pt idx="461">
                  <c:v>9/15/2021 7:00</c:v>
                </c:pt>
                <c:pt idx="462">
                  <c:v>9/16/2021 7:00</c:v>
                </c:pt>
                <c:pt idx="463">
                  <c:v>9/17/2021 7:00</c:v>
                </c:pt>
                <c:pt idx="464">
                  <c:v>9/20/2021 7:00</c:v>
                </c:pt>
                <c:pt idx="465">
                  <c:v>9/21/2021 7:00</c:v>
                </c:pt>
                <c:pt idx="466">
                  <c:v>9/22/2021 7:00</c:v>
                </c:pt>
                <c:pt idx="467">
                  <c:v>9/23/2021 7:00</c:v>
                </c:pt>
                <c:pt idx="468">
                  <c:v>9/24/2021 7:00</c:v>
                </c:pt>
                <c:pt idx="469">
                  <c:v>9/27/2021 7:00</c:v>
                </c:pt>
                <c:pt idx="470">
                  <c:v>9/28/2021 7:00</c:v>
                </c:pt>
                <c:pt idx="471">
                  <c:v>9/29/2021 7:00</c:v>
                </c:pt>
                <c:pt idx="472">
                  <c:v>9/30/2021 7:00</c:v>
                </c:pt>
                <c:pt idx="473">
                  <c:v>10/1/2021 7:00</c:v>
                </c:pt>
                <c:pt idx="474">
                  <c:v>10/4/2021 7:00</c:v>
                </c:pt>
                <c:pt idx="475">
                  <c:v>10/5/2021 7:00</c:v>
                </c:pt>
                <c:pt idx="476">
                  <c:v>10/6/2021 7:00</c:v>
                </c:pt>
                <c:pt idx="477">
                  <c:v>10/7/2021 7:00</c:v>
                </c:pt>
                <c:pt idx="478">
                  <c:v>10/8/2021 7:00</c:v>
                </c:pt>
                <c:pt idx="479">
                  <c:v>10/11/2021 7:00</c:v>
                </c:pt>
                <c:pt idx="480">
                  <c:v>10/12/2021 7:00</c:v>
                </c:pt>
                <c:pt idx="481">
                  <c:v>10/13/2021 7:00</c:v>
                </c:pt>
                <c:pt idx="482">
                  <c:v>10/14/2021 7:00</c:v>
                </c:pt>
                <c:pt idx="483">
                  <c:v>10/15/2021 7:00</c:v>
                </c:pt>
                <c:pt idx="484">
                  <c:v>10/18/2021 7:00</c:v>
                </c:pt>
                <c:pt idx="485">
                  <c:v>10/19/2021 7:00</c:v>
                </c:pt>
                <c:pt idx="486">
                  <c:v>10/20/2021 7:00</c:v>
                </c:pt>
                <c:pt idx="487">
                  <c:v>10/21/2021 7:00</c:v>
                </c:pt>
                <c:pt idx="488">
                  <c:v>10/22/2021 7:00</c:v>
                </c:pt>
                <c:pt idx="489">
                  <c:v>10/25/2021 7:00</c:v>
                </c:pt>
                <c:pt idx="490">
                  <c:v>10/26/2021 7:00</c:v>
                </c:pt>
                <c:pt idx="491">
                  <c:v>10/27/2021 7:00</c:v>
                </c:pt>
                <c:pt idx="492">
                  <c:v>10/28/2021 7:00</c:v>
                </c:pt>
                <c:pt idx="493">
                  <c:v>10/29/2021 7:00</c:v>
                </c:pt>
                <c:pt idx="494">
                  <c:v>11/1/2021 7:00</c:v>
                </c:pt>
                <c:pt idx="495">
                  <c:v>11/2/2021 7:00</c:v>
                </c:pt>
                <c:pt idx="496">
                  <c:v>11/3/2021 7:00</c:v>
                </c:pt>
                <c:pt idx="497">
                  <c:v>11/4/2021 7:00</c:v>
                </c:pt>
                <c:pt idx="498">
                  <c:v>11/5/2021 7:00</c:v>
                </c:pt>
                <c:pt idx="499">
                  <c:v>11/8/2021 7:00</c:v>
                </c:pt>
                <c:pt idx="500">
                  <c:v>11/9/2021 7:00</c:v>
                </c:pt>
                <c:pt idx="501">
                  <c:v>11/10/2021 7:00</c:v>
                </c:pt>
                <c:pt idx="502">
                  <c:v>11/11/2021 7:00</c:v>
                </c:pt>
                <c:pt idx="503">
                  <c:v>11/12/2021 7:00</c:v>
                </c:pt>
                <c:pt idx="504">
                  <c:v>11/15/2021 7:00</c:v>
                </c:pt>
                <c:pt idx="505">
                  <c:v>11/16/2021 7:00</c:v>
                </c:pt>
                <c:pt idx="506">
                  <c:v>11/17/2021 7:00</c:v>
                </c:pt>
                <c:pt idx="507">
                  <c:v>11/18/2021 7:00</c:v>
                </c:pt>
                <c:pt idx="508">
                  <c:v>11/19/2021 7:00</c:v>
                </c:pt>
                <c:pt idx="509">
                  <c:v>11/22/2021 7:00</c:v>
                </c:pt>
                <c:pt idx="510">
                  <c:v>11/23/2021 7:00</c:v>
                </c:pt>
                <c:pt idx="511">
                  <c:v>11/24/2021 7:00</c:v>
                </c:pt>
                <c:pt idx="512">
                  <c:v>11/26/2021 7:00</c:v>
                </c:pt>
                <c:pt idx="513">
                  <c:v>11/29/2021 7:00</c:v>
                </c:pt>
                <c:pt idx="514">
                  <c:v>11/30/2021 7:00</c:v>
                </c:pt>
                <c:pt idx="515">
                  <c:v>12/1/2021 7:00</c:v>
                </c:pt>
                <c:pt idx="516">
                  <c:v>12/2/2021 7:00</c:v>
                </c:pt>
                <c:pt idx="517">
                  <c:v>12/3/2021 7:00</c:v>
                </c:pt>
                <c:pt idx="518">
                  <c:v>12/6/2021 7:00</c:v>
                </c:pt>
                <c:pt idx="519">
                  <c:v>12/7/2021 7:00</c:v>
                </c:pt>
                <c:pt idx="520">
                  <c:v>12/8/2021 7:00</c:v>
                </c:pt>
                <c:pt idx="521">
                  <c:v>12/9/2021 7:00</c:v>
                </c:pt>
                <c:pt idx="522">
                  <c:v>12/10/2021 7:00</c:v>
                </c:pt>
                <c:pt idx="523">
                  <c:v>12/13/2021 7:00</c:v>
                </c:pt>
                <c:pt idx="524">
                  <c:v>12/14/2021 7:00</c:v>
                </c:pt>
                <c:pt idx="525">
                  <c:v>12/15/2021 7:00</c:v>
                </c:pt>
                <c:pt idx="526">
                  <c:v>12/16/2021 7:00</c:v>
                </c:pt>
                <c:pt idx="527">
                  <c:v>12/17/2021 7:00</c:v>
                </c:pt>
                <c:pt idx="528">
                  <c:v>12/20/2021 7:00</c:v>
                </c:pt>
                <c:pt idx="529">
                  <c:v>12/21/2021 7:00</c:v>
                </c:pt>
                <c:pt idx="530">
                  <c:v>12/22/2021 7:00</c:v>
                </c:pt>
                <c:pt idx="531">
                  <c:v>12/23/2021 7:00</c:v>
                </c:pt>
                <c:pt idx="532">
                  <c:v>12/27/2021 7:00</c:v>
                </c:pt>
                <c:pt idx="533">
                  <c:v>12/28/2021 7:00</c:v>
                </c:pt>
                <c:pt idx="534">
                  <c:v>12/29/2021 7:00</c:v>
                </c:pt>
                <c:pt idx="535">
                  <c:v>12/30/2021 7:00</c:v>
                </c:pt>
                <c:pt idx="536">
                  <c:v>12/31/2021 7:00</c:v>
                </c:pt>
                <c:pt idx="537">
                  <c:v>1/3/2022 7:00</c:v>
                </c:pt>
                <c:pt idx="538">
                  <c:v>1/4/2022 7:00</c:v>
                </c:pt>
                <c:pt idx="539">
                  <c:v>1/5/2022 7:00</c:v>
                </c:pt>
                <c:pt idx="540">
                  <c:v>1/6/2022 7:00</c:v>
                </c:pt>
                <c:pt idx="541">
                  <c:v>1/7/2022 7:00</c:v>
                </c:pt>
                <c:pt idx="542">
                  <c:v>1/10/2022 7:00</c:v>
                </c:pt>
                <c:pt idx="543">
                  <c:v>1/11/2022 7:00</c:v>
                </c:pt>
                <c:pt idx="544">
                  <c:v>1/12/2022 7:00</c:v>
                </c:pt>
                <c:pt idx="545">
                  <c:v>1/13/2022 7:00</c:v>
                </c:pt>
                <c:pt idx="546">
                  <c:v>1/14/2022 7:00</c:v>
                </c:pt>
                <c:pt idx="547">
                  <c:v>1/18/2022 7:00</c:v>
                </c:pt>
                <c:pt idx="548">
                  <c:v>1/19/2022 7:00</c:v>
                </c:pt>
                <c:pt idx="549">
                  <c:v>1/20/2022 7:00</c:v>
                </c:pt>
                <c:pt idx="550">
                  <c:v>1/21/2022 7:00</c:v>
                </c:pt>
                <c:pt idx="551">
                  <c:v>1/24/2022 7:00</c:v>
                </c:pt>
                <c:pt idx="552">
                  <c:v>1/25/2022 7:00</c:v>
                </c:pt>
                <c:pt idx="553">
                  <c:v>1/26/2022 7:00</c:v>
                </c:pt>
                <c:pt idx="554">
                  <c:v>1/27/2022 7:00</c:v>
                </c:pt>
                <c:pt idx="555">
                  <c:v>1/28/2022 7:00</c:v>
                </c:pt>
                <c:pt idx="556">
                  <c:v>1/31/2022 7:00</c:v>
                </c:pt>
                <c:pt idx="557">
                  <c:v>2/1/2022 7:00</c:v>
                </c:pt>
                <c:pt idx="558">
                  <c:v>2/2/2022 7:00</c:v>
                </c:pt>
                <c:pt idx="559">
                  <c:v>2/3/2022 7:00</c:v>
                </c:pt>
                <c:pt idx="560">
                  <c:v>2/4/2022 7:00</c:v>
                </c:pt>
                <c:pt idx="561">
                  <c:v>2/7/2022 7:00</c:v>
                </c:pt>
                <c:pt idx="562">
                  <c:v>2/8/2022 7:00</c:v>
                </c:pt>
                <c:pt idx="563">
                  <c:v>2/9/2022 7:00</c:v>
                </c:pt>
                <c:pt idx="564">
                  <c:v>2/10/2022 7:00</c:v>
                </c:pt>
                <c:pt idx="565">
                  <c:v>2/11/2022 7:00</c:v>
                </c:pt>
                <c:pt idx="566">
                  <c:v>2/14/2022 7:00</c:v>
                </c:pt>
                <c:pt idx="567">
                  <c:v>2/15/2022 7:00</c:v>
                </c:pt>
                <c:pt idx="568">
                  <c:v>2/16/2022 7:00</c:v>
                </c:pt>
                <c:pt idx="569">
                  <c:v>2/17/2022 7:00</c:v>
                </c:pt>
                <c:pt idx="570">
                  <c:v>2/18/2022 7:00</c:v>
                </c:pt>
                <c:pt idx="571">
                  <c:v>2/22/2022 7:00</c:v>
                </c:pt>
                <c:pt idx="572">
                  <c:v>2/23/2022 7:00</c:v>
                </c:pt>
                <c:pt idx="573">
                  <c:v>2/24/2022 7:00</c:v>
                </c:pt>
                <c:pt idx="574">
                  <c:v>2/25/2022 7:00</c:v>
                </c:pt>
                <c:pt idx="575">
                  <c:v>2/28/2022 7:00</c:v>
                </c:pt>
                <c:pt idx="576">
                  <c:v>3/1/2022 7:00</c:v>
                </c:pt>
                <c:pt idx="577">
                  <c:v>3/2/2022 7:00</c:v>
                </c:pt>
                <c:pt idx="578">
                  <c:v>3/3/2022 7:00</c:v>
                </c:pt>
                <c:pt idx="579">
                  <c:v>3/4/2022 7:00</c:v>
                </c:pt>
                <c:pt idx="580">
                  <c:v>3/7/2022 7:00</c:v>
                </c:pt>
                <c:pt idx="581">
                  <c:v>3/8/2022 7:00</c:v>
                </c:pt>
                <c:pt idx="582">
                  <c:v>3/9/2022 7:00</c:v>
                </c:pt>
                <c:pt idx="583">
                  <c:v>3/10/2022 7:00</c:v>
                </c:pt>
                <c:pt idx="584">
                  <c:v>3/11/2022 7:00</c:v>
                </c:pt>
                <c:pt idx="585">
                  <c:v>3/14/2022 7:00</c:v>
                </c:pt>
                <c:pt idx="586">
                  <c:v>3/15/2022 7:00</c:v>
                </c:pt>
                <c:pt idx="587">
                  <c:v>3/16/2022 7:00</c:v>
                </c:pt>
                <c:pt idx="588">
                  <c:v>3/17/2022 7:00</c:v>
                </c:pt>
                <c:pt idx="589">
                  <c:v>3/18/2022 7:00</c:v>
                </c:pt>
                <c:pt idx="590">
                  <c:v>3/21/2022 7:00</c:v>
                </c:pt>
                <c:pt idx="591">
                  <c:v>3/22/2022 7:00</c:v>
                </c:pt>
                <c:pt idx="592">
                  <c:v>3/23/2022 7:00</c:v>
                </c:pt>
                <c:pt idx="593">
                  <c:v>3/24/2022 7:00</c:v>
                </c:pt>
                <c:pt idx="594">
                  <c:v>3/25/2022 7:00</c:v>
                </c:pt>
                <c:pt idx="595">
                  <c:v>3/28/2022 7:00</c:v>
                </c:pt>
                <c:pt idx="596">
                  <c:v>3/29/2022 7:00</c:v>
                </c:pt>
                <c:pt idx="597">
                  <c:v>3/30/2022 7:00</c:v>
                </c:pt>
                <c:pt idx="598">
                  <c:v>3/31/2022 7:00</c:v>
                </c:pt>
                <c:pt idx="599">
                  <c:v>4/1/2022 7:00</c:v>
                </c:pt>
                <c:pt idx="600">
                  <c:v>4/4/2022 7:00</c:v>
                </c:pt>
                <c:pt idx="601">
                  <c:v>4/5/2022 7:00</c:v>
                </c:pt>
                <c:pt idx="602">
                  <c:v>4/6/2022 7:00</c:v>
                </c:pt>
                <c:pt idx="603">
                  <c:v>4/7/2022 7:00</c:v>
                </c:pt>
                <c:pt idx="604">
                  <c:v>4/8/2022 7:00</c:v>
                </c:pt>
                <c:pt idx="605">
                  <c:v>4/11/2022 7:00</c:v>
                </c:pt>
                <c:pt idx="606">
                  <c:v>4/12/2022 7:00</c:v>
                </c:pt>
                <c:pt idx="607">
                  <c:v>4/13/2022 7:00</c:v>
                </c:pt>
                <c:pt idx="608">
                  <c:v>4/14/2022 7:00</c:v>
                </c:pt>
                <c:pt idx="609">
                  <c:v>4/18/2022 7:00</c:v>
                </c:pt>
                <c:pt idx="610">
                  <c:v>4/19/2022 7:00</c:v>
                </c:pt>
                <c:pt idx="611">
                  <c:v>4/20/2022 7:00</c:v>
                </c:pt>
                <c:pt idx="612">
                  <c:v>4/21/2022 7:00</c:v>
                </c:pt>
                <c:pt idx="613">
                  <c:v>4/22/2022 7:00</c:v>
                </c:pt>
                <c:pt idx="614">
                  <c:v>4/25/2022 7:00</c:v>
                </c:pt>
                <c:pt idx="615">
                  <c:v>4/26/2022 7:00</c:v>
                </c:pt>
                <c:pt idx="616">
                  <c:v>4/27/2022 7:00</c:v>
                </c:pt>
                <c:pt idx="617">
                  <c:v>4/28/2022 7:00</c:v>
                </c:pt>
                <c:pt idx="618">
                  <c:v>4/29/2022 7:00</c:v>
                </c:pt>
                <c:pt idx="619">
                  <c:v>5/2/2022 7:00</c:v>
                </c:pt>
                <c:pt idx="620">
                  <c:v>5/3/2022 7:00</c:v>
                </c:pt>
                <c:pt idx="621">
                  <c:v>5/4/2022 7:00</c:v>
                </c:pt>
                <c:pt idx="622">
                  <c:v>5/5/2022 7:00</c:v>
                </c:pt>
                <c:pt idx="623">
                  <c:v>5/6/2022 7:00</c:v>
                </c:pt>
                <c:pt idx="624">
                  <c:v>5/9/2022 7:00</c:v>
                </c:pt>
                <c:pt idx="625">
                  <c:v>5/10/2022 7:00</c:v>
                </c:pt>
                <c:pt idx="626">
                  <c:v>5/11/2022 7:00</c:v>
                </c:pt>
                <c:pt idx="627">
                  <c:v>5/12/2022 7:00</c:v>
                </c:pt>
                <c:pt idx="628">
                  <c:v>5/13/2022 7:00</c:v>
                </c:pt>
                <c:pt idx="629">
                  <c:v>5/16/2022 7:00</c:v>
                </c:pt>
                <c:pt idx="630">
                  <c:v>5/17/2022 7:00</c:v>
                </c:pt>
                <c:pt idx="631">
                  <c:v>5/18/2022 7:00</c:v>
                </c:pt>
                <c:pt idx="632">
                  <c:v>5/19/2022 7:00</c:v>
                </c:pt>
                <c:pt idx="633">
                  <c:v>5/20/2022 7:00</c:v>
                </c:pt>
                <c:pt idx="634">
                  <c:v>5/23/2022 7:00</c:v>
                </c:pt>
                <c:pt idx="635">
                  <c:v>5/24/2022 7:00</c:v>
                </c:pt>
                <c:pt idx="636">
                  <c:v>5/25/2022 7:00</c:v>
                </c:pt>
                <c:pt idx="637">
                  <c:v>5/26/2022 7:00</c:v>
                </c:pt>
                <c:pt idx="638">
                  <c:v>5/27/2022 7:00</c:v>
                </c:pt>
                <c:pt idx="639">
                  <c:v>5/31/2022 7:00</c:v>
                </c:pt>
                <c:pt idx="640">
                  <c:v>6/1/2022 7:00</c:v>
                </c:pt>
                <c:pt idx="641">
                  <c:v>6/2/2022 7:00</c:v>
                </c:pt>
                <c:pt idx="642">
                  <c:v>6/3/2022 7:00</c:v>
                </c:pt>
                <c:pt idx="643">
                  <c:v>6/6/2022 7:00</c:v>
                </c:pt>
                <c:pt idx="644">
                  <c:v>6/7/2022 7:00</c:v>
                </c:pt>
                <c:pt idx="645">
                  <c:v>6/8/2022 7:00</c:v>
                </c:pt>
                <c:pt idx="646">
                  <c:v>6/9/2022 7:00</c:v>
                </c:pt>
                <c:pt idx="647">
                  <c:v>6/10/2022 7:00</c:v>
                </c:pt>
                <c:pt idx="648">
                  <c:v>6/13/2022 7:00</c:v>
                </c:pt>
                <c:pt idx="649">
                  <c:v>6/14/2022 7:00</c:v>
                </c:pt>
                <c:pt idx="650">
                  <c:v>6/15/2022 7:00</c:v>
                </c:pt>
                <c:pt idx="651">
                  <c:v>6/16/2022 7:00</c:v>
                </c:pt>
                <c:pt idx="652">
                  <c:v>6/17/2022 7:00</c:v>
                </c:pt>
                <c:pt idx="653">
                  <c:v>6/21/2022 7:00</c:v>
                </c:pt>
                <c:pt idx="654">
                  <c:v>6/22/2022 7:00</c:v>
                </c:pt>
                <c:pt idx="655">
                  <c:v>6/23/2022 7:00</c:v>
                </c:pt>
                <c:pt idx="656">
                  <c:v>6/24/2022 7:00</c:v>
                </c:pt>
                <c:pt idx="657">
                  <c:v>6/27/2022 7:00</c:v>
                </c:pt>
                <c:pt idx="658">
                  <c:v>6/28/2022 7:00</c:v>
                </c:pt>
                <c:pt idx="659">
                  <c:v>6/29/2022 7:00</c:v>
                </c:pt>
                <c:pt idx="660">
                  <c:v>6/30/2022 7:00</c:v>
                </c:pt>
                <c:pt idx="661">
                  <c:v>7/1/2022 7:00</c:v>
                </c:pt>
                <c:pt idx="662">
                  <c:v>7/5/2022 7:00</c:v>
                </c:pt>
                <c:pt idx="663">
                  <c:v>7/6/2022 7:00</c:v>
                </c:pt>
                <c:pt idx="664">
                  <c:v>7/7/2022 7:00</c:v>
                </c:pt>
                <c:pt idx="665">
                  <c:v>7/8/2022 7:00</c:v>
                </c:pt>
                <c:pt idx="666">
                  <c:v>7/11/2022 7:00</c:v>
                </c:pt>
                <c:pt idx="667">
                  <c:v>7/12/2022 7:00</c:v>
                </c:pt>
                <c:pt idx="668">
                  <c:v>7/13/2022 7:00</c:v>
                </c:pt>
                <c:pt idx="669">
                  <c:v>7/14/2022 7:00</c:v>
                </c:pt>
                <c:pt idx="670">
                  <c:v>7/15/2022 7:00</c:v>
                </c:pt>
                <c:pt idx="671">
                  <c:v>7/18/2022 7:00</c:v>
                </c:pt>
                <c:pt idx="672">
                  <c:v>7/19/2022 7:00</c:v>
                </c:pt>
                <c:pt idx="673">
                  <c:v>7/20/2022 7:00</c:v>
                </c:pt>
                <c:pt idx="674">
                  <c:v>7/21/2022 7:00</c:v>
                </c:pt>
                <c:pt idx="675">
                  <c:v>7/22/2022 7:00</c:v>
                </c:pt>
                <c:pt idx="676">
                  <c:v>7/25/2022 7:00</c:v>
                </c:pt>
                <c:pt idx="677">
                  <c:v>7/26/2022 7:00</c:v>
                </c:pt>
                <c:pt idx="678">
                  <c:v>7/27/2022 7:00</c:v>
                </c:pt>
                <c:pt idx="679">
                  <c:v>7/28/2022 7:00</c:v>
                </c:pt>
                <c:pt idx="680">
                  <c:v>7/29/2022 7:00</c:v>
                </c:pt>
                <c:pt idx="681">
                  <c:v>8/1/2022 7:00</c:v>
                </c:pt>
                <c:pt idx="682">
                  <c:v>8/2/2022 7:00</c:v>
                </c:pt>
                <c:pt idx="683">
                  <c:v>8/3/2022 7:00</c:v>
                </c:pt>
                <c:pt idx="684">
                  <c:v>8/4/2022 7:00</c:v>
                </c:pt>
                <c:pt idx="685">
                  <c:v>8/5/2022 7:00</c:v>
                </c:pt>
                <c:pt idx="686">
                  <c:v>8/8/2022 7:00</c:v>
                </c:pt>
                <c:pt idx="687">
                  <c:v>8/9/2022 7:00</c:v>
                </c:pt>
                <c:pt idx="688">
                  <c:v>8/10/2022 7:00</c:v>
                </c:pt>
                <c:pt idx="689">
                  <c:v>8/11/2022 7:00</c:v>
                </c:pt>
                <c:pt idx="690">
                  <c:v>8/12/2022 7:00</c:v>
                </c:pt>
                <c:pt idx="691">
                  <c:v>8/15/2022 7:00</c:v>
                </c:pt>
                <c:pt idx="692">
                  <c:v>8/16/2022 7:00</c:v>
                </c:pt>
                <c:pt idx="693">
                  <c:v>8/17/2022 7:00</c:v>
                </c:pt>
                <c:pt idx="694">
                  <c:v>8/18/2022 7:00</c:v>
                </c:pt>
                <c:pt idx="695">
                  <c:v>8/19/2022 7:00</c:v>
                </c:pt>
                <c:pt idx="696">
                  <c:v>8/22/2022 7:00</c:v>
                </c:pt>
                <c:pt idx="697">
                  <c:v>8/23/2022 7:00</c:v>
                </c:pt>
                <c:pt idx="698">
                  <c:v>8/24/2022 7:00</c:v>
                </c:pt>
                <c:pt idx="699">
                  <c:v>8/25/2022 7:00</c:v>
                </c:pt>
                <c:pt idx="700">
                  <c:v>8/26/2022 7:00</c:v>
                </c:pt>
                <c:pt idx="701">
                  <c:v>8/29/2022 7:00</c:v>
                </c:pt>
                <c:pt idx="702">
                  <c:v>8/30/2022 7:00</c:v>
                </c:pt>
                <c:pt idx="703">
                  <c:v>8/31/2022 7:00</c:v>
                </c:pt>
                <c:pt idx="704">
                  <c:v>9/1/2022 7:00</c:v>
                </c:pt>
                <c:pt idx="705">
                  <c:v>9/2/2022 7:00</c:v>
                </c:pt>
                <c:pt idx="706">
                  <c:v>9/6/2022 7:00</c:v>
                </c:pt>
                <c:pt idx="707">
                  <c:v>9/7/2022 7:00</c:v>
                </c:pt>
                <c:pt idx="708">
                  <c:v>9/8/2022 7:00</c:v>
                </c:pt>
                <c:pt idx="709">
                  <c:v>9/9/2022 7:00</c:v>
                </c:pt>
                <c:pt idx="710">
                  <c:v>9/12/2022 7:00</c:v>
                </c:pt>
                <c:pt idx="711">
                  <c:v>9/13/2022 7:00</c:v>
                </c:pt>
                <c:pt idx="712">
                  <c:v>9/14/2022 7:00</c:v>
                </c:pt>
                <c:pt idx="713">
                  <c:v>9/15/2022 7:00</c:v>
                </c:pt>
                <c:pt idx="714">
                  <c:v>9/16/2022 7:00</c:v>
                </c:pt>
                <c:pt idx="715">
                  <c:v>9/19/2022 7:00</c:v>
                </c:pt>
                <c:pt idx="716">
                  <c:v>9/20/2022 7:00</c:v>
                </c:pt>
                <c:pt idx="717">
                  <c:v>9/21/2022 7:00</c:v>
                </c:pt>
                <c:pt idx="718">
                  <c:v>9/22/2022 7:00</c:v>
                </c:pt>
                <c:pt idx="719">
                  <c:v>9/23/2022 7:00</c:v>
                </c:pt>
                <c:pt idx="720">
                  <c:v>9/26/2022 7:00</c:v>
                </c:pt>
                <c:pt idx="721">
                  <c:v>9/27/2022 7:00</c:v>
                </c:pt>
                <c:pt idx="722">
                  <c:v>9/28/2022 7:00</c:v>
                </c:pt>
                <c:pt idx="723">
                  <c:v>9/29/2022 7:00</c:v>
                </c:pt>
                <c:pt idx="724">
                  <c:v>9/30/2022 7:00</c:v>
                </c:pt>
                <c:pt idx="725">
                  <c:v>10/3/2022 7:00</c:v>
                </c:pt>
                <c:pt idx="726">
                  <c:v>10/4/2022 7:00</c:v>
                </c:pt>
                <c:pt idx="727">
                  <c:v>10/5/2022 7:00</c:v>
                </c:pt>
                <c:pt idx="728">
                  <c:v>10/6/2022 7:00</c:v>
                </c:pt>
                <c:pt idx="729">
                  <c:v>10/7/2022 7:00</c:v>
                </c:pt>
                <c:pt idx="730">
                  <c:v>10/10/2022 7:00</c:v>
                </c:pt>
                <c:pt idx="731">
                  <c:v>10/11/2022 7:00</c:v>
                </c:pt>
                <c:pt idx="732">
                  <c:v>10/12/2022 7:00</c:v>
                </c:pt>
                <c:pt idx="733">
                  <c:v>10/13/2022 7:00</c:v>
                </c:pt>
                <c:pt idx="734">
                  <c:v>10/14/2022 7:00</c:v>
                </c:pt>
                <c:pt idx="735">
                  <c:v>10/17/2022 7:00</c:v>
                </c:pt>
                <c:pt idx="736">
                  <c:v>10/18/2022 7:00</c:v>
                </c:pt>
                <c:pt idx="737">
                  <c:v>10/19/2022 7:00</c:v>
                </c:pt>
                <c:pt idx="738">
                  <c:v>10/20/2022 7:00</c:v>
                </c:pt>
                <c:pt idx="739">
                  <c:v>10/21/2022 7:00</c:v>
                </c:pt>
                <c:pt idx="740">
                  <c:v>10/24/2022 7:00</c:v>
                </c:pt>
                <c:pt idx="741">
                  <c:v>10/25/2022 7:00</c:v>
                </c:pt>
                <c:pt idx="742">
                  <c:v>10/26/2022 7:00</c:v>
                </c:pt>
                <c:pt idx="743">
                  <c:v>10/27/2022 7:00</c:v>
                </c:pt>
                <c:pt idx="744">
                  <c:v>10/28/2022 7:00</c:v>
                </c:pt>
                <c:pt idx="745">
                  <c:v>10/31/2022 7:00</c:v>
                </c:pt>
                <c:pt idx="746">
                  <c:v>11/1/2022 7:00</c:v>
                </c:pt>
                <c:pt idx="747">
                  <c:v>11/2/2022 7:00</c:v>
                </c:pt>
                <c:pt idx="748">
                  <c:v>11/3/2022 7:00</c:v>
                </c:pt>
                <c:pt idx="749">
                  <c:v>11/4/2022 7:00</c:v>
                </c:pt>
                <c:pt idx="750">
                  <c:v>11/7/2022 7:00</c:v>
                </c:pt>
                <c:pt idx="751">
                  <c:v>11/8/2022 7:00</c:v>
                </c:pt>
                <c:pt idx="752">
                  <c:v>11/9/2022 7:00</c:v>
                </c:pt>
                <c:pt idx="753">
                  <c:v>11/10/2022 7:00</c:v>
                </c:pt>
                <c:pt idx="754">
                  <c:v>11/11/2022 7:00</c:v>
                </c:pt>
                <c:pt idx="755">
                  <c:v>11/14/2022 7:00</c:v>
                </c:pt>
                <c:pt idx="756">
                  <c:v>11/15/2022 7:00</c:v>
                </c:pt>
                <c:pt idx="757">
                  <c:v>11/16/2022 7:00</c:v>
                </c:pt>
                <c:pt idx="758">
                  <c:v>11/17/2022 7:00</c:v>
                </c:pt>
                <c:pt idx="759">
                  <c:v>11/18/2022 7:00</c:v>
                </c:pt>
                <c:pt idx="760">
                  <c:v>11/21/2022 7:00</c:v>
                </c:pt>
                <c:pt idx="761">
                  <c:v>11/22/2022 7:00</c:v>
                </c:pt>
                <c:pt idx="762">
                  <c:v>11/23/2022 7:00</c:v>
                </c:pt>
                <c:pt idx="763">
                  <c:v>11/25/2022 7:00</c:v>
                </c:pt>
                <c:pt idx="764">
                  <c:v>11/28/2022 7:00</c:v>
                </c:pt>
                <c:pt idx="765">
                  <c:v>11/29/2022 7:00</c:v>
                </c:pt>
                <c:pt idx="766">
                  <c:v>11/30/2022 7:00</c:v>
                </c:pt>
                <c:pt idx="767">
                  <c:v>12/1/2022 7:00</c:v>
                </c:pt>
                <c:pt idx="768">
                  <c:v>12/2/2022 7:00</c:v>
                </c:pt>
                <c:pt idx="769">
                  <c:v>12/5/2022 7:00</c:v>
                </c:pt>
                <c:pt idx="770">
                  <c:v>12/6/2022 7:00</c:v>
                </c:pt>
                <c:pt idx="771">
                  <c:v>12/7/2022 7:00</c:v>
                </c:pt>
                <c:pt idx="772">
                  <c:v>12/8/2022 7:00</c:v>
                </c:pt>
                <c:pt idx="773">
                  <c:v>12/9/2022 7:00</c:v>
                </c:pt>
                <c:pt idx="774">
                  <c:v>12/12/2022 7:00</c:v>
                </c:pt>
                <c:pt idx="775">
                  <c:v>12/13/2022 7:00</c:v>
                </c:pt>
                <c:pt idx="776">
                  <c:v>12/14/2022 7:00</c:v>
                </c:pt>
                <c:pt idx="777">
                  <c:v>12/15/2022 7:00</c:v>
                </c:pt>
                <c:pt idx="778">
                  <c:v>12/16/2022 7:00</c:v>
                </c:pt>
                <c:pt idx="779">
                  <c:v>12/19/2022 7:00</c:v>
                </c:pt>
                <c:pt idx="780">
                  <c:v>12/20/2022 7:00</c:v>
                </c:pt>
                <c:pt idx="781">
                  <c:v>12/21/2022 7:00</c:v>
                </c:pt>
                <c:pt idx="782">
                  <c:v>12/22/2022 7:00</c:v>
                </c:pt>
                <c:pt idx="783">
                  <c:v>12/23/2022 7:00</c:v>
                </c:pt>
                <c:pt idx="784">
                  <c:v>12/27/2022 7:00</c:v>
                </c:pt>
                <c:pt idx="785">
                  <c:v>12/28/2022 7:00</c:v>
                </c:pt>
                <c:pt idx="786">
                  <c:v>12/29/2022 7:00</c:v>
                </c:pt>
                <c:pt idx="787">
                  <c:v>12/30/2022 7:00</c:v>
                </c:pt>
                <c:pt idx="788">
                  <c:v>1/3/2023 7:00</c:v>
                </c:pt>
                <c:pt idx="789">
                  <c:v>1/4/2023 7:00</c:v>
                </c:pt>
                <c:pt idx="790">
                  <c:v>1/5/2023 7:00</c:v>
                </c:pt>
                <c:pt idx="791">
                  <c:v>1/6/2023 7:00</c:v>
                </c:pt>
                <c:pt idx="792">
                  <c:v>1/9/2023 7:00</c:v>
                </c:pt>
                <c:pt idx="793">
                  <c:v>1/10/2023 7:00</c:v>
                </c:pt>
                <c:pt idx="794">
                  <c:v>1/11/2023 7:00</c:v>
                </c:pt>
                <c:pt idx="795">
                  <c:v>1/12/2023 7:00</c:v>
                </c:pt>
                <c:pt idx="796">
                  <c:v>1/13/2023 7:00</c:v>
                </c:pt>
                <c:pt idx="797">
                  <c:v>1/17/2023 7:00</c:v>
                </c:pt>
                <c:pt idx="798">
                  <c:v>1/18/2023 7:00</c:v>
                </c:pt>
                <c:pt idx="799">
                  <c:v>1/19/2023 7:00</c:v>
                </c:pt>
                <c:pt idx="800">
                  <c:v>1/20/2023 7:00</c:v>
                </c:pt>
                <c:pt idx="801">
                  <c:v>1/23/2023 7:00</c:v>
                </c:pt>
                <c:pt idx="802">
                  <c:v>1/24/2023 7:00</c:v>
                </c:pt>
                <c:pt idx="803">
                  <c:v>1/25/2023 7:00</c:v>
                </c:pt>
                <c:pt idx="804">
                  <c:v>1/26/2023 7:00</c:v>
                </c:pt>
                <c:pt idx="805">
                  <c:v>1/27/2023 7:00</c:v>
                </c:pt>
                <c:pt idx="806">
                  <c:v>1/30/2023 7:00</c:v>
                </c:pt>
                <c:pt idx="807">
                  <c:v>1/31/2023 7:00</c:v>
                </c:pt>
                <c:pt idx="808">
                  <c:v>2/1/2023 7:00</c:v>
                </c:pt>
                <c:pt idx="809">
                  <c:v>2/2/2023 7:00</c:v>
                </c:pt>
                <c:pt idx="810">
                  <c:v>2/3/2023 7:00</c:v>
                </c:pt>
                <c:pt idx="811">
                  <c:v>2/6/2023 7:00</c:v>
                </c:pt>
                <c:pt idx="812">
                  <c:v>2/7/2023 7:00</c:v>
                </c:pt>
                <c:pt idx="813">
                  <c:v>2/8/2023 7:00</c:v>
                </c:pt>
                <c:pt idx="814">
                  <c:v>2/9/2023 7:00</c:v>
                </c:pt>
                <c:pt idx="815">
                  <c:v>2/10/2023 7:00</c:v>
                </c:pt>
                <c:pt idx="816">
                  <c:v>2/13/2023 7:00</c:v>
                </c:pt>
                <c:pt idx="817">
                  <c:v>2/14/2023 7:00</c:v>
                </c:pt>
                <c:pt idx="818">
                  <c:v>2/15/2023 7:00</c:v>
                </c:pt>
                <c:pt idx="819">
                  <c:v>2/16/2023 7:00</c:v>
                </c:pt>
                <c:pt idx="820">
                  <c:v>2/17/2023 7:00</c:v>
                </c:pt>
                <c:pt idx="821">
                  <c:v>2/21/2023 7:00</c:v>
                </c:pt>
                <c:pt idx="822">
                  <c:v>2/22/2023 7:00</c:v>
                </c:pt>
                <c:pt idx="823">
                  <c:v>2/23/2023 7:00</c:v>
                </c:pt>
                <c:pt idx="824">
                  <c:v>2/24/2023 7:00</c:v>
                </c:pt>
                <c:pt idx="825">
                  <c:v>2/27/2023 7:00</c:v>
                </c:pt>
                <c:pt idx="826">
                  <c:v>2/28/2023 7:00</c:v>
                </c:pt>
                <c:pt idx="827">
                  <c:v>3/1/2023 7:00</c:v>
                </c:pt>
                <c:pt idx="828">
                  <c:v>3/2/2023 7:00</c:v>
                </c:pt>
                <c:pt idx="829">
                  <c:v>3/3/2023 7:00</c:v>
                </c:pt>
                <c:pt idx="830">
                  <c:v>3/6/2023 7:00</c:v>
                </c:pt>
                <c:pt idx="831">
                  <c:v>3/7/2023 7:00</c:v>
                </c:pt>
                <c:pt idx="832">
                  <c:v>3/8/2023 7:00</c:v>
                </c:pt>
                <c:pt idx="833">
                  <c:v>3/9/2023 7:00</c:v>
                </c:pt>
                <c:pt idx="834">
                  <c:v>3/10/2023 7:00</c:v>
                </c:pt>
                <c:pt idx="835">
                  <c:v>3/13/2023 7:00</c:v>
                </c:pt>
                <c:pt idx="836">
                  <c:v>3/14/2023 7:00</c:v>
                </c:pt>
                <c:pt idx="837">
                  <c:v>3/15/2023 7:00</c:v>
                </c:pt>
                <c:pt idx="838">
                  <c:v>3/16/2023 7:00</c:v>
                </c:pt>
                <c:pt idx="839">
                  <c:v>3/17/2023 7:00</c:v>
                </c:pt>
                <c:pt idx="840">
                  <c:v>3/20/2023 7:00</c:v>
                </c:pt>
                <c:pt idx="841">
                  <c:v>3/21/2023 7:00</c:v>
                </c:pt>
                <c:pt idx="842">
                  <c:v>3/22/2023 7:00</c:v>
                </c:pt>
                <c:pt idx="843">
                  <c:v>3/23/2023 7:00</c:v>
                </c:pt>
                <c:pt idx="844">
                  <c:v>3/24/2023 7:00</c:v>
                </c:pt>
                <c:pt idx="845">
                  <c:v>3/27/2023 7:00</c:v>
                </c:pt>
                <c:pt idx="846">
                  <c:v>3/28/2023 7:00</c:v>
                </c:pt>
                <c:pt idx="847">
                  <c:v>3/29/2023 7:00</c:v>
                </c:pt>
                <c:pt idx="848">
                  <c:v>3/30/2023 7:00</c:v>
                </c:pt>
                <c:pt idx="849">
                  <c:v>3/31/2023 7:00</c:v>
                </c:pt>
                <c:pt idx="850">
                  <c:v>4/3/2023 7:00</c:v>
                </c:pt>
                <c:pt idx="851">
                  <c:v>4/4/2023 7:00</c:v>
                </c:pt>
                <c:pt idx="852">
                  <c:v>4/5/2023 7:00</c:v>
                </c:pt>
                <c:pt idx="853">
                  <c:v>4/6/2023 7:00</c:v>
                </c:pt>
                <c:pt idx="854">
                  <c:v>4/10/2023 7:00</c:v>
                </c:pt>
                <c:pt idx="855">
                  <c:v>4/11/2023 7:00</c:v>
                </c:pt>
                <c:pt idx="856">
                  <c:v>4/12/2023 7:00</c:v>
                </c:pt>
                <c:pt idx="857">
                  <c:v>4/13/2023 7:00</c:v>
                </c:pt>
                <c:pt idx="858">
                  <c:v>4/14/2023 7:00</c:v>
                </c:pt>
                <c:pt idx="859">
                  <c:v>4/17/2023 7:00</c:v>
                </c:pt>
                <c:pt idx="860">
                  <c:v>4/18/2023 7:00</c:v>
                </c:pt>
                <c:pt idx="861">
                  <c:v>4/19/2023 7:00</c:v>
                </c:pt>
                <c:pt idx="862">
                  <c:v>4/20/2023 7:00</c:v>
                </c:pt>
                <c:pt idx="863">
                  <c:v>4/21/2023 7:00</c:v>
                </c:pt>
                <c:pt idx="864">
                  <c:v>4/24/2023 7:00</c:v>
                </c:pt>
                <c:pt idx="865">
                  <c:v>4/25/2023 7:00</c:v>
                </c:pt>
                <c:pt idx="866">
                  <c:v>4/26/2023 7:00</c:v>
                </c:pt>
                <c:pt idx="867">
                  <c:v>4/27/2023 7:00</c:v>
                </c:pt>
                <c:pt idx="868">
                  <c:v>4/28/2023 7:00</c:v>
                </c:pt>
                <c:pt idx="869">
                  <c:v>5/1/2023 7:00</c:v>
                </c:pt>
                <c:pt idx="870">
                  <c:v>5/2/2023 7:00</c:v>
                </c:pt>
                <c:pt idx="871">
                  <c:v>5/3/2023 7:00</c:v>
                </c:pt>
                <c:pt idx="872">
                  <c:v>5/4/2023 7:00</c:v>
                </c:pt>
                <c:pt idx="873">
                  <c:v>5/5/2023 7:00</c:v>
                </c:pt>
                <c:pt idx="874">
                  <c:v>5/8/2023 7:00</c:v>
                </c:pt>
                <c:pt idx="875">
                  <c:v>5/9/2023 7:00</c:v>
                </c:pt>
                <c:pt idx="876">
                  <c:v>5/10/2023 7:00</c:v>
                </c:pt>
                <c:pt idx="877">
                  <c:v>5/11/2023 7:00</c:v>
                </c:pt>
                <c:pt idx="878">
                  <c:v>5/12/2023 7:00</c:v>
                </c:pt>
                <c:pt idx="879">
                  <c:v>5/15/2023 7:00</c:v>
                </c:pt>
                <c:pt idx="880">
                  <c:v>5/16/2023 7:00</c:v>
                </c:pt>
                <c:pt idx="881">
                  <c:v>5/17/2023 7:00</c:v>
                </c:pt>
                <c:pt idx="882">
                  <c:v>5/18/2023 7:00</c:v>
                </c:pt>
                <c:pt idx="883">
                  <c:v>5/19/2023 7:00</c:v>
                </c:pt>
                <c:pt idx="884">
                  <c:v>5/22/2023 7:00</c:v>
                </c:pt>
                <c:pt idx="885">
                  <c:v>5/23/2023 7:00</c:v>
                </c:pt>
                <c:pt idx="886">
                  <c:v>5/24/2023 7:00</c:v>
                </c:pt>
                <c:pt idx="887">
                  <c:v>5/25/2023 7:00</c:v>
                </c:pt>
                <c:pt idx="888">
                  <c:v>5/26/2023 7:00</c:v>
                </c:pt>
                <c:pt idx="889">
                  <c:v>5/30/2023 7:00</c:v>
                </c:pt>
                <c:pt idx="890">
                  <c:v>5/31/2023 7:00</c:v>
                </c:pt>
                <c:pt idx="891">
                  <c:v>6/1/2023 7:00</c:v>
                </c:pt>
                <c:pt idx="892">
                  <c:v>6/2/2023 7:00</c:v>
                </c:pt>
                <c:pt idx="893">
                  <c:v>6/5/2023 7:00</c:v>
                </c:pt>
                <c:pt idx="894">
                  <c:v>6/6/2023 7:00</c:v>
                </c:pt>
                <c:pt idx="895">
                  <c:v>6/7/2023 7:00</c:v>
                </c:pt>
                <c:pt idx="896">
                  <c:v>6/8/2023 7:00</c:v>
                </c:pt>
                <c:pt idx="897">
                  <c:v>6/9/2023 7:00</c:v>
                </c:pt>
                <c:pt idx="898">
                  <c:v>6/12/2023 7:00</c:v>
                </c:pt>
                <c:pt idx="899">
                  <c:v>6/13/2023 7:00</c:v>
                </c:pt>
                <c:pt idx="900">
                  <c:v>6/14/2023 7:00</c:v>
                </c:pt>
                <c:pt idx="901">
                  <c:v>6/15/2023 7:00</c:v>
                </c:pt>
                <c:pt idx="902">
                  <c:v>6/16/2023 7:00</c:v>
                </c:pt>
                <c:pt idx="903">
                  <c:v>6/20/2023 7:00</c:v>
                </c:pt>
                <c:pt idx="904">
                  <c:v>6/21/2023 7:00</c:v>
                </c:pt>
                <c:pt idx="905">
                  <c:v>6/22/2023 7:00</c:v>
                </c:pt>
                <c:pt idx="906">
                  <c:v>6/23/2023 7:00</c:v>
                </c:pt>
                <c:pt idx="907">
                  <c:v>6/26/2023 7:00</c:v>
                </c:pt>
                <c:pt idx="908">
                  <c:v>6/27/2023 7:00</c:v>
                </c:pt>
                <c:pt idx="909">
                  <c:v>6/28/2023 7:00</c:v>
                </c:pt>
                <c:pt idx="910">
                  <c:v>6/29/2023 7:00</c:v>
                </c:pt>
                <c:pt idx="911">
                  <c:v>6/30/2023 7:00</c:v>
                </c:pt>
                <c:pt idx="912">
                  <c:v>7/3/2023 7:00</c:v>
                </c:pt>
                <c:pt idx="913">
                  <c:v>7/5/2023 7:00</c:v>
                </c:pt>
                <c:pt idx="914">
                  <c:v>7/6/2023 7:00</c:v>
                </c:pt>
                <c:pt idx="915">
                  <c:v>7/7/2023 7:00</c:v>
                </c:pt>
                <c:pt idx="916">
                  <c:v>7/10/2023 7:00</c:v>
                </c:pt>
                <c:pt idx="917">
                  <c:v>7/11/2023 7:00</c:v>
                </c:pt>
                <c:pt idx="918">
                  <c:v>7/12/2023 7:00</c:v>
                </c:pt>
                <c:pt idx="919">
                  <c:v>7/13/2023 7:00</c:v>
                </c:pt>
                <c:pt idx="920">
                  <c:v>7/14/2023 7:00</c:v>
                </c:pt>
                <c:pt idx="921">
                  <c:v>7/17/2023 7:00</c:v>
                </c:pt>
                <c:pt idx="922">
                  <c:v>7/18/2023 7:00</c:v>
                </c:pt>
                <c:pt idx="923">
                  <c:v>7/19/2023 7:00</c:v>
                </c:pt>
                <c:pt idx="924">
                  <c:v>7/20/2023 7:00</c:v>
                </c:pt>
                <c:pt idx="925">
                  <c:v>7/21/2023 7:00</c:v>
                </c:pt>
                <c:pt idx="926">
                  <c:v>7/24/2023 7:00</c:v>
                </c:pt>
                <c:pt idx="927">
                  <c:v>7/25/2023 7:00</c:v>
                </c:pt>
                <c:pt idx="928">
                  <c:v>7/26/2023 7:00</c:v>
                </c:pt>
                <c:pt idx="929">
                  <c:v>7/27/2023 7:00</c:v>
                </c:pt>
                <c:pt idx="930">
                  <c:v>7/28/2023 7:00</c:v>
                </c:pt>
                <c:pt idx="931">
                  <c:v>7/31/2023 7:00</c:v>
                </c:pt>
                <c:pt idx="932">
                  <c:v>8/1/2023 7:00</c:v>
                </c:pt>
                <c:pt idx="933">
                  <c:v>8/2/2023 7:00</c:v>
                </c:pt>
                <c:pt idx="934">
                  <c:v>8/3/2023 7:00</c:v>
                </c:pt>
                <c:pt idx="935">
                  <c:v>8/4/2023 7:00</c:v>
                </c:pt>
                <c:pt idx="936">
                  <c:v>8/7/2023 7:00</c:v>
                </c:pt>
                <c:pt idx="937">
                  <c:v>8/8/2023 7:00</c:v>
                </c:pt>
                <c:pt idx="938">
                  <c:v>8/9/2023 7:00</c:v>
                </c:pt>
                <c:pt idx="939">
                  <c:v>8/10/2023 7:00</c:v>
                </c:pt>
                <c:pt idx="940">
                  <c:v>8/11/2023 7:00</c:v>
                </c:pt>
                <c:pt idx="941">
                  <c:v>8/14/2023 7:00</c:v>
                </c:pt>
                <c:pt idx="942">
                  <c:v>8/15/2023 7:00</c:v>
                </c:pt>
                <c:pt idx="943">
                  <c:v>8/16/2023 7:00</c:v>
                </c:pt>
                <c:pt idx="944">
                  <c:v>8/17/2023 7:00</c:v>
                </c:pt>
                <c:pt idx="945">
                  <c:v>8/18/2023 7:00</c:v>
                </c:pt>
                <c:pt idx="946">
                  <c:v>8/21/2023 7:00</c:v>
                </c:pt>
                <c:pt idx="947">
                  <c:v>8/22/2023 7:00</c:v>
                </c:pt>
                <c:pt idx="948">
                  <c:v>8/23/2023 7:00</c:v>
                </c:pt>
                <c:pt idx="949">
                  <c:v>8/24/2023 7:00</c:v>
                </c:pt>
                <c:pt idx="950">
                  <c:v>8/25/2023 7:00</c:v>
                </c:pt>
                <c:pt idx="951">
                  <c:v>8/28/2023 7:00</c:v>
                </c:pt>
                <c:pt idx="952">
                  <c:v>8/29/2023 7:00</c:v>
                </c:pt>
                <c:pt idx="953">
                  <c:v>8/30/2023 7:00</c:v>
                </c:pt>
                <c:pt idx="954">
                  <c:v>8/31/2023 7:00</c:v>
                </c:pt>
                <c:pt idx="955">
                  <c:v>9/1/2023 7:00</c:v>
                </c:pt>
                <c:pt idx="956">
                  <c:v>9/5/2023 7:00</c:v>
                </c:pt>
                <c:pt idx="957">
                  <c:v>9/6/2023 7:00</c:v>
                </c:pt>
                <c:pt idx="958">
                  <c:v>9/7/2023 7:00</c:v>
                </c:pt>
                <c:pt idx="959">
                  <c:v>9/8/2023 7:00</c:v>
                </c:pt>
                <c:pt idx="960">
                  <c:v>9/11/2023 7:00</c:v>
                </c:pt>
                <c:pt idx="961">
                  <c:v>9/12/2023 7:00</c:v>
                </c:pt>
                <c:pt idx="962">
                  <c:v>9/13/2023 7:00</c:v>
                </c:pt>
                <c:pt idx="963">
                  <c:v>9/14/2023 7:00</c:v>
                </c:pt>
                <c:pt idx="964">
                  <c:v>9/15/2023 7:00</c:v>
                </c:pt>
                <c:pt idx="965">
                  <c:v>9/18/2023 7:00</c:v>
                </c:pt>
                <c:pt idx="966">
                  <c:v>9/19/2023 7:00</c:v>
                </c:pt>
                <c:pt idx="967">
                  <c:v>9/20/2023 7:00</c:v>
                </c:pt>
                <c:pt idx="968">
                  <c:v>9/21/2023 7:00</c:v>
                </c:pt>
                <c:pt idx="969">
                  <c:v>9/22/2023 7:00</c:v>
                </c:pt>
                <c:pt idx="970">
                  <c:v>9/25/2023 7:00</c:v>
                </c:pt>
                <c:pt idx="971">
                  <c:v>9/26/2023 7:00</c:v>
                </c:pt>
                <c:pt idx="972">
                  <c:v>9/27/2023 7:00</c:v>
                </c:pt>
                <c:pt idx="973">
                  <c:v>9/28/2023 7:00</c:v>
                </c:pt>
                <c:pt idx="974">
                  <c:v>9/29/2023 7:00</c:v>
                </c:pt>
                <c:pt idx="975">
                  <c:v>10/2/2023 7:00</c:v>
                </c:pt>
                <c:pt idx="976">
                  <c:v>10/3/2023 7:00</c:v>
                </c:pt>
                <c:pt idx="977">
                  <c:v>10/4/2023 7:00</c:v>
                </c:pt>
                <c:pt idx="978">
                  <c:v>10/5/2023 7:00</c:v>
                </c:pt>
                <c:pt idx="979">
                  <c:v>10/6/2023 7:00</c:v>
                </c:pt>
                <c:pt idx="980">
                  <c:v>10/9/2023 7:00</c:v>
                </c:pt>
                <c:pt idx="981">
                  <c:v>10/10/2023 7:00</c:v>
                </c:pt>
                <c:pt idx="982">
                  <c:v>10/11/2023 7:00</c:v>
                </c:pt>
                <c:pt idx="983">
                  <c:v>10/12/2023 7:00</c:v>
                </c:pt>
                <c:pt idx="984">
                  <c:v>10/13/2023 7:00</c:v>
                </c:pt>
                <c:pt idx="985">
                  <c:v>10/16/2023 7:00</c:v>
                </c:pt>
                <c:pt idx="986">
                  <c:v>10/17/2023 7:00</c:v>
                </c:pt>
                <c:pt idx="987">
                  <c:v>10/18/2023 7:00</c:v>
                </c:pt>
                <c:pt idx="988">
                  <c:v>10/19/2023 7:00</c:v>
                </c:pt>
                <c:pt idx="989">
                  <c:v>10/20/2023 7:00</c:v>
                </c:pt>
                <c:pt idx="990">
                  <c:v>10/23/2023 7:00</c:v>
                </c:pt>
                <c:pt idx="991">
                  <c:v>10/24/2023 7:00</c:v>
                </c:pt>
                <c:pt idx="992">
                  <c:v>10/25/2023 7:00</c:v>
                </c:pt>
                <c:pt idx="993">
                  <c:v>10/26/2023 7:00</c:v>
                </c:pt>
                <c:pt idx="994">
                  <c:v>10/27/2023 7:00</c:v>
                </c:pt>
                <c:pt idx="995">
                  <c:v>10/30/2023 7:00</c:v>
                </c:pt>
                <c:pt idx="996">
                  <c:v>10/31/2023 7:00</c:v>
                </c:pt>
                <c:pt idx="997">
                  <c:v>11/1/2023 7:00</c:v>
                </c:pt>
                <c:pt idx="998">
                  <c:v>11/2/2023 7:00</c:v>
                </c:pt>
                <c:pt idx="999">
                  <c:v>11/3/2023 7:00</c:v>
                </c:pt>
                <c:pt idx="1000">
                  <c:v>11/6/2023 7:00</c:v>
                </c:pt>
                <c:pt idx="1001">
                  <c:v>11/7/2023 7:00</c:v>
                </c:pt>
                <c:pt idx="1002">
                  <c:v>11/8/2023 7:00</c:v>
                </c:pt>
                <c:pt idx="1003">
                  <c:v>11/9/2023 7:00</c:v>
                </c:pt>
                <c:pt idx="1004">
                  <c:v>11/10/2023 7:00</c:v>
                </c:pt>
                <c:pt idx="1005">
                  <c:v>11/13/2023 7:00</c:v>
                </c:pt>
                <c:pt idx="1006">
                  <c:v>11/14/2023 7:00</c:v>
                </c:pt>
                <c:pt idx="1007">
                  <c:v>11/15/2023 7:00</c:v>
                </c:pt>
                <c:pt idx="1008">
                  <c:v>11/16/2023 7:00</c:v>
                </c:pt>
                <c:pt idx="1009">
                  <c:v>11/17/2023 7:00</c:v>
                </c:pt>
                <c:pt idx="1010">
                  <c:v>11/20/2023 7:00</c:v>
                </c:pt>
                <c:pt idx="1011">
                  <c:v>11/21/2023 7:00</c:v>
                </c:pt>
                <c:pt idx="1012">
                  <c:v>11/22/2023 7:00</c:v>
                </c:pt>
                <c:pt idx="1013">
                  <c:v>11/24/2023 7:00</c:v>
                </c:pt>
                <c:pt idx="1014">
                  <c:v>11/27/2023 7:00</c:v>
                </c:pt>
                <c:pt idx="1015">
                  <c:v>11/28/2023 7:00</c:v>
                </c:pt>
                <c:pt idx="1016">
                  <c:v>11/29/2023 7:00</c:v>
                </c:pt>
                <c:pt idx="1017">
                  <c:v>11/30/2023 7:00</c:v>
                </c:pt>
                <c:pt idx="1018">
                  <c:v>12/1/2023 7:00</c:v>
                </c:pt>
                <c:pt idx="1019">
                  <c:v>12/4/2023 7:00</c:v>
                </c:pt>
                <c:pt idx="1020">
                  <c:v>12/5/2023 7:00</c:v>
                </c:pt>
                <c:pt idx="1021">
                  <c:v>12/6/2023 7:00</c:v>
                </c:pt>
                <c:pt idx="1022">
                  <c:v>12/7/2023 7:00</c:v>
                </c:pt>
                <c:pt idx="1023">
                  <c:v>12/8/2023 7:00</c:v>
                </c:pt>
                <c:pt idx="1024">
                  <c:v>12/11/2023 7:00</c:v>
                </c:pt>
                <c:pt idx="1025">
                  <c:v>12/12/2023 7:00</c:v>
                </c:pt>
                <c:pt idx="1026">
                  <c:v>12/13/2023 7:00</c:v>
                </c:pt>
                <c:pt idx="1027">
                  <c:v>12/14/2023 7:00</c:v>
                </c:pt>
                <c:pt idx="1028">
                  <c:v>12/15/2023 7:00</c:v>
                </c:pt>
                <c:pt idx="1029">
                  <c:v>12/18/2023 7:00</c:v>
                </c:pt>
                <c:pt idx="1030">
                  <c:v>12/19/2023 7:00</c:v>
                </c:pt>
                <c:pt idx="1031">
                  <c:v>12/20/2023 7:00</c:v>
                </c:pt>
                <c:pt idx="1032">
                  <c:v>12/21/2023 7:00</c:v>
                </c:pt>
                <c:pt idx="1033">
                  <c:v>12/22/2023 7:00</c:v>
                </c:pt>
                <c:pt idx="1034">
                  <c:v>12/26/2023 7:00</c:v>
                </c:pt>
                <c:pt idx="1035">
                  <c:v>12/27/2023 7:00</c:v>
                </c:pt>
                <c:pt idx="1036">
                  <c:v>12/28/2023 7:00</c:v>
                </c:pt>
                <c:pt idx="1037">
                  <c:v>12/29/2023 7:00</c:v>
                </c:pt>
                <c:pt idx="1038">
                  <c:v>1/2/2024 7:00</c:v>
                </c:pt>
                <c:pt idx="1039">
                  <c:v>1/3/2024 7:00</c:v>
                </c:pt>
                <c:pt idx="1040">
                  <c:v>1/4/2024 7:00</c:v>
                </c:pt>
                <c:pt idx="1041">
                  <c:v>1/5/2024 7:00</c:v>
                </c:pt>
                <c:pt idx="1042">
                  <c:v>1/8/2024 7:00</c:v>
                </c:pt>
                <c:pt idx="1043">
                  <c:v>1/9/2024 7:00</c:v>
                </c:pt>
                <c:pt idx="1044">
                  <c:v>1/10/2024 7:00</c:v>
                </c:pt>
                <c:pt idx="1045">
                  <c:v>1/11/2024 7:00</c:v>
                </c:pt>
                <c:pt idx="1046">
                  <c:v>1/12/2024 7:00</c:v>
                </c:pt>
                <c:pt idx="1047">
                  <c:v>1/16/2024 7:00</c:v>
                </c:pt>
                <c:pt idx="1048">
                  <c:v>1/17/2024 7:00</c:v>
                </c:pt>
                <c:pt idx="1049">
                  <c:v>1/18/2024 7:00</c:v>
                </c:pt>
                <c:pt idx="1050">
                  <c:v>1/19/2024 7:00</c:v>
                </c:pt>
                <c:pt idx="1051">
                  <c:v>1/22/2024 7:00</c:v>
                </c:pt>
                <c:pt idx="1052">
                  <c:v>1/23/2024 7:00</c:v>
                </c:pt>
                <c:pt idx="1053">
                  <c:v>1/24/2024 7:00</c:v>
                </c:pt>
                <c:pt idx="1054">
                  <c:v>1/25/2024 7:00</c:v>
                </c:pt>
                <c:pt idx="1055">
                  <c:v>1/26/2024 7:00</c:v>
                </c:pt>
                <c:pt idx="1056">
                  <c:v>1/29/2024 7:00</c:v>
                </c:pt>
                <c:pt idx="1057">
                  <c:v>1/30/2024 7:00</c:v>
                </c:pt>
                <c:pt idx="1058">
                  <c:v>1/31/2024 7:00</c:v>
                </c:pt>
                <c:pt idx="1059">
                  <c:v>2/1/2024 7:00</c:v>
                </c:pt>
                <c:pt idx="1060">
                  <c:v>2/2/2024 7:00</c:v>
                </c:pt>
                <c:pt idx="1061">
                  <c:v>2/5/2024 7:00</c:v>
                </c:pt>
                <c:pt idx="1062">
                  <c:v>2/6/2024 7:00</c:v>
                </c:pt>
                <c:pt idx="1063">
                  <c:v>2/7/2024 7:00</c:v>
                </c:pt>
                <c:pt idx="1064">
                  <c:v>2/8/2024 7:00</c:v>
                </c:pt>
                <c:pt idx="1065">
                  <c:v>2/9/2024 7:00</c:v>
                </c:pt>
                <c:pt idx="1066">
                  <c:v>2/12/2024 7:00</c:v>
                </c:pt>
                <c:pt idx="1067">
                  <c:v>2/13/2024 7:00</c:v>
                </c:pt>
                <c:pt idx="1068">
                  <c:v>2/14/2024 7:00</c:v>
                </c:pt>
                <c:pt idx="1069">
                  <c:v>2/15/2024 7:00</c:v>
                </c:pt>
                <c:pt idx="1070">
                  <c:v>2/16/2024 7:00</c:v>
                </c:pt>
                <c:pt idx="1071">
                  <c:v>2/20/2024 7:00</c:v>
                </c:pt>
                <c:pt idx="1072">
                  <c:v>2/21/2024 7:00</c:v>
                </c:pt>
                <c:pt idx="1073">
                  <c:v>2/22/2024 7:00</c:v>
                </c:pt>
                <c:pt idx="1074">
                  <c:v>2/23/2024 7:00</c:v>
                </c:pt>
                <c:pt idx="1075">
                  <c:v>2/26/2024 7:00</c:v>
                </c:pt>
                <c:pt idx="1076">
                  <c:v>2/27/2024 7:00</c:v>
                </c:pt>
                <c:pt idx="1077">
                  <c:v>2/28/2024 7:00</c:v>
                </c:pt>
                <c:pt idx="1078">
                  <c:v>2/29/2024 7:00</c:v>
                </c:pt>
                <c:pt idx="1079">
                  <c:v>3/1/2024 7:00</c:v>
                </c:pt>
                <c:pt idx="1080">
                  <c:v>3/4/2024 7:00</c:v>
                </c:pt>
                <c:pt idx="1081">
                  <c:v>3/5/2024 7:00</c:v>
                </c:pt>
                <c:pt idx="1082">
                  <c:v>3/6/2024 7:00</c:v>
                </c:pt>
                <c:pt idx="1083">
                  <c:v>3/7/2024 7:00</c:v>
                </c:pt>
                <c:pt idx="1084">
                  <c:v>3/8/2024 7:00</c:v>
                </c:pt>
                <c:pt idx="1085">
                  <c:v>3/11/2024 7:00</c:v>
                </c:pt>
                <c:pt idx="1086">
                  <c:v>3/12/2024 7:00</c:v>
                </c:pt>
                <c:pt idx="1087">
                  <c:v>3/13/2024 7:00</c:v>
                </c:pt>
                <c:pt idx="1088">
                  <c:v>3/14/2024 7:00</c:v>
                </c:pt>
                <c:pt idx="1089">
                  <c:v>3/15/2024 7:00</c:v>
                </c:pt>
                <c:pt idx="1090">
                  <c:v>3/18/2024 7:00</c:v>
                </c:pt>
                <c:pt idx="1091">
                  <c:v>3/19/2024 7:00</c:v>
                </c:pt>
                <c:pt idx="1092">
                  <c:v>3/20/2024 7:00</c:v>
                </c:pt>
                <c:pt idx="1093">
                  <c:v>3/21/2024 7:00</c:v>
                </c:pt>
                <c:pt idx="1094">
                  <c:v>3/22/2024 7:00</c:v>
                </c:pt>
                <c:pt idx="1095">
                  <c:v>3/25/2024 7:00</c:v>
                </c:pt>
                <c:pt idx="1096">
                  <c:v>3/26/2024 7:00</c:v>
                </c:pt>
                <c:pt idx="1097">
                  <c:v>3/27/2024 7:00</c:v>
                </c:pt>
                <c:pt idx="1098">
                  <c:v>3/28/2024 7:00</c:v>
                </c:pt>
                <c:pt idx="1099">
                  <c:v>4/1/2024 7:00</c:v>
                </c:pt>
                <c:pt idx="1100">
                  <c:v>4/2/2024 7:00</c:v>
                </c:pt>
                <c:pt idx="1101">
                  <c:v>4/3/2024 7:00</c:v>
                </c:pt>
                <c:pt idx="1102">
                  <c:v>4/4/2024 7:00</c:v>
                </c:pt>
                <c:pt idx="1103">
                  <c:v>4/5/2024 7:00</c:v>
                </c:pt>
                <c:pt idx="1104">
                  <c:v>4/8/2024 7:00</c:v>
                </c:pt>
                <c:pt idx="1105">
                  <c:v>4/9/2024 7:00</c:v>
                </c:pt>
                <c:pt idx="1106">
                  <c:v>4/10/2024 7:00</c:v>
                </c:pt>
                <c:pt idx="1107">
                  <c:v>4/11/2024 7:00</c:v>
                </c:pt>
                <c:pt idx="1108">
                  <c:v>4/12/2024 7:00</c:v>
                </c:pt>
                <c:pt idx="1109">
                  <c:v>4/15/2024 7:00</c:v>
                </c:pt>
                <c:pt idx="1110">
                  <c:v>4/16/2024 7:00</c:v>
                </c:pt>
                <c:pt idx="1111">
                  <c:v>4/17/2024 7:00</c:v>
                </c:pt>
                <c:pt idx="1112">
                  <c:v>4/18/2024 7:00</c:v>
                </c:pt>
                <c:pt idx="1113">
                  <c:v>4/19/2024 7:00</c:v>
                </c:pt>
                <c:pt idx="1114">
                  <c:v>4/22/2024 7:00</c:v>
                </c:pt>
                <c:pt idx="1115">
                  <c:v>4/23/2024 7:00</c:v>
                </c:pt>
                <c:pt idx="1116">
                  <c:v>4/24/2024 7:00</c:v>
                </c:pt>
                <c:pt idx="1117">
                  <c:v>4/25/2024 7:00</c:v>
                </c:pt>
                <c:pt idx="1118">
                  <c:v>4/26/2024 7:00</c:v>
                </c:pt>
                <c:pt idx="1119">
                  <c:v>4/29/2024 7:00</c:v>
                </c:pt>
                <c:pt idx="1120">
                  <c:v>4/30/2024 7:00</c:v>
                </c:pt>
                <c:pt idx="1121">
                  <c:v>5/1/2024 7:00</c:v>
                </c:pt>
                <c:pt idx="1122">
                  <c:v>5/2/2024 7:00</c:v>
                </c:pt>
                <c:pt idx="1123">
                  <c:v>5/3/2024 7:00</c:v>
                </c:pt>
                <c:pt idx="1124">
                  <c:v>5/6/2024 7:00</c:v>
                </c:pt>
                <c:pt idx="1125">
                  <c:v>5/7/2024 7:00</c:v>
                </c:pt>
                <c:pt idx="1126">
                  <c:v>5/8/2024 7:00</c:v>
                </c:pt>
                <c:pt idx="1127">
                  <c:v>5/9/2024 7:00</c:v>
                </c:pt>
                <c:pt idx="1128">
                  <c:v>5/10/2024 7:00</c:v>
                </c:pt>
                <c:pt idx="1129">
                  <c:v>5/13/2024 7:00</c:v>
                </c:pt>
                <c:pt idx="1130">
                  <c:v>5/14/2024 7:00</c:v>
                </c:pt>
                <c:pt idx="1131">
                  <c:v>5/15/2024 7:00</c:v>
                </c:pt>
                <c:pt idx="1132">
                  <c:v>5/16/2024 7:00</c:v>
                </c:pt>
                <c:pt idx="1133">
                  <c:v>5/17/2024 7:00</c:v>
                </c:pt>
                <c:pt idx="1134">
                  <c:v>5/20/2024 7:00</c:v>
                </c:pt>
                <c:pt idx="1135">
                  <c:v>5/21/2024 7:00</c:v>
                </c:pt>
                <c:pt idx="1136">
                  <c:v>5/22/2024 7:00</c:v>
                </c:pt>
                <c:pt idx="1137">
                  <c:v>5/23/2024 7:00</c:v>
                </c:pt>
                <c:pt idx="1138">
                  <c:v>5/24/2024 7:00</c:v>
                </c:pt>
                <c:pt idx="1139">
                  <c:v>5/28/2024 7:00</c:v>
                </c:pt>
                <c:pt idx="1140">
                  <c:v>5/29/2024 7:00</c:v>
                </c:pt>
                <c:pt idx="1141">
                  <c:v>5/30/2024 7:00</c:v>
                </c:pt>
                <c:pt idx="1142">
                  <c:v>5/31/2024 7:00</c:v>
                </c:pt>
                <c:pt idx="1143">
                  <c:v>6/3/2024 7:00</c:v>
                </c:pt>
                <c:pt idx="1144">
                  <c:v>6/4/2024 7:00</c:v>
                </c:pt>
                <c:pt idx="1145">
                  <c:v>6/5/2024 7:00</c:v>
                </c:pt>
                <c:pt idx="1146">
                  <c:v>6/6/2024 7:00</c:v>
                </c:pt>
                <c:pt idx="1147">
                  <c:v>6/7/2024 7:00</c:v>
                </c:pt>
                <c:pt idx="1148">
                  <c:v>6/10/2024 7:00</c:v>
                </c:pt>
                <c:pt idx="1149">
                  <c:v>6/11/2024 7:00</c:v>
                </c:pt>
                <c:pt idx="1150">
                  <c:v>6/12/2024 7:00</c:v>
                </c:pt>
                <c:pt idx="1151">
                  <c:v>6/13/2024 7:00</c:v>
                </c:pt>
                <c:pt idx="1152">
                  <c:v>6/14/2024 7:00</c:v>
                </c:pt>
                <c:pt idx="1153">
                  <c:v>6/17/2024 7:00</c:v>
                </c:pt>
                <c:pt idx="1154">
                  <c:v>6/18/2024 7:00</c:v>
                </c:pt>
                <c:pt idx="1155">
                  <c:v>6/20/2024 7:00</c:v>
                </c:pt>
                <c:pt idx="1156">
                  <c:v>6/21/2024 7:00</c:v>
                </c:pt>
                <c:pt idx="1157">
                  <c:v>6/24/2024 7:00</c:v>
                </c:pt>
                <c:pt idx="1158">
                  <c:v>6/25/2024 7:00</c:v>
                </c:pt>
                <c:pt idx="1159">
                  <c:v>6/26/2024 7:00</c:v>
                </c:pt>
                <c:pt idx="1160">
                  <c:v>6/27/2024 7:00</c:v>
                </c:pt>
                <c:pt idx="1161">
                  <c:v>6/28/2024 7:00</c:v>
                </c:pt>
                <c:pt idx="1162">
                  <c:v>7/1/2024 7:00</c:v>
                </c:pt>
                <c:pt idx="1163">
                  <c:v>7/2/2024 7:00</c:v>
                </c:pt>
                <c:pt idx="1164">
                  <c:v>7/3/2024 7:00</c:v>
                </c:pt>
                <c:pt idx="1165">
                  <c:v>7/5/2024 7:00</c:v>
                </c:pt>
                <c:pt idx="1166">
                  <c:v>7/8/2024 7:00</c:v>
                </c:pt>
                <c:pt idx="1167">
                  <c:v>7/9/2024 7:00</c:v>
                </c:pt>
                <c:pt idx="1168">
                  <c:v>7/10/2024 7:00</c:v>
                </c:pt>
                <c:pt idx="1169">
                  <c:v>7/11/2024 7:00</c:v>
                </c:pt>
                <c:pt idx="1170">
                  <c:v>7/12/2024 7:00</c:v>
                </c:pt>
                <c:pt idx="1171">
                  <c:v>7/15/2024 7:00</c:v>
                </c:pt>
                <c:pt idx="1172">
                  <c:v>7/16/2024 7:00</c:v>
                </c:pt>
                <c:pt idx="1173">
                  <c:v>7/17/2024 7:00</c:v>
                </c:pt>
                <c:pt idx="1174">
                  <c:v>7/18/2024 7:00</c:v>
                </c:pt>
                <c:pt idx="1175">
                  <c:v>7/19/2024 7:00</c:v>
                </c:pt>
                <c:pt idx="1176">
                  <c:v>7/22/2024 7:00</c:v>
                </c:pt>
                <c:pt idx="1177">
                  <c:v>7/23/2024 7:00</c:v>
                </c:pt>
                <c:pt idx="1178">
                  <c:v>7/24/2024 7:00</c:v>
                </c:pt>
                <c:pt idx="1179">
                  <c:v>7/25/2024 7:00</c:v>
                </c:pt>
                <c:pt idx="1180">
                  <c:v>7/26/2024 7:00</c:v>
                </c:pt>
                <c:pt idx="1181">
                  <c:v>7/29/2024 7:00</c:v>
                </c:pt>
                <c:pt idx="1182">
                  <c:v>7/30/2024 7:00</c:v>
                </c:pt>
                <c:pt idx="1183">
                  <c:v>7/31/2024 7:00</c:v>
                </c:pt>
                <c:pt idx="1184">
                  <c:v>8/1/2024 7:00</c:v>
                </c:pt>
                <c:pt idx="1185">
                  <c:v>8/2/2024 7:00</c:v>
                </c:pt>
                <c:pt idx="1186">
                  <c:v>8/5/2024 7:00</c:v>
                </c:pt>
                <c:pt idx="1187">
                  <c:v>8/6/2024 7:00</c:v>
                </c:pt>
                <c:pt idx="1188">
                  <c:v>8/7/2024 7:00</c:v>
                </c:pt>
                <c:pt idx="1189">
                  <c:v>8/8/2024 7:00</c:v>
                </c:pt>
                <c:pt idx="1190">
                  <c:v>8/9/2024 7:00</c:v>
                </c:pt>
                <c:pt idx="1191">
                  <c:v>8/12/2024 7:00</c:v>
                </c:pt>
                <c:pt idx="1192">
                  <c:v>8/13/2024 7:00</c:v>
                </c:pt>
                <c:pt idx="1193">
                  <c:v>8/14/2024 7:00</c:v>
                </c:pt>
                <c:pt idx="1194">
                  <c:v>8/15/2024 7:00</c:v>
                </c:pt>
                <c:pt idx="1195">
                  <c:v>8/16/2024 7:00</c:v>
                </c:pt>
                <c:pt idx="1196">
                  <c:v>8/19/2024 7:00</c:v>
                </c:pt>
                <c:pt idx="1197">
                  <c:v>8/20/2024 7:00</c:v>
                </c:pt>
                <c:pt idx="1198">
                  <c:v>8/21/2024 7:00</c:v>
                </c:pt>
                <c:pt idx="1199">
                  <c:v>8/22/2024 7:00</c:v>
                </c:pt>
                <c:pt idx="1200">
                  <c:v>8/23/2024 7:00</c:v>
                </c:pt>
                <c:pt idx="1201">
                  <c:v>8/26/2024 7:00</c:v>
                </c:pt>
                <c:pt idx="1202">
                  <c:v>8/27/2024 7:00</c:v>
                </c:pt>
                <c:pt idx="1203">
                  <c:v>8/28/2024 7:00</c:v>
                </c:pt>
                <c:pt idx="1204">
                  <c:v>8/29/2024 7:00</c:v>
                </c:pt>
                <c:pt idx="1205">
                  <c:v>8/30/2024 7:00</c:v>
                </c:pt>
                <c:pt idx="1206">
                  <c:v>9/3/2024 7:00</c:v>
                </c:pt>
                <c:pt idx="1207">
                  <c:v>9/4/2024 7:00</c:v>
                </c:pt>
                <c:pt idx="1208">
                  <c:v>9/5/2024 7:00</c:v>
                </c:pt>
                <c:pt idx="1209">
                  <c:v>9/6/2024 7:00</c:v>
                </c:pt>
                <c:pt idx="1210">
                  <c:v>9/9/2024 7:00</c:v>
                </c:pt>
                <c:pt idx="1211">
                  <c:v>9/10/2024 7:00</c:v>
                </c:pt>
                <c:pt idx="1212">
                  <c:v>9/11/2024 7:00</c:v>
                </c:pt>
                <c:pt idx="1213">
                  <c:v>9/12/2024 7:00</c:v>
                </c:pt>
                <c:pt idx="1214">
                  <c:v>9/13/2024 7:00</c:v>
                </c:pt>
                <c:pt idx="1215">
                  <c:v>9/16/2024 7:00</c:v>
                </c:pt>
                <c:pt idx="1216">
                  <c:v>9/17/2024 7:00</c:v>
                </c:pt>
                <c:pt idx="1217">
                  <c:v>9/18/2024 7:00</c:v>
                </c:pt>
                <c:pt idx="1218">
                  <c:v>9/19/2024 7:00</c:v>
                </c:pt>
                <c:pt idx="1219">
                  <c:v>9/20/2024 7:00</c:v>
                </c:pt>
                <c:pt idx="1220">
                  <c:v>9/23/2024 7:00</c:v>
                </c:pt>
                <c:pt idx="1221">
                  <c:v>9/24/2024 7:00</c:v>
                </c:pt>
                <c:pt idx="1222">
                  <c:v>9/25/2024 7:00</c:v>
                </c:pt>
                <c:pt idx="1223">
                  <c:v>9/26/2024 7:00</c:v>
                </c:pt>
                <c:pt idx="1224">
                  <c:v>9/27/2024 7:00</c:v>
                </c:pt>
                <c:pt idx="1225">
                  <c:v>9/30/2024 7:00</c:v>
                </c:pt>
                <c:pt idx="1226">
                  <c:v>10/1/2024 7:00</c:v>
                </c:pt>
                <c:pt idx="1227">
                  <c:v>10/2/2024 7:00</c:v>
                </c:pt>
                <c:pt idx="1228">
                  <c:v>10/3/2024 7:00</c:v>
                </c:pt>
                <c:pt idx="1229">
                  <c:v>10/4/2024 7:00</c:v>
                </c:pt>
                <c:pt idx="1230">
                  <c:v>10/7/2024 7:00</c:v>
                </c:pt>
                <c:pt idx="1231">
                  <c:v>10/8/2024 7:00</c:v>
                </c:pt>
                <c:pt idx="1232">
                  <c:v>10/9/2024 7:00</c:v>
                </c:pt>
                <c:pt idx="1233">
                  <c:v>10/10/2024 7:00</c:v>
                </c:pt>
                <c:pt idx="1234">
                  <c:v>10/11/2024 7:00</c:v>
                </c:pt>
                <c:pt idx="1235">
                  <c:v>10/14/2024 7:00</c:v>
                </c:pt>
                <c:pt idx="1236">
                  <c:v>10/15/2024 7:00</c:v>
                </c:pt>
                <c:pt idx="1237">
                  <c:v>10/16/2024 7:00</c:v>
                </c:pt>
                <c:pt idx="1238">
                  <c:v>10/17/2024 7:00</c:v>
                </c:pt>
                <c:pt idx="1239">
                  <c:v>10/18/2024 7:00</c:v>
                </c:pt>
                <c:pt idx="1240">
                  <c:v>10/21/2024 7:00</c:v>
                </c:pt>
                <c:pt idx="1241">
                  <c:v>10/22/2024 7:00</c:v>
                </c:pt>
                <c:pt idx="1242">
                  <c:v>10/23/2024 7:00</c:v>
                </c:pt>
                <c:pt idx="1243">
                  <c:v>10/24/2024 7:00</c:v>
                </c:pt>
                <c:pt idx="1244">
                  <c:v>10/25/2024 7:00</c:v>
                </c:pt>
                <c:pt idx="1245">
                  <c:v>10/28/2024 7:00</c:v>
                </c:pt>
                <c:pt idx="1246">
                  <c:v>10/29/2024 7:00</c:v>
                </c:pt>
                <c:pt idx="1247">
                  <c:v>10/30/2024 7:00</c:v>
                </c:pt>
                <c:pt idx="1248">
                  <c:v>10/31/2024 7:00</c:v>
                </c:pt>
                <c:pt idx="1249">
                  <c:v>11/1/2024 7:00</c:v>
                </c:pt>
                <c:pt idx="1250">
                  <c:v>11/4/2024 7:00</c:v>
                </c:pt>
                <c:pt idx="1251">
                  <c:v>11/5/2024 7:00</c:v>
                </c:pt>
                <c:pt idx="1252">
                  <c:v>11/6/2024 7:00</c:v>
                </c:pt>
                <c:pt idx="1253">
                  <c:v>11/7/2024 7:00</c:v>
                </c:pt>
                <c:pt idx="1254">
                  <c:v>11/8/2024 7:00</c:v>
                </c:pt>
                <c:pt idx="1255">
                  <c:v>11/11/2024 7:00</c:v>
                </c:pt>
                <c:pt idx="1256">
                  <c:v>11/12/2024 7:00</c:v>
                </c:pt>
                <c:pt idx="1257">
                  <c:v>11/13/2024 7:00</c:v>
                </c:pt>
                <c:pt idx="1258">
                  <c:v>11/14/2024 7:00</c:v>
                </c:pt>
                <c:pt idx="1259">
                  <c:v>11/15/2024 7:00</c:v>
                </c:pt>
                <c:pt idx="1260">
                  <c:v>11/16/2024 7:00</c:v>
                </c:pt>
                <c:pt idx="1261">
                  <c:v>11/17/2024 7:00</c:v>
                </c:pt>
                <c:pt idx="1262">
                  <c:v>11/18/2024 7:00</c:v>
                </c:pt>
                <c:pt idx="1263">
                  <c:v>11/19/2024 7:00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'3a. Moving Average'!$N$3:$N$1266</c15:sqref>
                  </c15:fullRef>
                </c:ext>
              </c:extLst>
              <c:f>'3a. Moving Average'!$N$4:$N$1266</c:f>
              <c:numCache>
                <c:formatCode>General</c:formatCode>
                <c:ptCount val="1263"/>
                <c:pt idx="5" formatCode="_(&quot;$&quot;* #,##0.00_);_(&quot;$&quot;* \(#,##0.00\);_(&quot;$&quot;* &quot;-&quot;??_);_(@_)">
                  <c:v>143.09383333333335</c:v>
                </c:pt>
                <c:pt idx="6" formatCode="_(&quot;$&quot;* #,##0.00_);_(&quot;$&quot;* \(#,##0.00\);_(&quot;$&quot;* &quot;-&quot;??_);_(@_)">
                  <c:v>143.4184333333333</c:v>
                </c:pt>
                <c:pt idx="7" formatCode="_(&quot;$&quot;* #,##0.00_);_(&quot;$&quot;* \(#,##0.00\);_(&quot;$&quot;* &quot;-&quot;??_);_(@_)">
                  <c:v>143.70091666666664</c:v>
                </c:pt>
                <c:pt idx="8" formatCode="_(&quot;$&quot;* #,##0.00_);_(&quot;$&quot;* \(#,##0.00\);_(&quot;$&quot;* &quot;-&quot;??_);_(@_)">
                  <c:v>144.0523</c:v>
                </c:pt>
                <c:pt idx="9" formatCode="_(&quot;$&quot;* #,##0.00_);_(&quot;$&quot;* \(#,##0.00\);_(&quot;$&quot;* &quot;-&quot;??_);_(@_)">
                  <c:v>144.44204999999999</c:v>
                </c:pt>
                <c:pt idx="10" formatCode="_(&quot;$&quot;* #,##0.00_);_(&quot;$&quot;* \(#,##0.00\);_(&quot;$&quot;* &quot;-&quot;??_);_(@_)">
                  <c:v>144.72318333333331</c:v>
                </c:pt>
                <c:pt idx="11" formatCode="_(&quot;$&quot;* #,##0.00_);_(&quot;$&quot;* \(#,##0.00\);_(&quot;$&quot;* &quot;-&quot;??_);_(@_)">
                  <c:v>144.73436666666666</c:v>
                </c:pt>
                <c:pt idx="12" formatCode="_(&quot;$&quot;* #,##0.00_);_(&quot;$&quot;* \(#,##0.00\);_(&quot;$&quot;* &quot;-&quot;??_);_(@_)">
                  <c:v>144.68963333333332</c:v>
                </c:pt>
                <c:pt idx="13" formatCode="_(&quot;$&quot;* #,##0.00_);_(&quot;$&quot;* \(#,##0.00\);_(&quot;$&quot;* &quot;-&quot;??_);_(@_)">
                  <c:v>144.46921666666665</c:v>
                </c:pt>
                <c:pt idx="14" formatCode="_(&quot;$&quot;* #,##0.00_);_(&quot;$&quot;* \(#,##0.00\);_(&quot;$&quot;* &quot;-&quot;??_);_(@_)">
                  <c:v>144.13378333333335</c:v>
                </c:pt>
                <c:pt idx="15" formatCode="_(&quot;$&quot;* #,##0.00_);_(&quot;$&quot;* \(#,##0.00\);_(&quot;$&quot;* &quot;-&quot;??_);_(@_)">
                  <c:v>144.04273333333333</c:v>
                </c:pt>
                <c:pt idx="16" formatCode="_(&quot;$&quot;* #,##0.00_);_(&quot;$&quot;* \(#,##0.00\);_(&quot;$&quot;* &quot;-&quot;??_);_(@_)">
                  <c:v>144.03953333333334</c:v>
                </c:pt>
                <c:pt idx="17" formatCode="_(&quot;$&quot;* #,##0.00_);_(&quot;$&quot;* \(#,##0.00\);_(&quot;$&quot;* &quot;-&quot;??_);_(@_)">
                  <c:v>144.29191666666665</c:v>
                </c:pt>
                <c:pt idx="18" formatCode="_(&quot;$&quot;* #,##0.00_);_(&quot;$&quot;* \(#,##0.00\);_(&quot;$&quot;* &quot;-&quot;??_);_(@_)">
                  <c:v>144.67368333333332</c:v>
                </c:pt>
                <c:pt idx="19" formatCode="_(&quot;$&quot;* #,##0.00_);_(&quot;$&quot;* \(#,##0.00\);_(&quot;$&quot;* &quot;-&quot;??_);_(@_)">
                  <c:v>145.21516666666665</c:v>
                </c:pt>
                <c:pt idx="20" formatCode="_(&quot;$&quot;* #,##0.00_);_(&quot;$&quot;* \(#,##0.00\);_(&quot;$&quot;* &quot;-&quot;??_);_(@_)">
                  <c:v>145.94993333333332</c:v>
                </c:pt>
                <c:pt idx="21" formatCode="_(&quot;$&quot;* #,##0.00_);_(&quot;$&quot;* \(#,##0.00\);_(&quot;$&quot;* &quot;-&quot;??_);_(@_)">
                  <c:v>146.55373333333333</c:v>
                </c:pt>
                <c:pt idx="22" formatCode="_(&quot;$&quot;* #,##0.00_);_(&quot;$&quot;* \(#,##0.00\);_(&quot;$&quot;* &quot;-&quot;??_);_(@_)">
                  <c:v>147.08565000000002</c:v>
                </c:pt>
                <c:pt idx="23" formatCode="_(&quot;$&quot;* #,##0.00_);_(&quot;$&quot;* \(#,##0.00\);_(&quot;$&quot;* &quot;-&quot;??_);_(@_)">
                  <c:v>147.60318333333333</c:v>
                </c:pt>
                <c:pt idx="24" formatCode="_(&quot;$&quot;* #,##0.00_);_(&quot;$&quot;* \(#,##0.00\);_(&quot;$&quot;* &quot;-&quot;??_);_(@_)">
                  <c:v>148.24371666666664</c:v>
                </c:pt>
                <c:pt idx="25" formatCode="_(&quot;$&quot;* #,##0.00_);_(&quot;$&quot;* \(#,##0.00\);_(&quot;$&quot;* &quot;-&quot;??_);_(@_)">
                  <c:v>148.90981666666667</c:v>
                </c:pt>
                <c:pt idx="26" formatCode="_(&quot;$&quot;* #,##0.00_);_(&quot;$&quot;* \(#,##0.00\);_(&quot;$&quot;* &quot;-&quot;??_);_(@_)">
                  <c:v>149.36986666666667</c:v>
                </c:pt>
                <c:pt idx="27" formatCode="_(&quot;$&quot;* #,##0.00_);_(&quot;$&quot;* \(#,##0.00\);_(&quot;$&quot;* &quot;-&quot;??_);_(@_)">
                  <c:v>149.66536666666667</c:v>
                </c:pt>
                <c:pt idx="28" formatCode="_(&quot;$&quot;* #,##0.00_);_(&quot;$&quot;* \(#,##0.00\);_(&quot;$&quot;* &quot;-&quot;??_);_(@_)">
                  <c:v>150.30109999999999</c:v>
                </c:pt>
                <c:pt idx="29" formatCode="_(&quot;$&quot;* #,##0.00_);_(&quot;$&quot;* \(#,##0.00\);_(&quot;$&quot;* &quot;-&quot;??_);_(@_)">
                  <c:v>151.03428333333332</c:v>
                </c:pt>
                <c:pt idx="30" formatCode="_(&quot;$&quot;* #,##0.00_);_(&quot;$&quot;* \(#,##0.00\);_(&quot;$&quot;* &quot;-&quot;??_);_(@_)">
                  <c:v>151.33458333333334</c:v>
                </c:pt>
                <c:pt idx="31" formatCode="_(&quot;$&quot;* #,##0.00_);_(&quot;$&quot;* \(#,##0.00\);_(&quot;$&quot;* &quot;-&quot;??_);_(@_)">
                  <c:v>151.3809</c:v>
                </c:pt>
                <c:pt idx="32" formatCode="_(&quot;$&quot;* #,##0.00_);_(&quot;$&quot;* \(#,##0.00\);_(&quot;$&quot;* &quot;-&quot;??_);_(@_)">
                  <c:v>151.89363333333336</c:v>
                </c:pt>
                <c:pt idx="33" formatCode="_(&quot;$&quot;* #,##0.00_);_(&quot;$&quot;* \(#,##0.00\);_(&quot;$&quot;* &quot;-&quot;??_);_(@_)">
                  <c:v>152.0917</c:v>
                </c:pt>
                <c:pt idx="34" formatCode="_(&quot;$&quot;* #,##0.00_);_(&quot;$&quot;* \(#,##0.00\);_(&quot;$&quot;* &quot;-&quot;??_);_(@_)">
                  <c:v>152.14921666666666</c:v>
                </c:pt>
                <c:pt idx="35" formatCode="_(&quot;$&quot;* #,##0.00_);_(&quot;$&quot;* \(#,##0.00\);_(&quot;$&quot;* &quot;-&quot;??_);_(@_)">
                  <c:v>151.92878333333331</c:v>
                </c:pt>
                <c:pt idx="36" formatCode="_(&quot;$&quot;* #,##0.00_);_(&quot;$&quot;* \(#,##0.00\);_(&quot;$&quot;* &quot;-&quot;??_);_(@_)">
                  <c:v>152.32811666666666</c:v>
                </c:pt>
                <c:pt idx="37" formatCode="_(&quot;$&quot;* #,##0.00_);_(&quot;$&quot;* \(#,##0.00\);_(&quot;$&quot;* &quot;-&quot;??_);_(@_)">
                  <c:v>153.02933333333331</c:v>
                </c:pt>
                <c:pt idx="38" formatCode="_(&quot;$&quot;* #,##0.00_);_(&quot;$&quot;* \(#,##0.00\);_(&quot;$&quot;* &quot;-&quot;??_);_(@_)">
                  <c:v>153.14434999999997</c:v>
                </c:pt>
                <c:pt idx="39" formatCode="_(&quot;$&quot;* #,##0.00_);_(&quot;$&quot;* \(#,##0.00\);_(&quot;$&quot;* &quot;-&quot;??_);_(@_)">
                  <c:v>153.88871666666668</c:v>
                </c:pt>
                <c:pt idx="40" formatCode="_(&quot;$&quot;* #,##0.00_);_(&quot;$&quot;* \(#,##0.00\);_(&quot;$&quot;* &quot;-&quot;??_);_(@_)">
                  <c:v>154.38388333333333</c:v>
                </c:pt>
                <c:pt idx="41" formatCode="_(&quot;$&quot;* #,##0.00_);_(&quot;$&quot;* \(#,##0.00\);_(&quot;$&quot;* &quot;-&quot;??_);_(@_)">
                  <c:v>155.27838333333332</c:v>
                </c:pt>
                <c:pt idx="42" formatCode="_(&quot;$&quot;* #,##0.00_);_(&quot;$&quot;* \(#,##0.00\);_(&quot;$&quot;* &quot;-&quot;??_);_(@_)">
                  <c:v>156.24955</c:v>
                </c:pt>
                <c:pt idx="43" formatCode="_(&quot;$&quot;* #,##0.00_);_(&quot;$&quot;* \(#,##0.00\);_(&quot;$&quot;* &quot;-&quot;??_);_(@_)">
                  <c:v>157.04983333333334</c:v>
                </c:pt>
                <c:pt idx="44" formatCode="_(&quot;$&quot;* #,##0.00_);_(&quot;$&quot;* \(#,##0.00\);_(&quot;$&quot;* &quot;-&quot;??_);_(@_)">
                  <c:v>157.87404999999998</c:v>
                </c:pt>
                <c:pt idx="45" formatCode="_(&quot;$&quot;* #,##0.00_);_(&quot;$&quot;* \(#,##0.00\);_(&quot;$&quot;* &quot;-&quot;??_);_(@_)">
                  <c:v>158.26059999999998</c:v>
                </c:pt>
                <c:pt idx="46" formatCode="_(&quot;$&quot;* #,##0.00_);_(&quot;$&quot;* \(#,##0.00\);_(&quot;$&quot;* &quot;-&quot;??_);_(@_)">
                  <c:v>158.99376666666669</c:v>
                </c:pt>
                <c:pt idx="47" formatCode="_(&quot;$&quot;* #,##0.00_);_(&quot;$&quot;* \(#,##0.00\);_(&quot;$&quot;* &quot;-&quot;??_);_(@_)">
                  <c:v>159.29086666666666</c:v>
                </c:pt>
                <c:pt idx="48" formatCode="_(&quot;$&quot;* #,##0.00_);_(&quot;$&quot;* \(#,##0.00\);_(&quot;$&quot;* &quot;-&quot;??_);_(@_)">
                  <c:v>158.6695</c:v>
                </c:pt>
                <c:pt idx="49" formatCode="_(&quot;$&quot;* #,##0.00_);_(&quot;$&quot;* \(#,##0.00\);_(&quot;$&quot;* &quot;-&quot;??_);_(@_)">
                  <c:v>158.40753333333333</c:v>
                </c:pt>
                <c:pt idx="50" formatCode="_(&quot;$&quot;* #,##0.00_);_(&quot;$&quot;* \(#,##0.00\);_(&quot;$&quot;* &quot;-&quot;??_);_(@_)">
                  <c:v>158.65351666666666</c:v>
                </c:pt>
                <c:pt idx="51" formatCode="_(&quot;$&quot;* #,##0.00_);_(&quot;$&quot;* \(#,##0.00\);_(&quot;$&quot;* &quot;-&quot;??_);_(@_)">
                  <c:v>159.78441666666666</c:v>
                </c:pt>
                <c:pt idx="52" formatCode="_(&quot;$&quot;* #,##0.00_);_(&quot;$&quot;* \(#,##0.00\);_(&quot;$&quot;* &quot;-&quot;??_);_(@_)">
                  <c:v>160.34508333333335</c:v>
                </c:pt>
                <c:pt idx="53" formatCode="_(&quot;$&quot;* #,##0.00_);_(&quot;$&quot;* \(#,##0.00\);_(&quot;$&quot;* &quot;-&quot;??_);_(@_)">
                  <c:v>161.83700000000002</c:v>
                </c:pt>
                <c:pt idx="54" formatCode="_(&quot;$&quot;* #,##0.00_);_(&quot;$&quot;* \(#,##0.00\);_(&quot;$&quot;* &quot;-&quot;??_);_(@_)">
                  <c:v>164.68665000000001</c:v>
                </c:pt>
                <c:pt idx="55" formatCode="_(&quot;$&quot;* #,##0.00_);_(&quot;$&quot;* \(#,##0.00\);_(&quot;$&quot;* &quot;-&quot;??_);_(@_)">
                  <c:v>166.99318333333335</c:v>
                </c:pt>
                <c:pt idx="56" formatCode="_(&quot;$&quot;* #,##0.00_);_(&quot;$&quot;* \(#,##0.00\);_(&quot;$&quot;* &quot;-&quot;??_);_(@_)">
                  <c:v>169.48343333333335</c:v>
                </c:pt>
                <c:pt idx="57" formatCode="_(&quot;$&quot;* #,##0.00_);_(&quot;$&quot;* \(#,##0.00\);_(&quot;$&quot;* &quot;-&quot;??_);_(@_)">
                  <c:v>171.25808333333336</c:v>
                </c:pt>
                <c:pt idx="58" formatCode="_(&quot;$&quot;* #,##0.00_);_(&quot;$&quot;* \(#,##0.00\);_(&quot;$&quot;* &quot;-&quot;??_);_(@_)">
                  <c:v>174.20836666666665</c:v>
                </c:pt>
                <c:pt idx="59" formatCode="_(&quot;$&quot;* #,##0.00_);_(&quot;$&quot;* \(#,##0.00\);_(&quot;$&quot;* &quot;-&quot;??_);_(@_)">
                  <c:v>175.81528333333333</c:v>
                </c:pt>
                <c:pt idx="60" formatCode="_(&quot;$&quot;* #,##0.00_);_(&quot;$&quot;* \(#,##0.00\);_(&quot;$&quot;* &quot;-&quot;??_);_(@_)">
                  <c:v>176.54846666666666</c:v>
                </c:pt>
                <c:pt idx="61" formatCode="_(&quot;$&quot;* #,##0.00_);_(&quot;$&quot;* \(#,##0.00\);_(&quot;$&quot;* &quot;-&quot;??_);_(@_)">
                  <c:v>177.15705000000003</c:v>
                </c:pt>
                <c:pt idx="62" formatCode="_(&quot;$&quot;* #,##0.00_);_(&quot;$&quot;* \(#,##0.00\);_(&quot;$&quot;* &quot;-&quot;??_);_(@_)">
                  <c:v>177.43178333333333</c:v>
                </c:pt>
                <c:pt idx="63" formatCode="_(&quot;$&quot;* #,##0.00_);_(&quot;$&quot;* \(#,##0.00\);_(&quot;$&quot;* &quot;-&quot;??_);_(@_)">
                  <c:v>177.96528333333333</c:v>
                </c:pt>
                <c:pt idx="64" formatCode="_(&quot;$&quot;* #,##0.00_);_(&quot;$&quot;* \(#,##0.00\);_(&quot;$&quot;* &quot;-&quot;??_);_(@_)">
                  <c:v>177.82016666666667</c:v>
                </c:pt>
                <c:pt idx="65" formatCode="_(&quot;$&quot;* #,##0.00_);_(&quot;$&quot;* \(#,##0.00\);_(&quot;$&quot;* &quot;-&quot;??_);_(@_)">
                  <c:v>177.89743333333334</c:v>
                </c:pt>
                <c:pt idx="66" formatCode="_(&quot;$&quot;* #,##0.00_);_(&quot;$&quot;* \(#,##0.00\);_(&quot;$&quot;* &quot;-&quot;??_);_(@_)">
                  <c:v>176.99778333333333</c:v>
                </c:pt>
                <c:pt idx="67" formatCode="_(&quot;$&quot;* #,##0.00_);_(&quot;$&quot;* \(#,##0.00\);_(&quot;$&quot;* &quot;-&quot;??_);_(@_)">
                  <c:v>175.02456666666663</c:v>
                </c:pt>
                <c:pt idx="68" formatCode="_(&quot;$&quot;* #,##0.00_);_(&quot;$&quot;* \(#,##0.00\);_(&quot;$&quot;* &quot;-&quot;??_);_(@_)">
                  <c:v>172.33770000000001</c:v>
                </c:pt>
                <c:pt idx="69" formatCode="_(&quot;$&quot;* #,##0.00_);_(&quot;$&quot;* \(#,##0.00\);_(&quot;$&quot;* &quot;-&quot;??_);_(@_)">
                  <c:v>169.68689999999998</c:v>
                </c:pt>
                <c:pt idx="70" formatCode="_(&quot;$&quot;* #,##0.00_);_(&quot;$&quot;* \(#,##0.00\);_(&quot;$&quot;* &quot;-&quot;??_);_(@_)">
                  <c:v>165.02596666666668</c:v>
                </c:pt>
                <c:pt idx="71" formatCode="_(&quot;$&quot;* #,##0.00_);_(&quot;$&quot;* \(#,##0.00\);_(&quot;$&quot;* &quot;-&quot;??_);_(@_)">
                  <c:v>161.43656666666666</c:v>
                </c:pt>
                <c:pt idx="72" formatCode="_(&quot;$&quot;* #,##0.00_);_(&quot;$&quot;* \(#,##0.00\);_(&quot;$&quot;* &quot;-&quot;??_);_(@_)">
                  <c:v>160.50756666666666</c:v>
                </c:pt>
                <c:pt idx="73" formatCode="_(&quot;$&quot;* #,##0.00_);_(&quot;$&quot;* \(#,##0.00\);_(&quot;$&quot;* &quot;-&quot;??_);_(@_)">
                  <c:v>159.48568333333333</c:v>
                </c:pt>
                <c:pt idx="74" formatCode="_(&quot;$&quot;* #,##0.00_);_(&quot;$&quot;* \(#,##0.00\);_(&quot;$&quot;* &quot;-&quot;??_);_(@_)">
                  <c:v>159.88291666666666</c:v>
                </c:pt>
                <c:pt idx="75" formatCode="_(&quot;$&quot;* #,##0.00_);_(&quot;$&quot;* \(#,##0.00\);_(&quot;$&quot;* &quot;-&quot;??_);_(@_)">
                  <c:v>159.25826666666669</c:v>
                </c:pt>
                <c:pt idx="76" formatCode="_(&quot;$&quot;* #,##0.00_);_(&quot;$&quot;* \(#,##0.00\);_(&quot;$&quot;* &quot;-&quot;??_);_(@_)">
                  <c:v>159.80125000000001</c:v>
                </c:pt>
                <c:pt idx="77" formatCode="_(&quot;$&quot;* #,##0.00_);_(&quot;$&quot;* \(#,##0.00\);_(&quot;$&quot;* &quot;-&quot;??_);_(@_)">
                  <c:v>157.97691666666668</c:v>
                </c:pt>
                <c:pt idx="78" formatCode="_(&quot;$&quot;* #,##0.00_);_(&quot;$&quot;* \(#,##0.00\);_(&quot;$&quot;* &quot;-&quot;??_);_(@_)">
                  <c:v>156.07571666666669</c:v>
                </c:pt>
                <c:pt idx="79" formatCode="_(&quot;$&quot;* #,##0.00_);_(&quot;$&quot;* \(#,##0.00\);_(&quot;$&quot;* &quot;-&quot;??_);_(@_)">
                  <c:v>154.33308333333335</c:v>
                </c:pt>
                <c:pt idx="80" formatCode="_(&quot;$&quot;* #,##0.00_);_(&quot;$&quot;* \(#,##0.00\);_(&quot;$&quot;* &quot;-&quot;??_);_(@_)">
                  <c:v>149.28933333333333</c:v>
                </c:pt>
                <c:pt idx="81" formatCode="_(&quot;$&quot;* #,##0.00_);_(&quot;$&quot;* \(#,##0.00\);_(&quot;$&quot;* &quot;-&quot;??_);_(@_)">
                  <c:v>148.09765000000002</c:v>
                </c:pt>
                <c:pt idx="82" formatCode="_(&quot;$&quot;* #,##0.00_);_(&quot;$&quot;* \(#,##0.00\);_(&quot;$&quot;* &quot;-&quot;??_);_(@_)">
                  <c:v>143.9092</c:v>
                </c:pt>
                <c:pt idx="83" formatCode="_(&quot;$&quot;* #,##0.00_);_(&quot;$&quot;* \(#,##0.00\);_(&quot;$&quot;* &quot;-&quot;??_);_(@_)">
                  <c:v>143.26051666666663</c:v>
                </c:pt>
                <c:pt idx="84" formatCode="_(&quot;$&quot;* #,##0.00_);_(&quot;$&quot;* \(#,##0.00\);_(&quot;$&quot;* &quot;-&quot;??_);_(@_)">
                  <c:v>139.97383333333335</c:v>
                </c:pt>
                <c:pt idx="85" formatCode="_(&quot;$&quot;* #,##0.00_);_(&quot;$&quot;* \(#,##0.00\);_(&quot;$&quot;* &quot;-&quot;??_);_(@_)">
                  <c:v>138.22478333333333</c:v>
                </c:pt>
                <c:pt idx="86" formatCode="_(&quot;$&quot;* #,##0.00_);_(&quot;$&quot;* \(#,##0.00\);_(&quot;$&quot;* &quot;-&quot;??_);_(@_)">
                  <c:v>137.95089999999999</c:v>
                </c:pt>
                <c:pt idx="87" formatCode="_(&quot;$&quot;* #,##0.00_);_(&quot;$&quot;* \(#,##0.00\);_(&quot;$&quot;* &quot;-&quot;??_);_(@_)">
                  <c:v>134.29103333333333</c:v>
                </c:pt>
                <c:pt idx="88" formatCode="_(&quot;$&quot;* #,##0.00_);_(&quot;$&quot;* \(#,##0.00\);_(&quot;$&quot;* &quot;-&quot;??_);_(@_)">
                  <c:v>136.36043333333336</c:v>
                </c:pt>
                <c:pt idx="89" formatCode="_(&quot;$&quot;* #,##0.00_);_(&quot;$&quot;* \(#,##0.00\);_(&quot;$&quot;* &quot;-&quot;??_);_(@_)">
                  <c:v>136.41648333333333</c:v>
                </c:pt>
                <c:pt idx="90" formatCode="_(&quot;$&quot;* #,##0.00_);_(&quot;$&quot;* \(#,##0.00\);_(&quot;$&quot;* &quot;-&quot;??_);_(@_)">
                  <c:v>138.93275000000003</c:v>
                </c:pt>
                <c:pt idx="91" formatCode="_(&quot;$&quot;* #,##0.00_);_(&quot;$&quot;* \(#,##0.00\);_(&quot;$&quot;* &quot;-&quot;??_);_(@_)">
                  <c:v>140.05231666666666</c:v>
                </c:pt>
                <c:pt idx="92" formatCode="_(&quot;$&quot;* #,##0.00_);_(&quot;$&quot;* \(#,##0.00\);_(&quot;$&quot;* &quot;-&quot;??_);_(@_)">
                  <c:v>143.71699999999998</c:v>
                </c:pt>
                <c:pt idx="93" formatCode="_(&quot;$&quot;* #,##0.00_);_(&quot;$&quot;* \(#,##0.00\);_(&quot;$&quot;* &quot;-&quot;??_);_(@_)">
                  <c:v>147.19748333333331</c:v>
                </c:pt>
                <c:pt idx="94" formatCode="_(&quot;$&quot;* #,##0.00_);_(&quot;$&quot;* \(#,##0.00\);_(&quot;$&quot;* &quot;-&quot;??_);_(@_)">
                  <c:v>147.80131666666665</c:v>
                </c:pt>
                <c:pt idx="95" formatCode="_(&quot;$&quot;* #,##0.00_);_(&quot;$&quot;* \(#,##0.00\);_(&quot;$&quot;* &quot;-&quot;??_);_(@_)">
                  <c:v>149.13713333333331</c:v>
                </c:pt>
                <c:pt idx="96" formatCode="_(&quot;$&quot;* #,##0.00_);_(&quot;$&quot;* \(#,##0.00\);_(&quot;$&quot;* &quot;-&quot;??_);_(@_)">
                  <c:v>148.77194999999998</c:v>
                </c:pt>
                <c:pt idx="97" formatCode="_(&quot;$&quot;* #,##0.00_);_(&quot;$&quot;* \(#,##0.00\);_(&quot;$&quot;* &quot;-&quot;??_);_(@_)">
                  <c:v>151.26579999999998</c:v>
                </c:pt>
                <c:pt idx="98" formatCode="_(&quot;$&quot;* #,##0.00_);_(&quot;$&quot;* \(#,##0.00\);_(&quot;$&quot;* &quot;-&quot;??_);_(@_)">
                  <c:v>151.78795</c:v>
                </c:pt>
                <c:pt idx="99" formatCode="_(&quot;$&quot;* #,##0.00_);_(&quot;$&quot;* \(#,##0.00\);_(&quot;$&quot;* &quot;-&quot;??_);_(@_)">
                  <c:v>152.97641666666667</c:v>
                </c:pt>
                <c:pt idx="100" formatCode="_(&quot;$&quot;* #,##0.00_);_(&quot;$&quot;* \(#,##0.00\);_(&quot;$&quot;* &quot;-&quot;??_);_(@_)">
                  <c:v>155.06343333333334</c:v>
                </c:pt>
                <c:pt idx="101" formatCode="_(&quot;$&quot;* #,##0.00_);_(&quot;$&quot;* \(#,##0.00\);_(&quot;$&quot;* &quot;-&quot;??_);_(@_)">
                  <c:v>156.70518333333334</c:v>
                </c:pt>
                <c:pt idx="102" formatCode="_(&quot;$&quot;* #,##0.00_);_(&quot;$&quot;* \(#,##0.00\);_(&quot;$&quot;* &quot;-&quot;??_);_(@_)">
                  <c:v>159.88775000000001</c:v>
                </c:pt>
                <c:pt idx="103" formatCode="_(&quot;$&quot;* #,##0.00_);_(&quot;$&quot;* \(#,##0.00\);_(&quot;$&quot;* &quot;-&quot;??_);_(@_)">
                  <c:v>160.94648333333333</c:v>
                </c:pt>
                <c:pt idx="104" formatCode="_(&quot;$&quot;* #,##0.00_);_(&quot;$&quot;* \(#,##0.00\);_(&quot;$&quot;* &quot;-&quot;??_);_(@_)">
                  <c:v>163.11678333333333</c:v>
                </c:pt>
                <c:pt idx="105" formatCode="_(&quot;$&quot;* #,##0.00_);_(&quot;$&quot;* \(#,##0.00\);_(&quot;$&quot;* &quot;-&quot;??_);_(@_)">
                  <c:v>165.27426666666665</c:v>
                </c:pt>
                <c:pt idx="106" formatCode="_(&quot;$&quot;* #,##0.00_);_(&quot;$&quot;* \(#,##0.00\);_(&quot;$&quot;* &quot;-&quot;??_);_(@_)">
                  <c:v>166.86314999999999</c:v>
                </c:pt>
                <c:pt idx="107" formatCode="_(&quot;$&quot;* #,##0.00_);_(&quot;$&quot;* \(#,##0.00\);_(&quot;$&quot;* &quot;-&quot;??_);_(@_)">
                  <c:v>167.23313333333334</c:v>
                </c:pt>
                <c:pt idx="108" formatCode="_(&quot;$&quot;* #,##0.00_);_(&quot;$&quot;* \(#,##0.00\);_(&quot;$&quot;* &quot;-&quot;??_);_(@_)">
                  <c:v>167.20430000000002</c:v>
                </c:pt>
                <c:pt idx="109" formatCode="_(&quot;$&quot;* #,##0.00_);_(&quot;$&quot;* \(#,##0.00\);_(&quot;$&quot;* &quot;-&quot;??_);_(@_)">
                  <c:v>167.13061666666667</c:v>
                </c:pt>
                <c:pt idx="110" formatCode="_(&quot;$&quot;* #,##0.00_);_(&quot;$&quot;* \(#,##0.00\);_(&quot;$&quot;* &quot;-&quot;??_);_(@_)">
                  <c:v>166.73180000000002</c:v>
                </c:pt>
                <c:pt idx="111" formatCode="_(&quot;$&quot;* #,##0.00_);_(&quot;$&quot;* \(#,##0.00\);_(&quot;$&quot;* &quot;-&quot;??_);_(@_)">
                  <c:v>166.00303333333332</c:v>
                </c:pt>
                <c:pt idx="112" formatCode="_(&quot;$&quot;* #,##0.00_);_(&quot;$&quot;* \(#,##0.00\);_(&quot;$&quot;* &quot;-&quot;??_);_(@_)">
                  <c:v>165.16213333333334</c:v>
                </c:pt>
                <c:pt idx="113" formatCode="_(&quot;$&quot;* #,##0.00_);_(&quot;$&quot;* \(#,##0.00\);_(&quot;$&quot;* &quot;-&quot;??_);_(@_)">
                  <c:v>166.70136666666667</c:v>
                </c:pt>
                <c:pt idx="114" formatCode="_(&quot;$&quot;* #,##0.00_);_(&quot;$&quot;* \(#,##0.00\);_(&quot;$&quot;* &quot;-&quot;??_);_(@_)">
                  <c:v>167.6127333333333</c:v>
                </c:pt>
                <c:pt idx="115" formatCode="_(&quot;$&quot;* #,##0.00_);_(&quot;$&quot;* \(#,##0.00\);_(&quot;$&quot;* &quot;-&quot;??_);_(@_)">
                  <c:v>168.11726666666667</c:v>
                </c:pt>
                <c:pt idx="116" formatCode="_(&quot;$&quot;* #,##0.00_);_(&quot;$&quot;* \(#,##0.00\);_(&quot;$&quot;* &quot;-&quot;??_);_(@_)">
                  <c:v>168.80438333333333</c:v>
                </c:pt>
                <c:pt idx="117" formatCode="_(&quot;$&quot;* #,##0.00_);_(&quot;$&quot;* \(#,##0.00\);_(&quot;$&quot;* &quot;-&quot;??_);_(@_)">
                  <c:v>169.87910000000002</c:v>
                </c:pt>
                <c:pt idx="118" formatCode="_(&quot;$&quot;* #,##0.00_);_(&quot;$&quot;* \(#,##0.00\);_(&quot;$&quot;* &quot;-&quot;??_);_(@_)">
                  <c:v>171.91806666666665</c:v>
                </c:pt>
                <c:pt idx="119" formatCode="_(&quot;$&quot;* #,##0.00_);_(&quot;$&quot;* \(#,##0.00\);_(&quot;$&quot;* &quot;-&quot;??_);_(@_)">
                  <c:v>172.90629999999999</c:v>
                </c:pt>
                <c:pt idx="120" formatCode="_(&quot;$&quot;* #,##0.00_);_(&quot;$&quot;* \(#,##0.00\);_(&quot;$&quot;* &quot;-&quot;??_);_(@_)">
                  <c:v>173.78243333333333</c:v>
                </c:pt>
                <c:pt idx="121" formatCode="_(&quot;$&quot;* #,##0.00_);_(&quot;$&quot;* \(#,##0.00\);_(&quot;$&quot;* &quot;-&quot;??_);_(@_)">
                  <c:v>175.73168333333334</c:v>
                </c:pt>
                <c:pt idx="122" formatCode="_(&quot;$&quot;* #,##0.00_);_(&quot;$&quot;* \(#,##0.00\);_(&quot;$&quot;* &quot;-&quot;??_);_(@_)">
                  <c:v>176.31951666666669</c:v>
                </c:pt>
                <c:pt idx="123" formatCode="_(&quot;$&quot;* #,##0.00_);_(&quot;$&quot;* \(#,##0.00\);_(&quot;$&quot;* &quot;-&quot;??_);_(@_)">
                  <c:v>176.15776666666667</c:v>
                </c:pt>
                <c:pt idx="124" formatCode="_(&quot;$&quot;* #,##0.00_);_(&quot;$&quot;* \(#,##0.00\);_(&quot;$&quot;* &quot;-&quot;??_);_(@_)">
                  <c:v>175.83581666666669</c:v>
                </c:pt>
                <c:pt idx="125" formatCode="_(&quot;$&quot;* #,##0.00_);_(&quot;$&quot;* \(#,##0.00\);_(&quot;$&quot;* &quot;-&quot;??_);_(@_)">
                  <c:v>175.76535000000001</c:v>
                </c:pt>
                <c:pt idx="126" formatCode="_(&quot;$&quot;* #,##0.00_);_(&quot;$&quot;* \(#,##0.00\);_(&quot;$&quot;* &quot;-&quot;??_);_(@_)">
                  <c:v>175.80218333333335</c:v>
                </c:pt>
                <c:pt idx="127" formatCode="_(&quot;$&quot;* #,##0.00_);_(&quot;$&quot;* \(#,##0.00\);_(&quot;$&quot;* &quot;-&quot;??_);_(@_)">
                  <c:v>175.30406666666667</c:v>
                </c:pt>
                <c:pt idx="128" formatCode="_(&quot;$&quot;* #,##0.00_);_(&quot;$&quot;* \(#,##0.00\);_(&quot;$&quot;* &quot;-&quot;??_);_(@_)">
                  <c:v>175.89141666666669</c:v>
                </c:pt>
                <c:pt idx="129" formatCode="_(&quot;$&quot;* #,##0.00_);_(&quot;$&quot;* \(#,##0.00\);_(&quot;$&quot;* &quot;-&quot;??_);_(@_)">
                  <c:v>176.56264999999999</c:v>
                </c:pt>
                <c:pt idx="130" formatCode="_(&quot;$&quot;* #,##0.00_);_(&quot;$&quot;* \(#,##0.00\);_(&quot;$&quot;* &quot;-&quot;??_);_(@_)">
                  <c:v>177.12181666666666</c:v>
                </c:pt>
                <c:pt idx="131" formatCode="_(&quot;$&quot;* #,##0.00_);_(&quot;$&quot;* \(#,##0.00\);_(&quot;$&quot;* &quot;-&quot;??_);_(@_)">
                  <c:v>176.94814999999997</c:v>
                </c:pt>
                <c:pt idx="132" formatCode="_(&quot;$&quot;* #,##0.00_);_(&quot;$&quot;* \(#,##0.00\);_(&quot;$&quot;* &quot;-&quot;??_);_(@_)">
                  <c:v>176.53271666666669</c:v>
                </c:pt>
                <c:pt idx="133" formatCode="_(&quot;$&quot;* #,##0.00_);_(&quot;$&quot;* \(#,##0.00\);_(&quot;$&quot;* &quot;-&quot;??_);_(@_)">
                  <c:v>176.25645</c:v>
                </c:pt>
                <c:pt idx="134" formatCode="_(&quot;$&quot;* #,##0.00_);_(&quot;$&quot;* \(#,##0.00\);_(&quot;$&quot;* &quot;-&quot;??_);_(@_)">
                  <c:v>175.86936666666668</c:v>
                </c:pt>
                <c:pt idx="135" formatCode="_(&quot;$&quot;* #,##0.00_);_(&quot;$&quot;* \(#,##0.00\);_(&quot;$&quot;* &quot;-&quot;??_);_(@_)">
                  <c:v>175.773</c:v>
                </c:pt>
                <c:pt idx="136" formatCode="_(&quot;$&quot;* #,##0.00_);_(&quot;$&quot;* \(#,##0.00\);_(&quot;$&quot;* &quot;-&quot;??_);_(@_)">
                  <c:v>175.99786666666668</c:v>
                </c:pt>
                <c:pt idx="137" formatCode="_(&quot;$&quot;* #,##0.00_);_(&quot;$&quot;* \(#,##0.00\);_(&quot;$&quot;* &quot;-&quot;??_);_(@_)">
                  <c:v>176.60659999999999</c:v>
                </c:pt>
                <c:pt idx="138" formatCode="_(&quot;$&quot;* #,##0.00_);_(&quot;$&quot;* \(#,##0.00\);_(&quot;$&quot;* &quot;-&quot;??_);_(@_)">
                  <c:v>176.78488333333334</c:v>
                </c:pt>
                <c:pt idx="139" formatCode="_(&quot;$&quot;* #,##0.00_);_(&quot;$&quot;* \(#,##0.00\);_(&quot;$&quot;* &quot;-&quot;??_);_(@_)">
                  <c:v>177.71645000000001</c:v>
                </c:pt>
                <c:pt idx="140" formatCode="_(&quot;$&quot;* #,##0.00_);_(&quot;$&quot;* \(#,##0.00\);_(&quot;$&quot;* &quot;-&quot;??_);_(@_)">
                  <c:v>178.53720000000001</c:v>
                </c:pt>
                <c:pt idx="141" formatCode="_(&quot;$&quot;* #,##0.00_);_(&quot;$&quot;* \(#,##0.00\);_(&quot;$&quot;* &quot;-&quot;??_);_(@_)">
                  <c:v>179.6567</c:v>
                </c:pt>
                <c:pt idx="142" formatCode="_(&quot;$&quot;* #,##0.00_);_(&quot;$&quot;* \(#,##0.00\);_(&quot;$&quot;* &quot;-&quot;??_);_(@_)">
                  <c:v>181.57285000000002</c:v>
                </c:pt>
                <c:pt idx="143" formatCode="_(&quot;$&quot;* #,##0.00_);_(&quot;$&quot;* \(#,##0.00\);_(&quot;$&quot;* &quot;-&quot;??_);_(@_)">
                  <c:v>181.71900000000002</c:v>
                </c:pt>
                <c:pt idx="144" formatCode="_(&quot;$&quot;* #,##0.00_);_(&quot;$&quot;* \(#,##0.00\);_(&quot;$&quot;* &quot;-&quot;??_);_(@_)">
                  <c:v>182.49318333333335</c:v>
                </c:pt>
                <c:pt idx="145" formatCode="_(&quot;$&quot;* #,##0.00_);_(&quot;$&quot;* \(#,##0.00\);_(&quot;$&quot;* &quot;-&quot;??_);_(@_)">
                  <c:v>182.77266666666665</c:v>
                </c:pt>
                <c:pt idx="146" formatCode="_(&quot;$&quot;* #,##0.00_);_(&quot;$&quot;* \(#,##0.00\);_(&quot;$&quot;* &quot;-&quot;??_);_(@_)">
                  <c:v>183.60946666666666</c:v>
                </c:pt>
                <c:pt idx="147" formatCode="_(&quot;$&quot;* #,##0.00_);_(&quot;$&quot;* \(#,##0.00\);_(&quot;$&quot;* &quot;-&quot;??_);_(@_)">
                  <c:v>184.32260000000005</c:v>
                </c:pt>
                <c:pt idx="148" formatCode="_(&quot;$&quot;* #,##0.00_);_(&quot;$&quot;* \(#,##0.00\);_(&quot;$&quot;* &quot;-&quot;??_);_(@_)">
                  <c:v>184.23906666666667</c:v>
                </c:pt>
                <c:pt idx="149" formatCode="_(&quot;$&quot;* #,##0.00_);_(&quot;$&quot;* \(#,##0.00\);_(&quot;$&quot;* &quot;-&quot;??_);_(@_)">
                  <c:v>185.66533333333336</c:v>
                </c:pt>
                <c:pt idx="150" formatCode="_(&quot;$&quot;* #,##0.00_);_(&quot;$&quot;* \(#,##0.00\);_(&quot;$&quot;* &quot;-&quot;??_);_(@_)">
                  <c:v>187.72603333333333</c:v>
                </c:pt>
                <c:pt idx="151" formatCode="_(&quot;$&quot;* #,##0.00_);_(&quot;$&quot;* \(#,##0.00\);_(&quot;$&quot;* &quot;-&quot;??_);_(@_)">
                  <c:v>189.80921666666666</c:v>
                </c:pt>
                <c:pt idx="152" formatCode="_(&quot;$&quot;* #,##0.00_);_(&quot;$&quot;* \(#,##0.00\);_(&quot;$&quot;* &quot;-&quot;??_);_(@_)">
                  <c:v>190.49503333333328</c:v>
                </c:pt>
                <c:pt idx="153" formatCode="_(&quot;$&quot;* #,##0.00_);_(&quot;$&quot;* \(#,##0.00\);_(&quot;$&quot;* &quot;-&quot;??_);_(@_)">
                  <c:v>191.47478333333333</c:v>
                </c:pt>
                <c:pt idx="154" formatCode="_(&quot;$&quot;* #,##0.00_);_(&quot;$&quot;* \(#,##0.00\);_(&quot;$&quot;* &quot;-&quot;??_);_(@_)">
                  <c:v>191.47640000000001</c:v>
                </c:pt>
                <c:pt idx="155" formatCode="_(&quot;$&quot;* #,##0.00_);_(&quot;$&quot;* \(#,##0.00\);_(&quot;$&quot;* &quot;-&quot;??_);_(@_)">
                  <c:v>192.00483333333332</c:v>
                </c:pt>
                <c:pt idx="156" formatCode="_(&quot;$&quot;* #,##0.00_);_(&quot;$&quot;* \(#,##0.00\);_(&quot;$&quot;* &quot;-&quot;??_);_(@_)">
                  <c:v>192.47703333333334</c:v>
                </c:pt>
                <c:pt idx="157" formatCode="_(&quot;$&quot;* #,##0.00_);_(&quot;$&quot;* \(#,##0.00\);_(&quot;$&quot;* &quot;-&quot;??_);_(@_)">
                  <c:v>192.92515</c:v>
                </c:pt>
                <c:pt idx="158" formatCode="_(&quot;$&quot;* #,##0.00_);_(&quot;$&quot;* \(#,##0.00\);_(&quot;$&quot;* &quot;-&quot;??_);_(@_)">
                  <c:v>194.27754999999999</c:v>
                </c:pt>
                <c:pt idx="159" formatCode="_(&quot;$&quot;* #,##0.00_);_(&quot;$&quot;* \(#,##0.00\);_(&quot;$&quot;* &quot;-&quot;??_);_(@_)">
                  <c:v>195.94153333333335</c:v>
                </c:pt>
                <c:pt idx="160" formatCode="_(&quot;$&quot;* #,##0.00_);_(&quot;$&quot;* \(#,##0.00\);_(&quot;$&quot;* &quot;-&quot;??_);_(@_)">
                  <c:v>197.85606666666664</c:v>
                </c:pt>
                <c:pt idx="161" formatCode="_(&quot;$&quot;* #,##0.00_);_(&quot;$&quot;* \(#,##0.00\);_(&quot;$&quot;* &quot;-&quot;??_);_(@_)">
                  <c:v>200.16733333333332</c:v>
                </c:pt>
                <c:pt idx="162" formatCode="_(&quot;$&quot;* #,##0.00_);_(&quot;$&quot;* \(#,##0.00\);_(&quot;$&quot;* &quot;-&quot;??_);_(@_)">
                  <c:v>201.90360000000001</c:v>
                </c:pt>
                <c:pt idx="163" formatCode="_(&quot;$&quot;* #,##0.00_);_(&quot;$&quot;* \(#,##0.00\);_(&quot;$&quot;* &quot;-&quot;??_);_(@_)">
                  <c:v>203.34433333333334</c:v>
                </c:pt>
                <c:pt idx="164" formatCode="_(&quot;$&quot;* #,##0.00_);_(&quot;$&quot;* \(#,##0.00\);_(&quot;$&quot;* &quot;-&quot;??_);_(@_)">
                  <c:v>203.47443333333334</c:v>
                </c:pt>
                <c:pt idx="165" formatCode="_(&quot;$&quot;* #,##0.00_);_(&quot;$&quot;* \(#,##0.00\);_(&quot;$&quot;* &quot;-&quot;??_);_(@_)">
                  <c:v>203.09698333333333</c:v>
                </c:pt>
                <c:pt idx="166" formatCode="_(&quot;$&quot;* #,##0.00_);_(&quot;$&quot;* \(#,##0.00\);_(&quot;$&quot;* &quot;-&quot;??_);_(@_)">
                  <c:v>203.06325000000001</c:v>
                </c:pt>
                <c:pt idx="167" formatCode="_(&quot;$&quot;* #,##0.00_);_(&quot;$&quot;* \(#,##0.00\);_(&quot;$&quot;* &quot;-&quot;??_);_(@_)">
                  <c:v>201.63215</c:v>
                </c:pt>
                <c:pt idx="168" formatCode="_(&quot;$&quot;* #,##0.00_);_(&quot;$&quot;* \(#,##0.00\);_(&quot;$&quot;* &quot;-&quot;??_);_(@_)">
                  <c:v>199.79470000000001</c:v>
                </c:pt>
                <c:pt idx="169" formatCode="_(&quot;$&quot;* #,##0.00_);_(&quot;$&quot;* \(#,##0.00\);_(&quot;$&quot;* &quot;-&quot;??_);_(@_)">
                  <c:v>199.46221666666668</c:v>
                </c:pt>
                <c:pt idx="170" formatCode="_(&quot;$&quot;* #,##0.00_);_(&quot;$&quot;* \(#,##0.00\);_(&quot;$&quot;* &quot;-&quot;??_);_(@_)">
                  <c:v>199.73204999999999</c:v>
                </c:pt>
                <c:pt idx="171" formatCode="_(&quot;$&quot;* #,##0.00_);_(&quot;$&quot;* \(#,##0.00\);_(&quot;$&quot;* &quot;-&quot;??_);_(@_)">
                  <c:v>200.27814999999998</c:v>
                </c:pt>
                <c:pt idx="172" formatCode="_(&quot;$&quot;* #,##0.00_);_(&quot;$&quot;* \(#,##0.00\);_(&quot;$&quot;* &quot;-&quot;??_);_(@_)">
                  <c:v>199.39476666666667</c:v>
                </c:pt>
                <c:pt idx="173" formatCode="_(&quot;$&quot;* #,##0.00_);_(&quot;$&quot;* \(#,##0.00\);_(&quot;$&quot;* &quot;-&quot;??_);_(@_)">
                  <c:v>198.97396666666668</c:v>
                </c:pt>
                <c:pt idx="174" formatCode="_(&quot;$&quot;* #,##0.00_);_(&quot;$&quot;* \(#,##0.00\);_(&quot;$&quot;* &quot;-&quot;??_);_(@_)">
                  <c:v>199.12976666666668</c:v>
                </c:pt>
                <c:pt idx="175" formatCode="_(&quot;$&quot;* #,##0.00_);_(&quot;$&quot;* \(#,##0.00\);_(&quot;$&quot;* &quot;-&quot;??_);_(@_)">
                  <c:v>197.59106666666671</c:v>
                </c:pt>
                <c:pt idx="176" formatCode="_(&quot;$&quot;* #,##0.00_);_(&quot;$&quot;* \(#,##0.00\);_(&quot;$&quot;* &quot;-&quot;??_);_(@_)">
                  <c:v>196.83776666666665</c:v>
                </c:pt>
                <c:pt idx="177" formatCode="_(&quot;$&quot;* #,##0.00_);_(&quot;$&quot;* \(#,##0.00\);_(&quot;$&quot;* &quot;-&quot;??_);_(@_)">
                  <c:v>195.57693333333336</c:v>
                </c:pt>
                <c:pt idx="178" formatCode="_(&quot;$&quot;* #,##0.00_);_(&quot;$&quot;* \(#,##0.00\);_(&quot;$&quot;* &quot;-&quot;??_);_(@_)">
                  <c:v>195.97364999999999</c:v>
                </c:pt>
                <c:pt idx="179" formatCode="_(&quot;$&quot;* #,##0.00_);_(&quot;$&quot;* \(#,##0.00\);_(&quot;$&quot;* &quot;-&quot;??_);_(@_)">
                  <c:v>198.42143333333334</c:v>
                </c:pt>
                <c:pt idx="180" formatCode="_(&quot;$&quot;* #,##0.00_);_(&quot;$&quot;* \(#,##0.00\);_(&quot;$&quot;* &quot;-&quot;??_);_(@_)">
                  <c:v>199.93763333333334</c:v>
                </c:pt>
                <c:pt idx="181" formatCode="_(&quot;$&quot;* #,##0.00_);_(&quot;$&quot;* \(#,##0.00\);_(&quot;$&quot;* &quot;-&quot;??_);_(@_)">
                  <c:v>201.69156666666666</c:v>
                </c:pt>
                <c:pt idx="182" formatCode="_(&quot;$&quot;* #,##0.00_);_(&quot;$&quot;* \(#,##0.00\);_(&quot;$&quot;* &quot;-&quot;??_);_(@_)">
                  <c:v>203.66555000000002</c:v>
                </c:pt>
                <c:pt idx="183" formatCode="_(&quot;$&quot;* #,##0.00_);_(&quot;$&quot;* \(#,##0.00\);_(&quot;$&quot;* &quot;-&quot;??_);_(@_)">
                  <c:v>205.04361666666668</c:v>
                </c:pt>
                <c:pt idx="184" formatCode="_(&quot;$&quot;* #,##0.00_);_(&quot;$&quot;* \(#,##0.00\);_(&quot;$&quot;* &quot;-&quot;??_);_(@_)">
                  <c:v>205.56401666666667</c:v>
                </c:pt>
                <c:pt idx="185" formatCode="_(&quot;$&quot;* #,##0.00_);_(&quot;$&quot;* \(#,##0.00\);_(&quot;$&quot;* &quot;-&quot;??_);_(@_)">
                  <c:v>203.45031666666668</c:v>
                </c:pt>
                <c:pt idx="186" formatCode="_(&quot;$&quot;* #,##0.00_);_(&quot;$&quot;* \(#,##0.00\);_(&quot;$&quot;* &quot;-&quot;??_);_(@_)">
                  <c:v>202.79179999999999</c:v>
                </c:pt>
                <c:pt idx="187" formatCode="_(&quot;$&quot;* #,##0.00_);_(&quot;$&quot;* \(#,##0.00\);_(&quot;$&quot;* &quot;-&quot;??_);_(@_)">
                  <c:v>202.11078333333333</c:v>
                </c:pt>
                <c:pt idx="188" formatCode="_(&quot;$&quot;* #,##0.00_);_(&quot;$&quot;* \(#,##0.00\);_(&quot;$&quot;* &quot;-&quot;??_);_(@_)">
                  <c:v>200.91418333333331</c:v>
                </c:pt>
                <c:pt idx="189" formatCode="_(&quot;$&quot;* #,##0.00_);_(&quot;$&quot;* \(#,##0.00\);_(&quot;$&quot;* &quot;-&quot;??_);_(@_)">
                  <c:v>200.56083333333333</c:v>
                </c:pt>
                <c:pt idx="190" formatCode="_(&quot;$&quot;* #,##0.00_);_(&quot;$&quot;* \(#,##0.00\);_(&quot;$&quot;* &quot;-&quot;??_);_(@_)">
                  <c:v>201.08123333333333</c:v>
                </c:pt>
                <c:pt idx="191" formatCode="_(&quot;$&quot;* #,##0.00_);_(&quot;$&quot;* \(#,##0.00\);_(&quot;$&quot;* &quot;-&quot;??_);_(@_)">
                  <c:v>202.17773333333332</c:v>
                </c:pt>
                <c:pt idx="192" formatCode="_(&quot;$&quot;* #,##0.00_);_(&quot;$&quot;* \(#,##0.00\);_(&quot;$&quot;* &quot;-&quot;??_);_(@_)">
                  <c:v>203.12676666666667</c:v>
                </c:pt>
                <c:pt idx="193" formatCode="_(&quot;$&quot;* #,##0.00_);_(&quot;$&quot;* \(#,##0.00\);_(&quot;$&quot;* &quot;-&quot;??_);_(@_)">
                  <c:v>203.90333333333334</c:v>
                </c:pt>
                <c:pt idx="194" formatCode="_(&quot;$&quot;* #,##0.00_);_(&quot;$&quot;* \(#,##0.00\);_(&quot;$&quot;* &quot;-&quot;??_);_(@_)">
                  <c:v>204.75564999999997</c:v>
                </c:pt>
                <c:pt idx="195" formatCode="_(&quot;$&quot;* #,##0.00_);_(&quot;$&quot;* \(#,##0.00\);_(&quot;$&quot;* &quot;-&quot;??_);_(@_)">
                  <c:v>205.83391666666662</c:v>
                </c:pt>
                <c:pt idx="196" formatCode="_(&quot;$&quot;* #,##0.00_);_(&quot;$&quot;* \(#,##0.00\);_(&quot;$&quot;* &quot;-&quot;??_);_(@_)">
                  <c:v>207.47133333333329</c:v>
                </c:pt>
                <c:pt idx="197" formatCode="_(&quot;$&quot;* #,##0.00_);_(&quot;$&quot;* \(#,##0.00\);_(&quot;$&quot;* &quot;-&quot;??_);_(@_)">
                  <c:v>210.18908333333331</c:v>
                </c:pt>
                <c:pt idx="198" formatCode="_(&quot;$&quot;* #,##0.00_);_(&quot;$&quot;* \(#,##0.00\);_(&quot;$&quot;* &quot;-&quot;??_);_(@_)">
                  <c:v>212.49626666666666</c:v>
                </c:pt>
                <c:pt idx="199" formatCode="_(&quot;$&quot;* #,##0.00_);_(&quot;$&quot;* \(#,##0.00\);_(&quot;$&quot;* &quot;-&quot;??_);_(@_)">
                  <c:v>214.51043333333337</c:v>
                </c:pt>
                <c:pt idx="200" formatCode="_(&quot;$&quot;* #,##0.00_);_(&quot;$&quot;* \(#,##0.00\);_(&quot;$&quot;* &quot;-&quot;??_);_(@_)">
                  <c:v>216.69688333333332</c:v>
                </c:pt>
                <c:pt idx="201" formatCode="_(&quot;$&quot;* #,##0.00_);_(&quot;$&quot;* \(#,##0.00\);_(&quot;$&quot;* &quot;-&quot;??_);_(@_)">
                  <c:v>219.14091666666664</c:v>
                </c:pt>
                <c:pt idx="202" formatCode="_(&quot;$&quot;* #,##0.00_);_(&quot;$&quot;* \(#,##0.00\);_(&quot;$&quot;* &quot;-&quot;??_);_(@_)">
                  <c:v>218.52104999999997</c:v>
                </c:pt>
                <c:pt idx="203" formatCode="_(&quot;$&quot;* #,##0.00_);_(&quot;$&quot;* \(#,##0.00\);_(&quot;$&quot;* &quot;-&quot;??_);_(@_)">
                  <c:v>216.53586666666669</c:v>
                </c:pt>
                <c:pt idx="204" formatCode="_(&quot;$&quot;* #,##0.00_);_(&quot;$&quot;* \(#,##0.00\);_(&quot;$&quot;* &quot;-&quot;??_);_(@_)">
                  <c:v>212.30951666666667</c:v>
                </c:pt>
                <c:pt idx="205" formatCode="_(&quot;$&quot;* #,##0.00_);_(&quot;$&quot;* \(#,##0.00\);_(&quot;$&quot;* &quot;-&quot;??_);_(@_)">
                  <c:v>210.0168166666667</c:v>
                </c:pt>
                <c:pt idx="206" formatCode="_(&quot;$&quot;* #,##0.00_);_(&quot;$&quot;* \(#,##0.00\);_(&quot;$&quot;* &quot;-&quot;??_);_(@_)">
                  <c:v>206.49081666666666</c:v>
                </c:pt>
                <c:pt idx="207" formatCode="_(&quot;$&quot;* #,##0.00_);_(&quot;$&quot;* \(#,##0.00\);_(&quot;$&quot;* &quot;-&quot;??_);_(@_)">
                  <c:v>202.04388333333335</c:v>
                </c:pt>
                <c:pt idx="208" formatCode="_(&quot;$&quot;* #,##0.00_);_(&quot;$&quot;* \(#,##0.00\);_(&quot;$&quot;* &quot;-&quot;??_);_(@_)">
                  <c:v>200.12954999999999</c:v>
                </c:pt>
                <c:pt idx="209" formatCode="_(&quot;$&quot;* #,##0.00_);_(&quot;$&quot;* \(#,##0.00\);_(&quot;$&quot;* &quot;-&quot;??_);_(@_)">
                  <c:v>199.24886666666669</c:v>
                </c:pt>
                <c:pt idx="210" formatCode="_(&quot;$&quot;* #,##0.00_);_(&quot;$&quot;* \(#,##0.00\);_(&quot;$&quot;* &quot;-&quot;??_);_(@_)">
                  <c:v>199.6336666666667</c:v>
                </c:pt>
                <c:pt idx="211" formatCode="_(&quot;$&quot;* #,##0.00_);_(&quot;$&quot;* \(#,##0.00\);_(&quot;$&quot;* &quot;-&quot;??_);_(@_)">
                  <c:v>198.28445000000002</c:v>
                </c:pt>
                <c:pt idx="212" formatCode="_(&quot;$&quot;* #,##0.00_);_(&quot;$&quot;* \(#,##0.00\);_(&quot;$&quot;* &quot;-&quot;??_);_(@_)">
                  <c:v>197.48265000000001</c:v>
                </c:pt>
                <c:pt idx="213" formatCode="_(&quot;$&quot;* #,##0.00_);_(&quot;$&quot;* \(#,##0.00\);_(&quot;$&quot;* &quot;-&quot;??_);_(@_)">
                  <c:v>197.24275</c:v>
                </c:pt>
                <c:pt idx="214" formatCode="_(&quot;$&quot;* #,##0.00_);_(&quot;$&quot;* \(#,##0.00\);_(&quot;$&quot;* &quot;-&quot;??_);_(@_)">
                  <c:v>197.56636666666668</c:v>
                </c:pt>
                <c:pt idx="215" formatCode="_(&quot;$&quot;* #,##0.00_);_(&quot;$&quot;* \(#,##0.00\);_(&quot;$&quot;* &quot;-&quot;??_);_(@_)">
                  <c:v>196.24773333333334</c:v>
                </c:pt>
                <c:pt idx="216" formatCode="_(&quot;$&quot;* #,##0.00_);_(&quot;$&quot;* \(#,##0.00\);_(&quot;$&quot;* &quot;-&quot;??_);_(@_)">
                  <c:v>195.94826666666665</c:v>
                </c:pt>
                <c:pt idx="217" formatCode="_(&quot;$&quot;* #,##0.00_);_(&quot;$&quot;* \(#,##0.00\);_(&quot;$&quot;* &quot;-&quot;??_);_(@_)">
                  <c:v>196.7388</c:v>
                </c:pt>
                <c:pt idx="218" formatCode="_(&quot;$&quot;* #,##0.00_);_(&quot;$&quot;* \(#,##0.00\);_(&quot;$&quot;* &quot;-&quot;??_);_(@_)">
                  <c:v>198.19588333333334</c:v>
                </c:pt>
                <c:pt idx="219" formatCode="_(&quot;$&quot;* #,##0.00_);_(&quot;$&quot;* \(#,##0.00\);_(&quot;$&quot;* &quot;-&quot;??_);_(@_)">
                  <c:v>198.95583333333335</c:v>
                </c:pt>
                <c:pt idx="220" formatCode="_(&quot;$&quot;* #,##0.00_);_(&quot;$&quot;* \(#,##0.00\);_(&quot;$&quot;* &quot;-&quot;??_);_(@_)">
                  <c:v>199.42435</c:v>
                </c:pt>
                <c:pt idx="221" formatCode="_(&quot;$&quot;* #,##0.00_);_(&quot;$&quot;* \(#,##0.00\);_(&quot;$&quot;* &quot;-&quot;??_);_(@_)">
                  <c:v>201.33546666666666</c:v>
                </c:pt>
                <c:pt idx="222" formatCode="_(&quot;$&quot;* #,##0.00_);_(&quot;$&quot;* \(#,##0.00\);_(&quot;$&quot;* &quot;-&quot;??_);_(@_)">
                  <c:v>201.81846666666669</c:v>
                </c:pt>
                <c:pt idx="223" formatCode="_(&quot;$&quot;* #,##0.00_);_(&quot;$&quot;* \(#,##0.00\);_(&quot;$&quot;* &quot;-&quot;??_);_(@_)">
                  <c:v>202.23063333333334</c:v>
                </c:pt>
                <c:pt idx="224" formatCode="_(&quot;$&quot;* #,##0.00_);_(&quot;$&quot;* \(#,##0.00\);_(&quot;$&quot;* &quot;-&quot;??_);_(@_)">
                  <c:v>201.66228333333333</c:v>
                </c:pt>
                <c:pt idx="225" formatCode="_(&quot;$&quot;* #,##0.00_);_(&quot;$&quot;* \(#,##0.00\);_(&quot;$&quot;* &quot;-&quot;??_);_(@_)">
                  <c:v>202.07606666666666</c:v>
                </c:pt>
                <c:pt idx="226" formatCode="_(&quot;$&quot;* #,##0.00_);_(&quot;$&quot;* \(#,##0.00\);_(&quot;$&quot;* &quot;-&quot;??_);_(@_)">
                  <c:v>202.11631666666665</c:v>
                </c:pt>
                <c:pt idx="227" formatCode="_(&quot;$&quot;* #,##0.00_);_(&quot;$&quot;* \(#,##0.00\);_(&quot;$&quot;* &quot;-&quot;??_);_(@_)">
                  <c:v>202.65568333333331</c:v>
                </c:pt>
                <c:pt idx="228" formatCode="_(&quot;$&quot;* #,##0.00_);_(&quot;$&quot;* \(#,##0.00\);_(&quot;$&quot;* &quot;-&quot;??_);_(@_)">
                  <c:v>205.10456666666667</c:v>
                </c:pt>
                <c:pt idx="229" formatCode="_(&quot;$&quot;* #,##0.00_);_(&quot;$&quot;* \(#,##0.00\);_(&quot;$&quot;* &quot;-&quot;??_);_(@_)">
                  <c:v>207.11388333333332</c:v>
                </c:pt>
                <c:pt idx="230" formatCode="_(&quot;$&quot;* #,##0.00_);_(&quot;$&quot;* \(#,##0.00\);_(&quot;$&quot;* &quot;-&quot;??_);_(@_)">
                  <c:v>209.52089999999998</c:v>
                </c:pt>
                <c:pt idx="231" formatCode="_(&quot;$&quot;* #,##0.00_);_(&quot;$&quot;* \(#,##0.00\);_(&quot;$&quot;* &quot;-&quot;??_);_(@_)">
                  <c:v>211.10356666666667</c:v>
                </c:pt>
                <c:pt idx="232" formatCode="_(&quot;$&quot;* #,##0.00_);_(&quot;$&quot;* \(#,##0.00\);_(&quot;$&quot;* &quot;-&quot;??_);_(@_)">
                  <c:v>212.5654833333333</c:v>
                </c:pt>
                <c:pt idx="233" formatCode="_(&quot;$&quot;* #,##0.00_);_(&quot;$&quot;* \(#,##0.00\);_(&quot;$&quot;* &quot;-&quot;??_);_(@_)">
                  <c:v>212.30949999999999</c:v>
                </c:pt>
                <c:pt idx="234" formatCode="_(&quot;$&quot;* #,##0.00_);_(&quot;$&quot;* \(#,##0.00\);_(&quot;$&quot;* &quot;-&quot;??_);_(@_)">
                  <c:v>211.22271666666666</c:v>
                </c:pt>
                <c:pt idx="235" formatCode="_(&quot;$&quot;* #,##0.00_);_(&quot;$&quot;* \(#,##0.00\);_(&quot;$&quot;* &quot;-&quot;??_);_(@_)">
                  <c:v>209.92503333333332</c:v>
                </c:pt>
                <c:pt idx="236" formatCode="_(&quot;$&quot;* #,##0.00_);_(&quot;$&quot;* \(#,##0.00\);_(&quot;$&quot;* &quot;-&quot;??_);_(@_)">
                  <c:v>208.96384999999998</c:v>
                </c:pt>
                <c:pt idx="237" formatCode="_(&quot;$&quot;* #,##0.00_);_(&quot;$&quot;* \(#,##0.00\);_(&quot;$&quot;* &quot;-&quot;??_);_(@_)">
                  <c:v>208.41159999999999</c:v>
                </c:pt>
                <c:pt idx="238" formatCode="_(&quot;$&quot;* #,##0.00_);_(&quot;$&quot;* \(#,##0.00\);_(&quot;$&quot;* &quot;-&quot;??_);_(@_)">
                  <c:v>206.86918333333332</c:v>
                </c:pt>
                <c:pt idx="239" formatCode="_(&quot;$&quot;* #,##0.00_);_(&quot;$&quot;* \(#,##0.00\);_(&quot;$&quot;* &quot;-&quot;??_);_(@_)">
                  <c:v>206.71299999999999</c:v>
                </c:pt>
                <c:pt idx="240" formatCode="_(&quot;$&quot;* #,##0.00_);_(&quot;$&quot;* \(#,##0.00\);_(&quot;$&quot;* &quot;-&quot;??_);_(@_)">
                  <c:v>204.78578333333334</c:v>
                </c:pt>
                <c:pt idx="241" formatCode="_(&quot;$&quot;* #,##0.00_);_(&quot;$&quot;* \(#,##0.00\);_(&quot;$&quot;* &quot;-&quot;??_);_(@_)">
                  <c:v>203.16286666666667</c:v>
                </c:pt>
                <c:pt idx="242" formatCode="_(&quot;$&quot;* #,##0.00_);_(&quot;$&quot;* \(#,##0.00\);_(&quot;$&quot;* &quot;-&quot;??_);_(@_)">
                  <c:v>201.16318333333334</c:v>
                </c:pt>
                <c:pt idx="243" formatCode="_(&quot;$&quot;* #,##0.00_);_(&quot;$&quot;* \(#,##0.00\);_(&quot;$&quot;* &quot;-&quot;??_);_(@_)">
                  <c:v>198.92523333333335</c:v>
                </c:pt>
                <c:pt idx="244" formatCode="_(&quot;$&quot;* #,##0.00_);_(&quot;$&quot;* \(#,##0.00\);_(&quot;$&quot;* &quot;-&quot;??_);_(@_)">
                  <c:v>198.3375666666667</c:v>
                </c:pt>
                <c:pt idx="245" formatCode="_(&quot;$&quot;* #,##0.00_);_(&quot;$&quot;* \(#,##0.00\);_(&quot;$&quot;* &quot;-&quot;??_);_(@_)">
                  <c:v>198.84311666666665</c:v>
                </c:pt>
                <c:pt idx="246" formatCode="_(&quot;$&quot;* #,##0.00_);_(&quot;$&quot;* \(#,##0.00\);_(&quot;$&quot;* &quot;-&quot;??_);_(@_)">
                  <c:v>202.16139999999999</c:v>
                </c:pt>
                <c:pt idx="247" formatCode="_(&quot;$&quot;* #,##0.00_);_(&quot;$&quot;* \(#,##0.00\);_(&quot;$&quot;* &quot;-&quot;??_);_(@_)">
                  <c:v>205.22048333333336</c:v>
                </c:pt>
                <c:pt idx="248" formatCode="_(&quot;$&quot;* #,##0.00_);_(&quot;$&quot;* \(#,##0.00\);_(&quot;$&quot;* &quot;-&quot;??_);_(@_)">
                  <c:v>207.78366666666668</c:v>
                </c:pt>
                <c:pt idx="249" formatCode="_(&quot;$&quot;* #,##0.00_);_(&quot;$&quot;* \(#,##0.00\);_(&quot;$&quot;* &quot;-&quot;??_);_(@_)">
                  <c:v>209.18118333333334</c:v>
                </c:pt>
                <c:pt idx="250" formatCode="_(&quot;$&quot;* #,##0.00_);_(&quot;$&quot;* \(#,##0.00\);_(&quot;$&quot;* &quot;-&quot;??_);_(@_)">
                  <c:v>210.81055000000001</c:v>
                </c:pt>
                <c:pt idx="251" formatCode="_(&quot;$&quot;* #,##0.00_);_(&quot;$&quot;* \(#,##0.00\);_(&quot;$&quot;* &quot;-&quot;??_);_(@_)">
                  <c:v>210.6576</c:v>
                </c:pt>
                <c:pt idx="252" formatCode="_(&quot;$&quot;* #,##0.00_);_(&quot;$&quot;* \(#,##0.00\);_(&quot;$&quot;* &quot;-&quot;??_);_(@_)">
                  <c:v>209.566</c:v>
                </c:pt>
                <c:pt idx="253" formatCode="_(&quot;$&quot;* #,##0.00_);_(&quot;$&quot;* \(#,##0.00\);_(&quot;$&quot;* &quot;-&quot;??_);_(@_)">
                  <c:v>208.52106666666668</c:v>
                </c:pt>
                <c:pt idx="254" formatCode="_(&quot;$&quot;* #,##0.00_);_(&quot;$&quot;* \(#,##0.00\);_(&quot;$&quot;* &quot;-&quot;??_);_(@_)">
                  <c:v>207.88833333333332</c:v>
                </c:pt>
                <c:pt idx="255" formatCode="_(&quot;$&quot;* #,##0.00_);_(&quot;$&quot;* \(#,##0.00\);_(&quot;$&quot;* &quot;-&quot;??_);_(@_)">
                  <c:v>207.98858333333331</c:v>
                </c:pt>
                <c:pt idx="256" formatCode="_(&quot;$&quot;* #,##0.00_);_(&quot;$&quot;* \(#,##0.00\);_(&quot;$&quot;* &quot;-&quot;??_);_(@_)">
                  <c:v>207.41316666666668</c:v>
                </c:pt>
                <c:pt idx="257" formatCode="_(&quot;$&quot;* #,##0.00_);_(&quot;$&quot;* \(#,##0.00\);_(&quot;$&quot;* &quot;-&quot;??_);_(@_)">
                  <c:v>206.68876666666665</c:v>
                </c:pt>
                <c:pt idx="258" formatCode="_(&quot;$&quot;* #,##0.00_);_(&quot;$&quot;* \(#,##0.00\);_(&quot;$&quot;* &quot;-&quot;??_);_(@_)">
                  <c:v>205.74691666666664</c:v>
                </c:pt>
                <c:pt idx="259" formatCode="_(&quot;$&quot;* #,##0.00_);_(&quot;$&quot;* \(#,##0.00\);_(&quot;$&quot;* &quot;-&quot;??_);_(@_)">
                  <c:v>205.29448333333335</c:v>
                </c:pt>
                <c:pt idx="260" formatCode="_(&quot;$&quot;* #,##0.00_);_(&quot;$&quot;* \(#,##0.00\);_(&quot;$&quot;* &quot;-&quot;??_);_(@_)">
                  <c:v>205.28963333333331</c:v>
                </c:pt>
                <c:pt idx="261" formatCode="_(&quot;$&quot;* #,##0.00_);_(&quot;$&quot;* \(#,##0.00\);_(&quot;$&quot;* &quot;-&quot;??_);_(@_)">
                  <c:v>205.95953333333333</c:v>
                </c:pt>
                <c:pt idx="262" formatCode="_(&quot;$&quot;* #,##0.00_);_(&quot;$&quot;* \(#,##0.00\);_(&quot;$&quot;* &quot;-&quot;??_);_(@_)">
                  <c:v>206.22588333333331</c:v>
                </c:pt>
                <c:pt idx="263" formatCode="_(&quot;$&quot;* #,##0.00_);_(&quot;$&quot;* \(#,##0.00\);_(&quot;$&quot;* &quot;-&quot;??_);_(@_)">
                  <c:v>207.16538333333332</c:v>
                </c:pt>
                <c:pt idx="264" formatCode="_(&quot;$&quot;* #,##0.00_);_(&quot;$&quot;* \(#,##0.00\);_(&quot;$&quot;* &quot;-&quot;??_);_(@_)">
                  <c:v>208.01446666666664</c:v>
                </c:pt>
                <c:pt idx="265" formatCode="_(&quot;$&quot;* #,##0.00_);_(&quot;$&quot;* \(#,##0.00\);_(&quot;$&quot;* &quot;-&quot;??_);_(@_)">
                  <c:v>208.07581666666667</c:v>
                </c:pt>
                <c:pt idx="266" formatCode="_(&quot;$&quot;* #,##0.00_);_(&quot;$&quot;* \(#,##0.00\);_(&quot;$&quot;* &quot;-&quot;??_);_(@_)">
                  <c:v>208.15491666666665</c:v>
                </c:pt>
                <c:pt idx="267" formatCode="_(&quot;$&quot;* #,##0.00_);_(&quot;$&quot;* \(#,##0.00\);_(&quot;$&quot;* &quot;-&quot;??_);_(@_)">
                  <c:v>208.00318333333334</c:v>
                </c:pt>
                <c:pt idx="268" formatCode="_(&quot;$&quot;* #,##0.00_);_(&quot;$&quot;* \(#,##0.00\);_(&quot;$&quot;* &quot;-&quot;??_);_(@_)">
                  <c:v>208.31635000000003</c:v>
                </c:pt>
                <c:pt idx="269" formatCode="_(&quot;$&quot;* #,##0.00_);_(&quot;$&quot;* \(#,##0.00\);_(&quot;$&quot;* &quot;-&quot;??_);_(@_)">
                  <c:v>207.60446666666667</c:v>
                </c:pt>
                <c:pt idx="270" formatCode="_(&quot;$&quot;* #,##0.00_);_(&quot;$&quot;* \(#,##0.00\);_(&quot;$&quot;* &quot;-&quot;??_);_(@_)">
                  <c:v>206.82156666666663</c:v>
                </c:pt>
                <c:pt idx="271" formatCode="_(&quot;$&quot;* #,##0.00_);_(&quot;$&quot;* \(#,##0.00\);_(&quot;$&quot;* &quot;-&quot;??_);_(@_)">
                  <c:v>206.66336666666666</c:v>
                </c:pt>
                <c:pt idx="272" formatCode="_(&quot;$&quot;* #,##0.00_);_(&quot;$&quot;* \(#,##0.00\);_(&quot;$&quot;* &quot;-&quot;??_);_(@_)">
                  <c:v>206.63753333333332</c:v>
                </c:pt>
                <c:pt idx="273" formatCode="_(&quot;$&quot;* #,##0.00_);_(&quot;$&quot;* \(#,##0.00\);_(&quot;$&quot;* &quot;-&quot;??_);_(@_)">
                  <c:v>206.61171666666664</c:v>
                </c:pt>
                <c:pt idx="274" formatCode="_(&quot;$&quot;* #,##0.00_);_(&quot;$&quot;* \(#,##0.00\);_(&quot;$&quot;* &quot;-&quot;??_);_(@_)">
                  <c:v>207.13958333333332</c:v>
                </c:pt>
                <c:pt idx="275" formatCode="_(&quot;$&quot;* #,##0.00_);_(&quot;$&quot;* \(#,##0.00\);_(&quot;$&quot;* &quot;-&quot;??_);_(@_)">
                  <c:v>208.36965000000001</c:v>
                </c:pt>
                <c:pt idx="276" formatCode="_(&quot;$&quot;* #,##0.00_);_(&quot;$&quot;* \(#,##0.00\);_(&quot;$&quot;* &quot;-&quot;??_);_(@_)">
                  <c:v>209.67234999999997</c:v>
                </c:pt>
                <c:pt idx="277" formatCode="_(&quot;$&quot;* #,##0.00_);_(&quot;$&quot;* \(#,##0.00\);_(&quot;$&quot;* &quot;-&quot;??_);_(@_)">
                  <c:v>211.17845000000003</c:v>
                </c:pt>
                <c:pt idx="278" formatCode="_(&quot;$&quot;* #,##0.00_);_(&quot;$&quot;* \(#,##0.00\);_(&quot;$&quot;* &quot;-&quot;??_);_(@_)">
                  <c:v>212.75073333333333</c:v>
                </c:pt>
                <c:pt idx="279" formatCode="_(&quot;$&quot;* #,##0.00_);_(&quot;$&quot;* \(#,##0.00\);_(&quot;$&quot;* &quot;-&quot;??_);_(@_)">
                  <c:v>213.86294999999998</c:v>
                </c:pt>
                <c:pt idx="280" formatCode="_(&quot;$&quot;* #,##0.00_);_(&quot;$&quot;* \(#,##0.00\);_(&quot;$&quot;* &quot;-&quot;??_);_(@_)">
                  <c:v>214.42310000000001</c:v>
                </c:pt>
                <c:pt idx="281" formatCode="_(&quot;$&quot;* #,##0.00_);_(&quot;$&quot;* \(#,##0.00\);_(&quot;$&quot;* &quot;-&quot;??_);_(@_)">
                  <c:v>215.31740000000002</c:v>
                </c:pt>
                <c:pt idx="282" formatCode="_(&quot;$&quot;* #,##0.00_);_(&quot;$&quot;* \(#,##0.00\);_(&quot;$&quot;* &quot;-&quot;??_);_(@_)">
                  <c:v>216.21491666666668</c:v>
                </c:pt>
                <c:pt idx="283" formatCode="_(&quot;$&quot;* #,##0.00_);_(&quot;$&quot;* \(#,##0.00\);_(&quot;$&quot;* &quot;-&quot;??_);_(@_)">
                  <c:v>216.06801666666669</c:v>
                </c:pt>
                <c:pt idx="284" formatCode="_(&quot;$&quot;* #,##0.00_);_(&quot;$&quot;* \(#,##0.00\);_(&quot;$&quot;* &quot;-&quot;??_);_(@_)">
                  <c:v>215.82265000000004</c:v>
                </c:pt>
                <c:pt idx="285" formatCode="_(&quot;$&quot;* #,##0.00_);_(&quot;$&quot;* \(#,##0.00\);_(&quot;$&quot;* &quot;-&quot;??_);_(@_)">
                  <c:v>215.28509999999997</c:v>
                </c:pt>
                <c:pt idx="286" formatCode="_(&quot;$&quot;* #,##0.00_);_(&quot;$&quot;* \(#,##0.00\);_(&quot;$&quot;* &quot;-&quot;??_);_(@_)">
                  <c:v>214.50218333333336</c:v>
                </c:pt>
                <c:pt idx="287" formatCode="_(&quot;$&quot;* #,##0.00_);_(&quot;$&quot;* \(#,##0.00\);_(&quot;$&quot;* &quot;-&quot;??_);_(@_)">
                  <c:v>212.45045000000002</c:v>
                </c:pt>
                <c:pt idx="288" formatCode="_(&quot;$&quot;* #,##0.00_);_(&quot;$&quot;* \(#,##0.00\);_(&quot;$&quot;* &quot;-&quot;??_);_(@_)">
                  <c:v>211.50450000000001</c:v>
                </c:pt>
                <c:pt idx="289" formatCode="_(&quot;$&quot;* #,##0.00_);_(&quot;$&quot;* \(#,##0.00\);_(&quot;$&quot;* &quot;-&quot;??_);_(@_)">
                  <c:v>211.17196666666666</c:v>
                </c:pt>
                <c:pt idx="290" formatCode="_(&quot;$&quot;* #,##0.00_);_(&quot;$&quot;* \(#,##0.00\);_(&quot;$&quot;* &quot;-&quot;??_);_(@_)">
                  <c:v>210.37614999999997</c:v>
                </c:pt>
                <c:pt idx="291" formatCode="_(&quot;$&quot;* #,##0.00_);_(&quot;$&quot;* \(#,##0.00\);_(&quot;$&quot;* &quot;-&quot;??_);_(@_)">
                  <c:v>209.93061666666668</c:v>
                </c:pt>
                <c:pt idx="292" formatCode="_(&quot;$&quot;* #,##0.00_);_(&quot;$&quot;* \(#,##0.00\);_(&quot;$&quot;* &quot;-&quot;??_);_(@_)">
                  <c:v>209.67878333333337</c:v>
                </c:pt>
                <c:pt idx="293" formatCode="_(&quot;$&quot;* #,##0.00_);_(&quot;$&quot;* \(#,##0.00\);_(&quot;$&quot;* &quot;-&quot;??_);_(@_)">
                  <c:v>209.80310000000006</c:v>
                </c:pt>
                <c:pt idx="294" formatCode="_(&quot;$&quot;* #,##0.00_);_(&quot;$&quot;* \(#,##0.00\);_(&quot;$&quot;* &quot;-&quot;??_);_(@_)">
                  <c:v>208.89266666666666</c:v>
                </c:pt>
                <c:pt idx="295" formatCode="_(&quot;$&quot;* #,##0.00_);_(&quot;$&quot;* \(#,##0.00\);_(&quot;$&quot;* &quot;-&quot;??_);_(@_)">
                  <c:v>208.37933333333331</c:v>
                </c:pt>
                <c:pt idx="296" formatCode="_(&quot;$&quot;* #,##0.00_);_(&quot;$&quot;* \(#,##0.00\);_(&quot;$&quot;* &quot;-&quot;??_);_(@_)">
                  <c:v>209.48509999999999</c:v>
                </c:pt>
                <c:pt idx="297" formatCode="_(&quot;$&quot;* #,##0.00_);_(&quot;$&quot;* \(#,##0.00\);_(&quot;$&quot;* &quot;-&quot;??_);_(@_)">
                  <c:v>211.10581666666667</c:v>
                </c:pt>
                <c:pt idx="298" formatCode="_(&quot;$&quot;* #,##0.00_);_(&quot;$&quot;* \(#,##0.00\);_(&quot;$&quot;* &quot;-&quot;??_);_(@_)">
                  <c:v>212.65711666666664</c:v>
                </c:pt>
                <c:pt idx="299" formatCode="_(&quot;$&quot;* #,##0.00_);_(&quot;$&quot;* \(#,##0.00\);_(&quot;$&quot;* &quot;-&quot;??_);_(@_)">
                  <c:v>215.32225000000003</c:v>
                </c:pt>
                <c:pt idx="300" formatCode="_(&quot;$&quot;* #,##0.00_);_(&quot;$&quot;* \(#,##0.00\);_(&quot;$&quot;* &quot;-&quot;??_);_(@_)">
                  <c:v>218.4991</c:v>
                </c:pt>
                <c:pt idx="301" formatCode="_(&quot;$&quot;* #,##0.00_);_(&quot;$&quot;* \(#,##0.00\);_(&quot;$&quot;* &quot;-&quot;??_);_(@_)">
                  <c:v>221.15616666666668</c:v>
                </c:pt>
                <c:pt idx="302" formatCode="_(&quot;$&quot;* #,##0.00_);_(&quot;$&quot;* \(#,##0.00\);_(&quot;$&quot;* &quot;-&quot;??_);_(@_)">
                  <c:v>223.51135000000002</c:v>
                </c:pt>
                <c:pt idx="303" formatCode="_(&quot;$&quot;* #,##0.00_);_(&quot;$&quot;* \(#,##0.00\);_(&quot;$&quot;* &quot;-&quot;??_);_(@_)">
                  <c:v>224.63971666666669</c:v>
                </c:pt>
                <c:pt idx="304" formatCode="_(&quot;$&quot;* #,##0.00_);_(&quot;$&quot;* \(#,##0.00\);_(&quot;$&quot;* &quot;-&quot;??_);_(@_)">
                  <c:v>226.85125000000002</c:v>
                </c:pt>
                <c:pt idx="305" formatCode="_(&quot;$&quot;* #,##0.00_);_(&quot;$&quot;* \(#,##0.00\);_(&quot;$&quot;* &quot;-&quot;??_);_(@_)">
                  <c:v>228.46226666666669</c:v>
                </c:pt>
                <c:pt idx="306" formatCode="_(&quot;$&quot;* #,##0.00_);_(&quot;$&quot;* \(#,##0.00\);_(&quot;$&quot;* &quot;-&quot;??_);_(@_)">
                  <c:v>230.18468333333337</c:v>
                </c:pt>
                <c:pt idx="307" formatCode="_(&quot;$&quot;* #,##0.00_);_(&quot;$&quot;* \(#,##0.00\);_(&quot;$&quot;* &quot;-&quot;??_);_(@_)">
                  <c:v>231.65526666666668</c:v>
                </c:pt>
                <c:pt idx="308" formatCode="_(&quot;$&quot;* #,##0.00_);_(&quot;$&quot;* \(#,##0.00\);_(&quot;$&quot;* &quot;-&quot;??_);_(@_)">
                  <c:v>232.18313333333333</c:v>
                </c:pt>
                <c:pt idx="309" formatCode="_(&quot;$&quot;* #,##0.00_);_(&quot;$&quot;* \(#,##0.00\);_(&quot;$&quot;* &quot;-&quot;??_);_(@_)">
                  <c:v>233.87969999999999</c:v>
                </c:pt>
                <c:pt idx="310" formatCode="_(&quot;$&quot;* #,##0.00_);_(&quot;$&quot;* \(#,##0.00\);_(&quot;$&quot;* &quot;-&quot;??_);_(@_)">
                  <c:v>234.5447833333333</c:v>
                </c:pt>
                <c:pt idx="311" formatCode="_(&quot;$&quot;* #,##0.00_);_(&quot;$&quot;* \(#,##0.00\);_(&quot;$&quot;* &quot;-&quot;??_);_(@_)">
                  <c:v>235.07909999999995</c:v>
                </c:pt>
                <c:pt idx="312" formatCode="_(&quot;$&quot;* #,##0.00_);_(&quot;$&quot;* \(#,##0.00\);_(&quot;$&quot;* &quot;-&quot;??_);_(@_)">
                  <c:v>235.31961666666666</c:v>
                </c:pt>
                <c:pt idx="313" formatCode="_(&quot;$&quot;* #,##0.00_);_(&quot;$&quot;* \(#,##0.00\);_(&quot;$&quot;* &quot;-&quot;??_);_(@_)">
                  <c:v>235.80066666666667</c:v>
                </c:pt>
                <c:pt idx="314" formatCode="_(&quot;$&quot;* #,##0.00_);_(&quot;$&quot;* \(#,##0.00\);_(&quot;$&quot;* &quot;-&quot;??_);_(@_)">
                  <c:v>236.04279999999997</c:v>
                </c:pt>
                <c:pt idx="315" formatCode="_(&quot;$&quot;* #,##0.00_);_(&quot;$&quot;* \(#,##0.00\);_(&quot;$&quot;* &quot;-&quot;??_);_(@_)">
                  <c:v>236.41286666666667</c:v>
                </c:pt>
                <c:pt idx="316" formatCode="_(&quot;$&quot;* #,##0.00_);_(&quot;$&quot;* \(#,##0.00\);_(&quot;$&quot;* &quot;-&quot;??_);_(@_)">
                  <c:v>236.50673333333336</c:v>
                </c:pt>
                <c:pt idx="317" formatCode="_(&quot;$&quot;* #,##0.00_);_(&quot;$&quot;* \(#,##0.00\);_(&quot;$&quot;* &quot;-&quot;??_);_(@_)">
                  <c:v>236.29768333333334</c:v>
                </c:pt>
                <c:pt idx="318" formatCode="_(&quot;$&quot;* #,##0.00_);_(&quot;$&quot;* \(#,##0.00\);_(&quot;$&quot;* &quot;-&quot;??_);_(@_)">
                  <c:v>234.77385000000001</c:v>
                </c:pt>
                <c:pt idx="319" formatCode="_(&quot;$&quot;* #,##0.00_);_(&quot;$&quot;* \(#,##0.00\);_(&quot;$&quot;* &quot;-&quot;??_);_(@_)">
                  <c:v>232.96866666666668</c:v>
                </c:pt>
                <c:pt idx="320" formatCode="_(&quot;$&quot;* #,##0.00_);_(&quot;$&quot;* \(#,##0.00\);_(&quot;$&quot;* &quot;-&quot;??_);_(@_)">
                  <c:v>231.57883333333336</c:v>
                </c:pt>
                <c:pt idx="321" formatCode="_(&quot;$&quot;* #,##0.00_);_(&quot;$&quot;* \(#,##0.00\);_(&quot;$&quot;* &quot;-&quot;??_);_(@_)">
                  <c:v>229.11789999999999</c:v>
                </c:pt>
                <c:pt idx="322" formatCode="_(&quot;$&quot;* #,##0.00_);_(&quot;$&quot;* \(#,##0.00\);_(&quot;$&quot;* &quot;-&quot;??_);_(@_)">
                  <c:v>227.27178333333333</c:v>
                </c:pt>
                <c:pt idx="323" formatCode="_(&quot;$&quot;* #,##0.00_);_(&quot;$&quot;* \(#,##0.00\);_(&quot;$&quot;* &quot;-&quot;??_);_(@_)">
                  <c:v>226.61974999999998</c:v>
                </c:pt>
                <c:pt idx="324" formatCode="_(&quot;$&quot;* #,##0.00_);_(&quot;$&quot;* \(#,##0.00\);_(&quot;$&quot;* &quot;-&quot;??_);_(@_)">
                  <c:v>226.5162</c:v>
                </c:pt>
                <c:pt idx="325" formatCode="_(&quot;$&quot;* #,##0.00_);_(&quot;$&quot;* \(#,##0.00\);_(&quot;$&quot;* &quot;-&quot;??_);_(@_)">
                  <c:v>225.59235000000001</c:v>
                </c:pt>
                <c:pt idx="326" formatCode="_(&quot;$&quot;* #,##0.00_);_(&quot;$&quot;* \(#,##0.00\);_(&quot;$&quot;* &quot;-&quot;??_);_(@_)">
                  <c:v>224.3271</c:v>
                </c:pt>
                <c:pt idx="327" formatCode="_(&quot;$&quot;* #,##0.00_);_(&quot;$&quot;* \(#,##0.00\);_(&quot;$&quot;* &quot;-&quot;??_);_(@_)">
                  <c:v>224.74938333333333</c:v>
                </c:pt>
                <c:pt idx="328" formatCode="_(&quot;$&quot;* #,##0.00_);_(&quot;$&quot;* \(#,##0.00\);_(&quot;$&quot;* &quot;-&quot;??_);_(@_)">
                  <c:v>223.94201666666666</c:v>
                </c:pt>
                <c:pt idx="329" formatCode="_(&quot;$&quot;* #,##0.00_);_(&quot;$&quot;* \(#,##0.00\);_(&quot;$&quot;* &quot;-&quot;??_);_(@_)">
                  <c:v>223.43073333333334</c:v>
                </c:pt>
                <c:pt idx="330" formatCode="_(&quot;$&quot;* #,##0.00_);_(&quot;$&quot;* \(#,##0.00\);_(&quot;$&quot;* &quot;-&quot;??_);_(@_)">
                  <c:v>223.19611666666665</c:v>
                </c:pt>
                <c:pt idx="331" formatCode="_(&quot;$&quot;* #,##0.00_);_(&quot;$&quot;* \(#,##0.00\);_(&quot;$&quot;* &quot;-&quot;??_);_(@_)">
                  <c:v>224.74450000000002</c:v>
                </c:pt>
                <c:pt idx="332" formatCode="_(&quot;$&quot;* #,##0.00_);_(&quot;$&quot;* \(#,##0.00\);_(&quot;$&quot;* &quot;-&quot;??_);_(@_)">
                  <c:v>226.20391666666669</c:v>
                </c:pt>
                <c:pt idx="333" formatCode="_(&quot;$&quot;* #,##0.00_);_(&quot;$&quot;* \(#,##0.00\);_(&quot;$&quot;* &quot;-&quot;??_);_(@_)">
                  <c:v>226.72328333333334</c:v>
                </c:pt>
                <c:pt idx="334" formatCode="_(&quot;$&quot;* #,##0.00_);_(&quot;$&quot;* \(#,##0.00\);_(&quot;$&quot;* &quot;-&quot;??_);_(@_)">
                  <c:v>228.39303333333336</c:v>
                </c:pt>
                <c:pt idx="335" formatCode="_(&quot;$&quot;* #,##0.00_);_(&quot;$&quot;* \(#,##0.00\);_(&quot;$&quot;* &quot;-&quot;??_);_(@_)">
                  <c:v>228.92050000000003</c:v>
                </c:pt>
                <c:pt idx="336" formatCode="_(&quot;$&quot;* #,##0.00_);_(&quot;$&quot;* \(#,##0.00\);_(&quot;$&quot;* &quot;-&quot;??_);_(@_)">
                  <c:v>228.64545000000001</c:v>
                </c:pt>
                <c:pt idx="337" formatCode="_(&quot;$&quot;* #,##0.00_);_(&quot;$&quot;* \(#,##0.00\);_(&quot;$&quot;* &quot;-&quot;??_);_(@_)">
                  <c:v>227.54846666666663</c:v>
                </c:pt>
                <c:pt idx="338" formatCode="_(&quot;$&quot;* #,##0.00_);_(&quot;$&quot;* \(#,##0.00\);_(&quot;$&quot;* &quot;-&quot;??_);_(@_)">
                  <c:v>227.5873</c:v>
                </c:pt>
                <c:pt idx="339" formatCode="_(&quot;$&quot;* #,##0.00_);_(&quot;$&quot;* \(#,##0.00\);_(&quot;$&quot;* &quot;-&quot;??_);_(@_)">
                  <c:v>228.03548333333333</c:v>
                </c:pt>
                <c:pt idx="340" formatCode="_(&quot;$&quot;* #,##0.00_);_(&quot;$&quot;* \(#,##0.00\);_(&quot;$&quot;* &quot;-&quot;??_);_(@_)">
                  <c:v>227.67143333333331</c:v>
                </c:pt>
                <c:pt idx="341" formatCode="_(&quot;$&quot;* #,##0.00_);_(&quot;$&quot;* \(#,##0.00\);_(&quot;$&quot;* &quot;-&quot;??_);_(@_)">
                  <c:v>226.91096666666667</c:v>
                </c:pt>
                <c:pt idx="342" formatCode="_(&quot;$&quot;* #,##0.00_);_(&quot;$&quot;* \(#,##0.00\);_(&quot;$&quot;* &quot;-&quot;??_);_(@_)">
                  <c:v>227.84291666666664</c:v>
                </c:pt>
                <c:pt idx="343" formatCode="_(&quot;$&quot;* #,##0.00_);_(&quot;$&quot;* \(#,##0.00\);_(&quot;$&quot;* &quot;-&quot;??_);_(@_)">
                  <c:v>228.63411666666664</c:v>
                </c:pt>
                <c:pt idx="344" formatCode="_(&quot;$&quot;* #,##0.00_);_(&quot;$&quot;* \(#,##0.00\);_(&quot;$&quot;* &quot;-&quot;??_);_(@_)">
                  <c:v>227.96426666666665</c:v>
                </c:pt>
                <c:pt idx="345" formatCode="_(&quot;$&quot;* #,##0.00_);_(&quot;$&quot;* \(#,##0.00\);_(&quot;$&quot;* &quot;-&quot;??_);_(@_)">
                  <c:v>227.67141666666666</c:v>
                </c:pt>
                <c:pt idx="346" formatCode="_(&quot;$&quot;* #,##0.00_);_(&quot;$&quot;* \(#,##0.00\);_(&quot;$&quot;* &quot;-&quot;??_);_(@_)">
                  <c:v>228.78619999999998</c:v>
                </c:pt>
                <c:pt idx="347" formatCode="_(&quot;$&quot;* #,##0.00_);_(&quot;$&quot;* \(#,##0.00\);_(&quot;$&quot;* &quot;-&quot;??_);_(@_)">
                  <c:v>231.49308333333332</c:v>
                </c:pt>
                <c:pt idx="348" formatCode="_(&quot;$&quot;* #,##0.00_);_(&quot;$&quot;* \(#,##0.00\);_(&quot;$&quot;* &quot;-&quot;??_);_(@_)">
                  <c:v>233.33433333333335</c:v>
                </c:pt>
                <c:pt idx="349" formatCode="_(&quot;$&quot;* #,##0.00_);_(&quot;$&quot;* \(#,##0.00\);_(&quot;$&quot;* &quot;-&quot;??_);_(@_)">
                  <c:v>235.70628333333332</c:v>
                </c:pt>
                <c:pt idx="350" formatCode="_(&quot;$&quot;* #,##0.00_);_(&quot;$&quot;* \(#,##0.00\);_(&quot;$&quot;* &quot;-&quot;??_);_(@_)">
                  <c:v>239.16873333333331</c:v>
                </c:pt>
                <c:pt idx="351" formatCode="_(&quot;$&quot;* #,##0.00_);_(&quot;$&quot;* \(#,##0.00\);_(&quot;$&quot;* &quot;-&quot;??_);_(@_)">
                  <c:v>242.41761666666665</c:v>
                </c:pt>
                <c:pt idx="352" formatCode="_(&quot;$&quot;* #,##0.00_);_(&quot;$&quot;* \(#,##0.00\);_(&quot;$&quot;* &quot;-&quot;??_);_(@_)">
                  <c:v>244.61159999999998</c:v>
                </c:pt>
                <c:pt idx="353" formatCode="_(&quot;$&quot;* #,##0.00_);_(&quot;$&quot;* \(#,##0.00\);_(&quot;$&quot;* &quot;-&quot;??_);_(@_)">
                  <c:v>246.13573333333338</c:v>
                </c:pt>
                <c:pt idx="354" formatCode="_(&quot;$&quot;* #,##0.00_);_(&quot;$&quot;* \(#,##0.00\);_(&quot;$&quot;* &quot;-&quot;??_);_(@_)">
                  <c:v>247.38643333333331</c:v>
                </c:pt>
                <c:pt idx="355" formatCode="_(&quot;$&quot;* #,##0.00_);_(&quot;$&quot;* \(#,##0.00\);_(&quot;$&quot;* &quot;-&quot;??_);_(@_)">
                  <c:v>248.93968333333336</c:v>
                </c:pt>
                <c:pt idx="356" formatCode="_(&quot;$&quot;* #,##0.00_);_(&quot;$&quot;* \(#,##0.00\);_(&quot;$&quot;* &quot;-&quot;??_);_(@_)">
                  <c:v>250.15155000000001</c:v>
                </c:pt>
                <c:pt idx="357" formatCode="_(&quot;$&quot;* #,##0.00_);_(&quot;$&quot;* \(#,##0.00\);_(&quot;$&quot;* &quot;-&quot;??_);_(@_)">
                  <c:v>250.61914999999999</c:v>
                </c:pt>
                <c:pt idx="358" formatCode="_(&quot;$&quot;* #,##0.00_);_(&quot;$&quot;* \(#,##0.00\);_(&quot;$&quot;* &quot;-&quot;??_);_(@_)">
                  <c:v>250.99936666666667</c:v>
                </c:pt>
                <c:pt idx="359" formatCode="_(&quot;$&quot;* #,##0.00_);_(&quot;$&quot;* \(#,##0.00\);_(&quot;$&quot;* &quot;-&quot;??_);_(@_)">
                  <c:v>251.33749999999998</c:v>
                </c:pt>
                <c:pt idx="360" formatCode="_(&quot;$&quot;* #,##0.00_);_(&quot;$&quot;* \(#,##0.00\);_(&quot;$&quot;* &quot;-&quot;??_);_(@_)">
                  <c:v>251.59313333333333</c:v>
                </c:pt>
                <c:pt idx="361" formatCode="_(&quot;$&quot;* #,##0.00_);_(&quot;$&quot;* \(#,##0.00\);_(&quot;$&quot;* &quot;-&quot;??_);_(@_)">
                  <c:v>251.86009999999999</c:v>
                </c:pt>
                <c:pt idx="362" formatCode="_(&quot;$&quot;* #,##0.00_);_(&quot;$&quot;* \(#,##0.00\);_(&quot;$&quot;* &quot;-&quot;??_);_(@_)">
                  <c:v>251.99114999999998</c:v>
                </c:pt>
                <c:pt idx="363" formatCode="_(&quot;$&quot;* #,##0.00_);_(&quot;$&quot;* \(#,##0.00\);_(&quot;$&quot;* &quot;-&quot;??_);_(@_)">
                  <c:v>252.51374999999999</c:v>
                </c:pt>
                <c:pt idx="364" formatCode="_(&quot;$&quot;* #,##0.00_);_(&quot;$&quot;* \(#,##0.00\);_(&quot;$&quot;* &quot;-&quot;??_);_(@_)">
                  <c:v>251.91510000000002</c:v>
                </c:pt>
                <c:pt idx="365" formatCode="_(&quot;$&quot;* #,##0.00_);_(&quot;$&quot;* \(#,##0.00\);_(&quot;$&quot;* &quot;-&quot;??_);_(@_)">
                  <c:v>250.60941666666668</c:v>
                </c:pt>
                <c:pt idx="366" formatCode="_(&quot;$&quot;* #,##0.00_);_(&quot;$&quot;* \(#,##0.00\);_(&quot;$&quot;* &quot;-&quot;??_);_(@_)">
                  <c:v>249.80205000000001</c:v>
                </c:pt>
                <c:pt idx="367" formatCode="_(&quot;$&quot;* #,##0.00_);_(&quot;$&quot;* \(#,##0.00\);_(&quot;$&quot;* &quot;-&quot;??_);_(@_)">
                  <c:v>248.29895000000002</c:v>
                </c:pt>
                <c:pt idx="368" formatCode="_(&quot;$&quot;* #,##0.00_);_(&quot;$&quot;* \(#,##0.00\);_(&quot;$&quot;* &quot;-&quot;??_);_(@_)">
                  <c:v>246.07263333333333</c:v>
                </c:pt>
                <c:pt idx="369" formatCode="_(&quot;$&quot;* #,##0.00_);_(&quot;$&quot;* \(#,##0.00\);_(&quot;$&quot;* &quot;-&quot;??_);_(@_)">
                  <c:v>243.56478333333334</c:v>
                </c:pt>
                <c:pt idx="370" formatCode="_(&quot;$&quot;* #,##0.00_);_(&quot;$&quot;* \(#,##0.00\);_(&quot;$&quot;* &quot;-&quot;??_);_(@_)">
                  <c:v>242.78330000000003</c:v>
                </c:pt>
                <c:pt idx="371" formatCode="_(&quot;$&quot;* #,##0.00_);_(&quot;$&quot;* \(#,##0.00\);_(&quot;$&quot;* &quot;-&quot;??_);_(@_)">
                  <c:v>242.77521666666667</c:v>
                </c:pt>
                <c:pt idx="372" formatCode="_(&quot;$&quot;* #,##0.00_);_(&quot;$&quot;* \(#,##0.00\);_(&quot;$&quot;* &quot;-&quot;??_);_(@_)">
                  <c:v>241.96623333333332</c:v>
                </c:pt>
                <c:pt idx="373" formatCode="_(&quot;$&quot;* #,##0.00_);_(&quot;$&quot;* \(#,##0.00\);_(&quot;$&quot;* &quot;-&quot;??_);_(@_)">
                  <c:v>241.0553166666667</c:v>
                </c:pt>
                <c:pt idx="374" formatCode="_(&quot;$&quot;* #,##0.00_);_(&quot;$&quot;* \(#,##0.00\);_(&quot;$&quot;* &quot;-&quot;??_);_(@_)">
                  <c:v>239.63311666666667</c:v>
                </c:pt>
                <c:pt idx="375" formatCode="_(&quot;$&quot;* #,##0.00_);_(&quot;$&quot;* \(#,##0.00\);_(&quot;$&quot;* &quot;-&quot;??_);_(@_)">
                  <c:v>239.07653333333334</c:v>
                </c:pt>
                <c:pt idx="376" formatCode="_(&quot;$&quot;* #,##0.00_);_(&quot;$&quot;* \(#,##0.00\);_(&quot;$&quot;* &quot;-&quot;??_);_(@_)">
                  <c:v>238.82090000000002</c:v>
                </c:pt>
                <c:pt idx="377" formatCode="_(&quot;$&quot;* #,##0.00_);_(&quot;$&quot;* \(#,##0.00\);_(&quot;$&quot;* &quot;-&quot;??_);_(@_)">
                  <c:v>237.643</c:v>
                </c:pt>
                <c:pt idx="378" formatCode="_(&quot;$&quot;* #,##0.00_);_(&quot;$&quot;* \(#,##0.00\);_(&quot;$&quot;* &quot;-&quot;??_);_(@_)">
                  <c:v>236.97963333333334</c:v>
                </c:pt>
                <c:pt idx="379" formatCode="_(&quot;$&quot;* #,##0.00_);_(&quot;$&quot;* \(#,##0.00\);_(&quot;$&quot;* &quot;-&quot;??_);_(@_)">
                  <c:v>236.56726666666665</c:v>
                </c:pt>
                <c:pt idx="380" formatCode="_(&quot;$&quot;* #,##0.00_);_(&quot;$&quot;* \(#,##0.00\);_(&quot;$&quot;* &quot;-&quot;??_);_(@_)">
                  <c:v>237.86960000000002</c:v>
                </c:pt>
                <c:pt idx="381" formatCode="_(&quot;$&quot;* #,##0.00_);_(&quot;$&quot;* \(#,##0.00\);_(&quot;$&quot;* &quot;-&quot;??_);_(@_)">
                  <c:v>238.30743333333331</c:v>
                </c:pt>
                <c:pt idx="382" formatCode="_(&quot;$&quot;* #,##0.00_);_(&quot;$&quot;* \(#,##0.00\);_(&quot;$&quot;* &quot;-&quot;??_);_(@_)">
                  <c:v>238.82664999999997</c:v>
                </c:pt>
                <c:pt idx="383" formatCode="_(&quot;$&quot;* #,##0.00_);_(&quot;$&quot;* \(#,##0.00\);_(&quot;$&quot;* &quot;-&quot;??_);_(@_)">
                  <c:v>239.97886666666668</c:v>
                </c:pt>
                <c:pt idx="384" formatCode="_(&quot;$&quot;* #,##0.00_);_(&quot;$&quot;* \(#,##0.00\);_(&quot;$&quot;* &quot;-&quot;??_);_(@_)">
                  <c:v>241.43353333333334</c:v>
                </c:pt>
                <c:pt idx="385" formatCode="_(&quot;$&quot;* #,##0.00_);_(&quot;$&quot;* \(#,##0.00\);_(&quot;$&quot;* &quot;-&quot;??_);_(@_)">
                  <c:v>242.43736666666666</c:v>
                </c:pt>
                <c:pt idx="386" formatCode="_(&quot;$&quot;* #,##0.00_);_(&quot;$&quot;* \(#,##0.00\);_(&quot;$&quot;* &quot;-&quot;??_);_(@_)">
                  <c:v>242.95631666666665</c:v>
                </c:pt>
                <c:pt idx="387" formatCode="_(&quot;$&quot;* #,##0.00_);_(&quot;$&quot;* \(#,##0.00\);_(&quot;$&quot;* &quot;-&quot;??_);_(@_)">
                  <c:v>243.31796666666665</c:v>
                </c:pt>
                <c:pt idx="388" formatCode="_(&quot;$&quot;* #,##0.00_);_(&quot;$&quot;* \(#,##0.00\);_(&quot;$&quot;* &quot;-&quot;??_);_(@_)">
                  <c:v>242.75361666666666</c:v>
                </c:pt>
                <c:pt idx="389" formatCode="_(&quot;$&quot;* #,##0.00_);_(&quot;$&quot;* \(#,##0.00\);_(&quot;$&quot;* &quot;-&quot;??_);_(@_)">
                  <c:v>241.77894999999998</c:v>
                </c:pt>
                <c:pt idx="390" formatCode="_(&quot;$&quot;* #,##0.00_);_(&quot;$&quot;* \(#,##0.00\);_(&quot;$&quot;* &quot;-&quot;??_);_(@_)">
                  <c:v>241.66543333333334</c:v>
                </c:pt>
                <c:pt idx="391" formatCode="_(&quot;$&quot;* #,##0.00_);_(&quot;$&quot;* \(#,##0.00\);_(&quot;$&quot;* &quot;-&quot;??_);_(@_)">
                  <c:v>242.39521666666667</c:v>
                </c:pt>
                <c:pt idx="392" formatCode="_(&quot;$&quot;* #,##0.00_);_(&quot;$&quot;* \(#,##0.00\);_(&quot;$&quot;* &quot;-&quot;??_);_(@_)">
                  <c:v>242.86388333333332</c:v>
                </c:pt>
                <c:pt idx="393" formatCode="_(&quot;$&quot;* #,##0.00_);_(&quot;$&quot;* \(#,##0.00\);_(&quot;$&quot;* &quot;-&quot;??_);_(@_)">
                  <c:v>243.86771666666664</c:v>
                </c:pt>
                <c:pt idx="394" formatCode="_(&quot;$&quot;* #,##0.00_);_(&quot;$&quot;* \(#,##0.00\);_(&quot;$&quot;* &quot;-&quot;??_);_(@_)">
                  <c:v>245.47968333333333</c:v>
                </c:pt>
                <c:pt idx="395" formatCode="_(&quot;$&quot;* #,##0.00_);_(&quot;$&quot;* \(#,##0.00\);_(&quot;$&quot;* &quot;-&quot;??_);_(@_)">
                  <c:v>247.45493333333334</c:v>
                </c:pt>
                <c:pt idx="396" formatCode="_(&quot;$&quot;* #,##0.00_);_(&quot;$&quot;* \(#,##0.00\);_(&quot;$&quot;* &quot;-&quot;??_);_(@_)">
                  <c:v>248.9307</c:v>
                </c:pt>
                <c:pt idx="397" formatCode="_(&quot;$&quot;* #,##0.00_);_(&quot;$&quot;* \(#,##0.00\);_(&quot;$&quot;* &quot;-&quot;??_);_(@_)">
                  <c:v>249.66856666666664</c:v>
                </c:pt>
                <c:pt idx="398" formatCode="_(&quot;$&quot;* #,##0.00_);_(&quot;$&quot;* \(#,##0.00\);_(&quot;$&quot;* &quot;-&quot;??_);_(@_)">
                  <c:v>250.44861666666668</c:v>
                </c:pt>
                <c:pt idx="399" formatCode="_(&quot;$&quot;* #,##0.00_);_(&quot;$&quot;* \(#,##0.00\);_(&quot;$&quot;* &quot;-&quot;??_);_(@_)">
                  <c:v>251.63408333333334</c:v>
                </c:pt>
                <c:pt idx="400" formatCode="_(&quot;$&quot;* #,##0.00_);_(&quot;$&quot;* \(#,##0.00\);_(&quot;$&quot;* &quot;-&quot;??_);_(@_)">
                  <c:v>251.98925</c:v>
                </c:pt>
                <c:pt idx="401" formatCode="_(&quot;$&quot;* #,##0.00_);_(&quot;$&quot;* \(#,##0.00\);_(&quot;$&quot;* &quot;-&quot;??_);_(@_)">
                  <c:v>252.75795000000002</c:v>
                </c:pt>
                <c:pt idx="402" formatCode="_(&quot;$&quot;* #,##0.00_);_(&quot;$&quot;* \(#,##0.00\);_(&quot;$&quot;* &quot;-&quot;??_);_(@_)">
                  <c:v>253.6693333333333</c:v>
                </c:pt>
                <c:pt idx="403" formatCode="_(&quot;$&quot;* #,##0.00_);_(&quot;$&quot;* \(#,##0.00\);_(&quot;$&quot;* &quot;-&quot;??_);_(@_)">
                  <c:v>254.78991666666664</c:v>
                </c:pt>
                <c:pt idx="404" formatCode="_(&quot;$&quot;* #,##0.00_);_(&quot;$&quot;* \(#,##0.00\);_(&quot;$&quot;* &quot;-&quot;??_);_(@_)">
                  <c:v>256.29971666666671</c:v>
                </c:pt>
                <c:pt idx="405" formatCode="_(&quot;$&quot;* #,##0.00_);_(&quot;$&quot;* \(#,##0.00\);_(&quot;$&quot;* &quot;-&quot;??_);_(@_)">
                  <c:v>256.96786666666668</c:v>
                </c:pt>
                <c:pt idx="406" formatCode="_(&quot;$&quot;* #,##0.00_);_(&quot;$&quot;* \(#,##0.00\);_(&quot;$&quot;* &quot;-&quot;??_);_(@_)">
                  <c:v>258.47441666666668</c:v>
                </c:pt>
                <c:pt idx="407" formatCode="_(&quot;$&quot;* #,##0.00_);_(&quot;$&quot;* \(#,##0.00\);_(&quot;$&quot;* &quot;-&quot;??_);_(@_)">
                  <c:v>259.89664999999997</c:v>
                </c:pt>
                <c:pt idx="408" formatCode="_(&quot;$&quot;* #,##0.00_);_(&quot;$&quot;* \(#,##0.00\);_(&quot;$&quot;* &quot;-&quot;??_);_(@_)">
                  <c:v>260.77076666666665</c:v>
                </c:pt>
                <c:pt idx="409" formatCode="_(&quot;$&quot;* #,##0.00_);_(&quot;$&quot;* \(#,##0.00\);_(&quot;$&quot;* &quot;-&quot;??_);_(@_)">
                  <c:v>261.79733333333331</c:v>
                </c:pt>
                <c:pt idx="410" formatCode="_(&quot;$&quot;* #,##0.00_);_(&quot;$&quot;* \(#,##0.00\);_(&quot;$&quot;* &quot;-&quot;??_);_(@_)">
                  <c:v>263.57471666666663</c:v>
                </c:pt>
                <c:pt idx="411" formatCode="_(&quot;$&quot;* #,##0.00_);_(&quot;$&quot;* \(#,##0.00\);_(&quot;$&quot;* &quot;-&quot;??_);_(@_)">
                  <c:v>265.62455</c:v>
                </c:pt>
                <c:pt idx="412" formatCode="_(&quot;$&quot;* #,##0.00_);_(&quot;$&quot;* \(#,##0.00\);_(&quot;$&quot;* &quot;-&quot;??_);_(@_)">
                  <c:v>267.44251666666668</c:v>
                </c:pt>
                <c:pt idx="413" formatCode="_(&quot;$&quot;* #,##0.00_);_(&quot;$&quot;* \(#,##0.00\);_(&quot;$&quot;* &quot;-&quot;??_);_(@_)">
                  <c:v>268.41878333333335</c:v>
                </c:pt>
                <c:pt idx="414" formatCode="_(&quot;$&quot;* #,##0.00_);_(&quot;$&quot;* \(#,##0.00\);_(&quot;$&quot;* &quot;-&quot;??_);_(@_)">
                  <c:v>269.56045</c:v>
                </c:pt>
                <c:pt idx="415" formatCode="_(&quot;$&quot;* #,##0.00_);_(&quot;$&quot;* \(#,##0.00\);_(&quot;$&quot;* &quot;-&quot;??_);_(@_)">
                  <c:v>270.48806666666673</c:v>
                </c:pt>
                <c:pt idx="416" formatCode="_(&quot;$&quot;* #,##0.00_);_(&quot;$&quot;* \(#,##0.00\);_(&quot;$&quot;* &quot;-&quot;??_);_(@_)">
                  <c:v>271.02809999999999</c:v>
                </c:pt>
                <c:pt idx="417" formatCode="_(&quot;$&quot;* #,##0.00_);_(&quot;$&quot;* \(#,##0.00\);_(&quot;$&quot;* &quot;-&quot;??_);_(@_)">
                  <c:v>271.81463333333335</c:v>
                </c:pt>
                <c:pt idx="418" formatCode="_(&quot;$&quot;* #,##0.00_);_(&quot;$&quot;* \(#,##0.00\);_(&quot;$&quot;* &quot;-&quot;??_);_(@_)">
                  <c:v>271.99299999999999</c:v>
                </c:pt>
                <c:pt idx="419" formatCode="_(&quot;$&quot;* #,##0.00_);_(&quot;$&quot;* \(#,##0.00\);_(&quot;$&quot;* &quot;-&quot;??_);_(@_)">
                  <c:v>272.5330166666667</c:v>
                </c:pt>
                <c:pt idx="420" formatCode="_(&quot;$&quot;* #,##0.00_);_(&quot;$&quot;* \(#,##0.00\);_(&quot;$&quot;* &quot;-&quot;??_);_(@_)">
                  <c:v>272.38220000000001</c:v>
                </c:pt>
                <c:pt idx="421" formatCode="_(&quot;$&quot;* #,##0.00_);_(&quot;$&quot;* \(#,##0.00\);_(&quot;$&quot;* &quot;-&quot;??_);_(@_)">
                  <c:v>272.70653333333331</c:v>
                </c:pt>
                <c:pt idx="422" formatCode="_(&quot;$&quot;* #,##0.00_);_(&quot;$&quot;* \(#,##0.00\);_(&quot;$&quot;* &quot;-&quot;??_);_(@_)">
                  <c:v>272.77465000000001</c:v>
                </c:pt>
                <c:pt idx="423" formatCode="_(&quot;$&quot;* #,##0.00_);_(&quot;$&quot;* \(#,##0.00\);_(&quot;$&quot;* &quot;-&quot;??_);_(@_)">
                  <c:v>273.36333333333329</c:v>
                </c:pt>
                <c:pt idx="424" formatCode="_(&quot;$&quot;* #,##0.00_);_(&quot;$&quot;* \(#,##0.00\);_(&quot;$&quot;* &quot;-&quot;??_);_(@_)">
                  <c:v>274.76448333333332</c:v>
                </c:pt>
                <c:pt idx="425" formatCode="_(&quot;$&quot;* #,##0.00_);_(&quot;$&quot;* \(#,##0.00\);_(&quot;$&quot;* &quot;-&quot;??_);_(@_)">
                  <c:v>276.11049999999994</c:v>
                </c:pt>
                <c:pt idx="426" formatCode="_(&quot;$&quot;* #,##0.00_);_(&quot;$&quot;* \(#,##0.00\);_(&quot;$&quot;* &quot;-&quot;??_);_(@_)">
                  <c:v>277.65600000000001</c:v>
                </c:pt>
                <c:pt idx="427" formatCode="_(&quot;$&quot;* #,##0.00_);_(&quot;$&quot;* \(#,##0.00\);_(&quot;$&quot;* &quot;-&quot;??_);_(@_)">
                  <c:v>278.7749833333333</c:v>
                </c:pt>
                <c:pt idx="428" formatCode="_(&quot;$&quot;* #,##0.00_);_(&quot;$&quot;* \(#,##0.00\);_(&quot;$&quot;* &quot;-&quot;??_);_(@_)">
                  <c:v>279.60206666666664</c:v>
                </c:pt>
                <c:pt idx="429" formatCode="_(&quot;$&quot;* #,##0.00_);_(&quot;$&quot;* \(#,##0.00\);_(&quot;$&quot;* &quot;-&quot;??_);_(@_)">
                  <c:v>279.40258333333333</c:v>
                </c:pt>
                <c:pt idx="430" formatCode="_(&quot;$&quot;* #,##0.00_);_(&quot;$&quot;* \(#,##0.00\);_(&quot;$&quot;* &quot;-&quot;??_);_(@_)">
                  <c:v>278.61606666666665</c:v>
                </c:pt>
                <c:pt idx="431" formatCode="_(&quot;$&quot;* #,##0.00_);_(&quot;$&quot;* \(#,##0.00\);_(&quot;$&quot;* &quot;-&quot;??_);_(@_)">
                  <c:v>278.30308333333329</c:v>
                </c:pt>
                <c:pt idx="432" formatCode="_(&quot;$&quot;* #,##0.00_);_(&quot;$&quot;* \(#,##0.00\);_(&quot;$&quot;* &quot;-&quot;??_);_(@_)">
                  <c:v>278.29821666666663</c:v>
                </c:pt>
                <c:pt idx="433" formatCode="_(&quot;$&quot;* #,##0.00_);_(&quot;$&quot;* \(#,##0.00\);_(&quot;$&quot;* &quot;-&quot;??_);_(@_)">
                  <c:v>278.8333833333333</c:v>
                </c:pt>
                <c:pt idx="434" formatCode="_(&quot;$&quot;* #,##0.00_);_(&quot;$&quot;* \(#,##0.00\);_(&quot;$&quot;* &quot;-&quot;??_);_(@_)">
                  <c:v>279.3134</c:v>
                </c:pt>
                <c:pt idx="435" formatCode="_(&quot;$&quot;* #,##0.00_);_(&quot;$&quot;* \(#,##0.00\);_(&quot;$&quot;* &quot;-&quot;??_);_(@_)">
                  <c:v>279.86801666666668</c:v>
                </c:pt>
                <c:pt idx="436" formatCode="_(&quot;$&quot;* #,##0.00_);_(&quot;$&quot;* \(#,##0.00\);_(&quot;$&quot;* &quot;-&quot;??_);_(@_)">
                  <c:v>280.13071666666673</c:v>
                </c:pt>
                <c:pt idx="437" formatCode="_(&quot;$&quot;* #,##0.00_);_(&quot;$&quot;* \(#,##0.00\);_(&quot;$&quot;* &quot;-&quot;??_);_(@_)">
                  <c:v>280.10316666666671</c:v>
                </c:pt>
                <c:pt idx="438" formatCode="_(&quot;$&quot;* #,##0.00_);_(&quot;$&quot;* \(#,##0.00\);_(&quot;$&quot;* &quot;-&quot;??_);_(@_)">
                  <c:v>280.6383166666667</c:v>
                </c:pt>
                <c:pt idx="439" formatCode="_(&quot;$&quot;* #,##0.00_);_(&quot;$&quot;* \(#,##0.00\);_(&quot;$&quot;* &quot;-&quot;??_);_(@_)">
                  <c:v>281.17834999999997</c:v>
                </c:pt>
                <c:pt idx="440" formatCode="_(&quot;$&quot;* #,##0.00_);_(&quot;$&quot;* \(#,##0.00\);_(&quot;$&quot;* &quot;-&quot;??_);_(@_)">
                  <c:v>282.01191666666665</c:v>
                </c:pt>
                <c:pt idx="441" formatCode="_(&quot;$&quot;* #,##0.00_);_(&quot;$&quot;* \(#,##0.00\);_(&quot;$&quot;* &quot;-&quot;??_);_(@_)">
                  <c:v>282.78223333333329</c:v>
                </c:pt>
                <c:pt idx="442" formatCode="_(&quot;$&quot;* #,##0.00_);_(&quot;$&quot;* \(#,##0.00\);_(&quot;$&quot;* &quot;-&quot;??_);_(@_)">
                  <c:v>283.5682333333333</c:v>
                </c:pt>
                <c:pt idx="443" formatCode="_(&quot;$&quot;* #,##0.00_);_(&quot;$&quot;* \(#,##0.00\);_(&quot;$&quot;* &quot;-&quot;??_);_(@_)">
                  <c:v>285.25286666666665</c:v>
                </c:pt>
                <c:pt idx="444" formatCode="_(&quot;$&quot;* #,##0.00_);_(&quot;$&quot;* \(#,##0.00\);_(&quot;$&quot;* &quot;-&quot;??_);_(@_)">
                  <c:v>287.70695000000001</c:v>
                </c:pt>
                <c:pt idx="445" formatCode="_(&quot;$&quot;* #,##0.00_);_(&quot;$&quot;* \(#,##0.00\);_(&quot;$&quot;* &quot;-&quot;??_);_(@_)">
                  <c:v>289.71513333333337</c:v>
                </c:pt>
                <c:pt idx="446" formatCode="_(&quot;$&quot;* #,##0.00_);_(&quot;$&quot;* \(#,##0.00\);_(&quot;$&quot;* &quot;-&quot;??_);_(@_)">
                  <c:v>291.10968333333329</c:v>
                </c:pt>
                <c:pt idx="447" formatCode="_(&quot;$&quot;* #,##0.00_);_(&quot;$&quot;* \(#,##0.00\);_(&quot;$&quot;* &quot;-&quot;??_);_(@_)">
                  <c:v>292.65163333333334</c:v>
                </c:pt>
                <c:pt idx="448" formatCode="_(&quot;$&quot;* #,##0.00_);_(&quot;$&quot;* \(#,##0.00\);_(&quot;$&quot;* &quot;-&quot;??_);_(@_)">
                  <c:v>294.00996666666668</c:v>
                </c:pt>
                <c:pt idx="449" formatCode="_(&quot;$&quot;* #,##0.00_);_(&quot;$&quot;* \(#,##0.00\);_(&quot;$&quot;* &quot;-&quot;??_);_(@_)">
                  <c:v>294.48928333333333</c:v>
                </c:pt>
                <c:pt idx="450" formatCode="_(&quot;$&quot;* #,##0.00_);_(&quot;$&quot;* \(#,##0.00\);_(&quot;$&quot;* &quot;-&quot;??_);_(@_)">
                  <c:v>294.36418333333336</c:v>
                </c:pt>
                <c:pt idx="451" formatCode="_(&quot;$&quot;* #,##0.00_);_(&quot;$&quot;* \(#,##0.00\);_(&quot;$&quot;* &quot;-&quot;??_);_(@_)">
                  <c:v>293.91413333333338</c:v>
                </c:pt>
                <c:pt idx="452" formatCode="_(&quot;$&quot;* #,##0.00_);_(&quot;$&quot;* \(#,##0.00\);_(&quot;$&quot;* &quot;-&quot;??_);_(@_)">
                  <c:v>293.78576666666663</c:v>
                </c:pt>
                <c:pt idx="453" formatCode="_(&quot;$&quot;* #,##0.00_);_(&quot;$&quot;* \(#,##0.00\);_(&quot;$&quot;* &quot;-&quot;??_);_(@_)">
                  <c:v>293.64603333333338</c:v>
                </c:pt>
                <c:pt idx="454" formatCode="_(&quot;$&quot;* #,##0.00_);_(&quot;$&quot;* \(#,##0.00\);_(&quot;$&quot;* &quot;-&quot;??_);_(@_)">
                  <c:v>293.97913333333332</c:v>
                </c:pt>
                <c:pt idx="455" formatCode="_(&quot;$&quot;* #,##0.00_);_(&quot;$&quot;* \(#,##0.00\);_(&quot;$&quot;* &quot;-&quot;??_);_(@_)">
                  <c:v>294.05388333333332</c:v>
                </c:pt>
                <c:pt idx="456" formatCode="_(&quot;$&quot;* #,##0.00_);_(&quot;$&quot;* \(#,##0.00\);_(&quot;$&quot;* &quot;-&quot;??_);_(@_)">
                  <c:v>293.50470000000001</c:v>
                </c:pt>
                <c:pt idx="457" formatCode="_(&quot;$&quot;* #,##0.00_);_(&quot;$&quot;* \(#,##0.00\);_(&quot;$&quot;* &quot;-&quot;??_);_(@_)">
                  <c:v>292.75240000000002</c:v>
                </c:pt>
                <c:pt idx="458" formatCode="_(&quot;$&quot;* #,##0.00_);_(&quot;$&quot;* \(#,##0.00\);_(&quot;$&quot;* &quot;-&quot;??_);_(@_)">
                  <c:v>291.75801666666666</c:v>
                </c:pt>
                <c:pt idx="459" formatCode="_(&quot;$&quot;* #,##0.00_);_(&quot;$&quot;* \(#,##0.00\);_(&quot;$&quot;* &quot;-&quot;??_);_(@_)">
                  <c:v>291.08210000000003</c:v>
                </c:pt>
                <c:pt idx="460" formatCode="_(&quot;$&quot;* #,##0.00_);_(&quot;$&quot;* \(#,##0.00\);_(&quot;$&quot;* &quot;-&quot;??_);_(@_)">
                  <c:v>290.86273333333332</c:v>
                </c:pt>
                <c:pt idx="461" formatCode="_(&quot;$&quot;* #,##0.00_);_(&quot;$&quot;* \(#,##0.00\);_(&quot;$&quot;* &quot;-&quot;??_);_(@_)">
                  <c:v>291.61664999999999</c:v>
                </c:pt>
                <c:pt idx="462" formatCode="_(&quot;$&quot;* #,##0.00_);_(&quot;$&quot;* \(#,##0.00\);_(&quot;$&quot;* &quot;-&quot;??_);_(@_)">
                  <c:v>292.43068333333332</c:v>
                </c:pt>
                <c:pt idx="463" formatCode="_(&quot;$&quot;* #,##0.00_);_(&quot;$&quot;* \(#,##0.00\);_(&quot;$&quot;* &quot;-&quot;??_);_(@_)">
                  <c:v>292.85638333333333</c:v>
                </c:pt>
                <c:pt idx="464" formatCode="_(&quot;$&quot;* #,##0.00_);_(&quot;$&quot;* \(#,##0.00\);_(&quot;$&quot;* &quot;-&quot;??_);_(@_)">
                  <c:v>292.62729999999999</c:v>
                </c:pt>
                <c:pt idx="465" formatCode="_(&quot;$&quot;* #,##0.00_);_(&quot;$&quot;* \(#,##0.00\);_(&quot;$&quot;* &quot;-&quot;??_);_(@_)">
                  <c:v>292.27146666666664</c:v>
                </c:pt>
                <c:pt idx="466" formatCode="_(&quot;$&quot;* #,##0.00_);_(&quot;$&quot;* \(#,##0.00\);_(&quot;$&quot;* &quot;-&quot;??_);_(@_)">
                  <c:v>292.07486666666665</c:v>
                </c:pt>
                <c:pt idx="467" formatCode="_(&quot;$&quot;* #,##0.00_);_(&quot;$&quot;* \(#,##0.00\);_(&quot;$&quot;* &quot;-&quot;??_);_(@_)">
                  <c:v>291.22019999999998</c:v>
                </c:pt>
                <c:pt idx="468" formatCode="_(&quot;$&quot;* #,##0.00_);_(&quot;$&quot;* \(#,##0.00\);_(&quot;$&quot;* &quot;-&quot;??_);_(@_)">
                  <c:v>290.26641666666666</c:v>
                </c:pt>
                <c:pt idx="469" formatCode="_(&quot;$&quot;* #,##0.00_);_(&quot;$&quot;* \(#,##0.00\);_(&quot;$&quot;* &quot;-&quot;??_);_(@_)">
                  <c:v>289.34028333333328</c:v>
                </c:pt>
                <c:pt idx="470" formatCode="_(&quot;$&quot;* #,##0.00_);_(&quot;$&quot;* \(#,##0.00\);_(&quot;$&quot;* &quot;-&quot;??_);_(@_)">
                  <c:v>287.58871666666664</c:v>
                </c:pt>
                <c:pt idx="471" formatCode="_(&quot;$&quot;* #,##0.00_);_(&quot;$&quot;* \(#,##0.00\);_(&quot;$&quot;* &quot;-&quot;??_);_(@_)">
                  <c:v>285.83391666666665</c:v>
                </c:pt>
                <c:pt idx="472" formatCode="_(&quot;$&quot;* #,##0.00_);_(&quot;$&quot;* \(#,##0.00\);_(&quot;$&quot;* &quot;-&quot;??_);_(@_)">
                  <c:v>283.12698333333338</c:v>
                </c:pt>
                <c:pt idx="473" formatCode="_(&quot;$&quot;* #,##0.00_);_(&quot;$&quot;* \(#,##0.00\);_(&quot;$&quot;* &quot;-&quot;??_);_(@_)">
                  <c:v>281.42743333333334</c:v>
                </c:pt>
                <c:pt idx="474" formatCode="_(&quot;$&quot;* #,##0.00_);_(&quot;$&quot;* \(#,##0.00\);_(&quot;$&quot;* &quot;-&quot;??_);_(@_)">
                  <c:v>278.78873333333331</c:v>
                </c:pt>
                <c:pt idx="475" formatCode="_(&quot;$&quot;* #,##0.00_);_(&quot;$&quot;* \(#,##0.00\);_(&quot;$&quot;* &quot;-&quot;??_);_(@_)">
                  <c:v>277.90968333333336</c:v>
                </c:pt>
                <c:pt idx="476" formatCode="_(&quot;$&quot;* #,##0.00_);_(&quot;$&quot;* \(#,##0.00\);_(&quot;$&quot;* &quot;-&quot;??_);_(@_)">
                  <c:v>279.46788333333336</c:v>
                </c:pt>
                <c:pt idx="477" formatCode="_(&quot;$&quot;* #,##0.00_);_(&quot;$&quot;* \(#,##0.00\);_(&quot;$&quot;* &quot;-&quot;??_);_(@_)">
                  <c:v>281.23079999999999</c:v>
                </c:pt>
                <c:pt idx="478" formatCode="_(&quot;$&quot;* #,##0.00_);_(&quot;$&quot;* \(#,##0.00\);_(&quot;$&quot;* &quot;-&quot;??_);_(@_)">
                  <c:v>283.33166666666665</c:v>
                </c:pt>
                <c:pt idx="479" formatCode="_(&quot;$&quot;* #,##0.00_);_(&quot;$&quot;* \(#,##0.00\);_(&quot;$&quot;* &quot;-&quot;??_);_(@_)">
                  <c:v>284.16519999999997</c:v>
                </c:pt>
                <c:pt idx="480" formatCode="_(&quot;$&quot;* #,##0.00_);_(&quot;$&quot;* \(#,##0.00\);_(&quot;$&quot;* &quot;-&quot;??_);_(@_)">
                  <c:v>285.75265000000002</c:v>
                </c:pt>
                <c:pt idx="481" formatCode="_(&quot;$&quot;* #,##0.00_);_(&quot;$&quot;* \(#,##0.00\);_(&quot;$&quot;* &quot;-&quot;??_);_(@_)">
                  <c:v>286.9794</c:v>
                </c:pt>
                <c:pt idx="482" formatCode="_(&quot;$&quot;* #,##0.00_);_(&quot;$&quot;* \(#,##0.00\);_(&quot;$&quot;* &quot;-&quot;??_);_(@_)">
                  <c:v>288.54571666666669</c:v>
                </c:pt>
                <c:pt idx="483" formatCode="_(&quot;$&quot;* #,##0.00_);_(&quot;$&quot;* \(#,##0.00\);_(&quot;$&quot;* &quot;-&quot;??_);_(@_)">
                  <c:v>290.06655000000006</c:v>
                </c:pt>
                <c:pt idx="484" formatCode="_(&quot;$&quot;* #,##0.00_);_(&quot;$&quot;* \(#,##0.00\);_(&quot;$&quot;* &quot;-&quot;??_);_(@_)">
                  <c:v>292.08783333333332</c:v>
                </c:pt>
                <c:pt idx="485" formatCode="_(&quot;$&quot;* #,##0.00_);_(&quot;$&quot;* \(#,##0.00\);_(&quot;$&quot;* &quot;-&quot;??_);_(@_)">
                  <c:v>294.36256666666662</c:v>
                </c:pt>
                <c:pt idx="486" formatCode="_(&quot;$&quot;* #,##0.00_);_(&quot;$&quot;* \(#,##0.00\);_(&quot;$&quot;* &quot;-&quot;??_);_(@_)">
                  <c:v>296.72341666666665</c:v>
                </c:pt>
                <c:pt idx="487" formatCode="_(&quot;$&quot;* #,##0.00_);_(&quot;$&quot;* \(#,##0.00\);_(&quot;$&quot;* &quot;-&quot;??_);_(@_)">
                  <c:v>299.07126666666665</c:v>
                </c:pt>
                <c:pt idx="488" formatCode="_(&quot;$&quot;* #,##0.00_);_(&quot;$&quot;* \(#,##0.00\);_(&quot;$&quot;* &quot;-&quot;??_);_(@_)">
                  <c:v>300.11278333333337</c:v>
                </c:pt>
                <c:pt idx="489" formatCode="_(&quot;$&quot;* #,##0.00_);_(&quot;$&quot;* \(#,##0.00\);_(&quot;$&quot;* &quot;-&quot;??_);_(@_)">
                  <c:v>300.7497166666667</c:v>
                </c:pt>
                <c:pt idx="490" formatCode="_(&quot;$&quot;* #,##0.00_);_(&quot;$&quot;* \(#,##0.00\);_(&quot;$&quot;* &quot;-&quot;??_);_(@_)">
                  <c:v>301.20790000000005</c:v>
                </c:pt>
                <c:pt idx="491" formatCode="_(&quot;$&quot;* #,##0.00_);_(&quot;$&quot;* \(#,##0.00\);_(&quot;$&quot;* &quot;-&quot;??_);_(@_)">
                  <c:v>303.6353666666667</c:v>
                </c:pt>
                <c:pt idx="492" formatCode="_(&quot;$&quot;* #,##0.00_);_(&quot;$&quot;* \(#,##0.00\);_(&quot;$&quot;* &quot;-&quot;??_);_(@_)">
                  <c:v>306.38779999999997</c:v>
                </c:pt>
                <c:pt idx="493" formatCode="_(&quot;$&quot;* #,##0.00_);_(&quot;$&quot;* \(#,##0.00\);_(&quot;$&quot;* &quot;-&quot;??_);_(@_)">
                  <c:v>309.77716666666669</c:v>
                </c:pt>
                <c:pt idx="494" formatCode="_(&quot;$&quot;* #,##0.00_);_(&quot;$&quot;* \(#,##0.00\);_(&quot;$&quot;* &quot;-&quot;??_);_(@_)">
                  <c:v>313.06091666666663</c:v>
                </c:pt>
                <c:pt idx="495" formatCode="_(&quot;$&quot;* #,##0.00_);_(&quot;$&quot;* \(#,##0.00\);_(&quot;$&quot;* &quot;-&quot;??_);_(@_)">
                  <c:v>317.12295</c:v>
                </c:pt>
                <c:pt idx="496" formatCode="_(&quot;$&quot;* #,##0.00_);_(&quot;$&quot;* \(#,##0.00\);_(&quot;$&quot;* &quot;-&quot;??_);_(@_)">
                  <c:v>321.00463333333329</c:v>
                </c:pt>
                <c:pt idx="497" formatCode="_(&quot;$&quot;* #,##0.00_);_(&quot;$&quot;* \(#,##0.00\);_(&quot;$&quot;* &quot;-&quot;??_);_(@_)">
                  <c:v>323.16078333333331</c:v>
                </c:pt>
                <c:pt idx="498" formatCode="_(&quot;$&quot;* #,##0.00_);_(&quot;$&quot;* \(#,##0.00\);_(&quot;$&quot;* &quot;-&quot;??_);_(@_)">
                  <c:v>325.06344999999993</c:v>
                </c:pt>
                <c:pt idx="499" formatCode="_(&quot;$&quot;* #,##0.00_);_(&quot;$&quot;* \(#,##0.00\);_(&quot;$&quot;* &quot;-&quot;??_);_(@_)">
                  <c:v>325.93596666666662</c:v>
                </c:pt>
                <c:pt idx="500" formatCode="_(&quot;$&quot;* #,##0.00_);_(&quot;$&quot;* \(#,##0.00\);_(&quot;$&quot;* &quot;-&quot;??_);_(@_)">
                  <c:v>327.00509999999997</c:v>
                </c:pt>
                <c:pt idx="501" formatCode="_(&quot;$&quot;* #,##0.00_);_(&quot;$&quot;* \(#,##0.00\);_(&quot;$&quot;* &quot;-&quot;??_);_(@_)">
                  <c:v>326.62650000000002</c:v>
                </c:pt>
                <c:pt idx="502" formatCode="_(&quot;$&quot;* #,##0.00_);_(&quot;$&quot;* \(#,##0.00\);_(&quot;$&quot;* &quot;-&quot;??_);_(@_)">
                  <c:v>326.37139999999999</c:v>
                </c:pt>
                <c:pt idx="503" formatCode="_(&quot;$&quot;* #,##0.00_);_(&quot;$&quot;* \(#,##0.00\);_(&quot;$&quot;* &quot;-&quot;??_);_(@_)">
                  <c:v>326.41688333333337</c:v>
                </c:pt>
                <c:pt idx="504" formatCode="_(&quot;$&quot;* #,##0.00_);_(&quot;$&quot;* \(#,##0.00\);_(&quot;$&quot;* &quot;-&quot;??_);_(@_)">
                  <c:v>326.41849999999994</c:v>
                </c:pt>
                <c:pt idx="505" formatCode="_(&quot;$&quot;* #,##0.00_);_(&quot;$&quot;* \(#,##0.00\);_(&quot;$&quot;* &quot;-&quot;??_);_(@_)">
                  <c:v>326.82796666666667</c:v>
                </c:pt>
                <c:pt idx="506" formatCode="_(&quot;$&quot;* #,##0.00_);_(&quot;$&quot;* \(#,##0.00\);_(&quot;$&quot;* &quot;-&quot;??_);_(@_)">
                  <c:v>327.44383333333337</c:v>
                </c:pt>
                <c:pt idx="507" formatCode="_(&quot;$&quot;* #,##0.00_);_(&quot;$&quot;* \(#,##0.00\);_(&quot;$&quot;* &quot;-&quot;??_);_(@_)">
                  <c:v>329.24646666666666</c:v>
                </c:pt>
                <c:pt idx="508" formatCode="_(&quot;$&quot;* #,##0.00_);_(&quot;$&quot;* \(#,##0.00\);_(&quot;$&quot;* &quot;-&quot;??_);_(@_)">
                  <c:v>331.08376666666669</c:v>
                </c:pt>
                <c:pt idx="509" formatCode="_(&quot;$&quot;* #,##0.00_);_(&quot;$&quot;* \(#,##0.00\);_(&quot;$&quot;* &quot;-&quot;??_);_(@_)">
                  <c:v>331.69010000000003</c:v>
                </c:pt>
                <c:pt idx="510" formatCode="_(&quot;$&quot;* #,##0.00_);_(&quot;$&quot;* \(#,##0.00\);_(&quot;$&quot;* &quot;-&quot;??_);_(@_)">
                  <c:v>332.05208333333331</c:v>
                </c:pt>
                <c:pt idx="511" formatCode="_(&quot;$&quot;* #,##0.00_);_(&quot;$&quot;* \(#,##0.00\);_(&quot;$&quot;* &quot;-&quot;??_);_(@_)">
                  <c:v>331.89254999999997</c:v>
                </c:pt>
                <c:pt idx="512" formatCode="_(&quot;$&quot;* #,##0.00_);_(&quot;$&quot;* \(#,##0.00\);_(&quot;$&quot;* &quot;-&quot;??_);_(@_)">
                  <c:v>330.3559166666667</c:v>
                </c:pt>
                <c:pt idx="513" formatCode="_(&quot;$&quot;* #,##0.00_);_(&quot;$&quot;* \(#,##0.00\);_(&quot;$&quot;* &quot;-&quot;??_);_(@_)">
                  <c:v>329.60063333333335</c:v>
                </c:pt>
                <c:pt idx="514" formatCode="_(&quot;$&quot;* #,##0.00_);_(&quot;$&quot;* \(#,##0.00\);_(&quot;$&quot;* &quot;-&quot;??_);_(@_)">
                  <c:v>327.56263333333334</c:v>
                </c:pt>
                <c:pt idx="515" formatCode="_(&quot;$&quot;* #,##0.00_);_(&quot;$&quot;* \(#,##0.00\);_(&quot;$&quot;* &quot;-&quot;??_);_(@_)">
                  <c:v>325.97553333333332</c:v>
                </c:pt>
                <c:pt idx="516" formatCode="_(&quot;$&quot;* #,##0.00_);_(&quot;$&quot;* \(#,##0.00\);_(&quot;$&quot;* &quot;-&quot;??_);_(@_)">
                  <c:v>324.64238333333333</c:v>
                </c:pt>
                <c:pt idx="517" formatCode="_(&quot;$&quot;* #,##0.00_);_(&quot;$&quot;* \(#,##0.00\);_(&quot;$&quot;* &quot;-&quot;??_);_(@_)">
                  <c:v>322.2169833333333</c:v>
                </c:pt>
                <c:pt idx="518" formatCode="_(&quot;$&quot;* #,##0.00_);_(&quot;$&quot;* \(#,##0.00\);_(&quot;$&quot;* &quot;-&quot;??_);_(@_)">
                  <c:v>321.64888333333334</c:v>
                </c:pt>
                <c:pt idx="519" formatCode="_(&quot;$&quot;* #,##0.00_);_(&quot;$&quot;* \(#,##0.00\);_(&quot;$&quot;* &quot;-&quot;??_);_(@_)">
                  <c:v>321.37051666666667</c:v>
                </c:pt>
                <c:pt idx="520" formatCode="_(&quot;$&quot;* #,##0.00_);_(&quot;$&quot;* \(#,##0.00\);_(&quot;$&quot;* &quot;-&quot;??_);_(@_)">
                  <c:v>322.08350000000002</c:v>
                </c:pt>
                <c:pt idx="521" formatCode="_(&quot;$&quot;* #,##0.00_);_(&quot;$&quot;* \(#,##0.00\);_(&quot;$&quot;* &quot;-&quot;??_);_(@_)">
                  <c:v>322.57510000000002</c:v>
                </c:pt>
                <c:pt idx="522" formatCode="_(&quot;$&quot;* #,##0.00_);_(&quot;$&quot;* \(#,##0.00\);_(&quot;$&quot;* &quot;-&quot;??_);_(@_)">
                  <c:v>324.69934999999998</c:v>
                </c:pt>
                <c:pt idx="523" formatCode="_(&quot;$&quot;* #,##0.00_);_(&quot;$&quot;* \(#,##0.00\);_(&quot;$&quot;* &quot;-&quot;??_);_(@_)">
                  <c:v>327.36728333333332</c:v>
                </c:pt>
                <c:pt idx="524" formatCode="_(&quot;$&quot;* #,##0.00_);_(&quot;$&quot;* \(#,##0.00\);_(&quot;$&quot;* &quot;-&quot;??_);_(@_)">
                  <c:v>327.71724999999998</c:v>
                </c:pt>
                <c:pt idx="525" formatCode="_(&quot;$&quot;* #,##0.00_);_(&quot;$&quot;* \(#,##0.00\);_(&quot;$&quot;* &quot;-&quot;??_);_(@_)">
                  <c:v>327.67331666666666</c:v>
                </c:pt>
                <c:pt idx="526" formatCode="_(&quot;$&quot;* #,##0.00_);_(&quot;$&quot;* \(#,##0.00\);_(&quot;$&quot;* &quot;-&quot;??_);_(@_)">
                  <c:v>326.03413333333339</c:v>
                </c:pt>
                <c:pt idx="527" formatCode="_(&quot;$&quot;* #,##0.00_);_(&quot;$&quot;* \(#,##0.00\);_(&quot;$&quot;* &quot;-&quot;??_);_(@_)">
                  <c:v>324.52028333333334</c:v>
                </c:pt>
                <c:pt idx="528" formatCode="_(&quot;$&quot;* #,##0.00_);_(&quot;$&quot;* \(#,##0.00\);_(&quot;$&quot;* &quot;-&quot;??_);_(@_)">
                  <c:v>320.83660000000003</c:v>
                </c:pt>
                <c:pt idx="529" formatCode="_(&quot;$&quot;* #,##0.00_);_(&quot;$&quot;* \(#,##0.00\);_(&quot;$&quot;* &quot;-&quot;??_);_(@_)">
                  <c:v>318.86534999999998</c:v>
                </c:pt>
                <c:pt idx="530" formatCode="_(&quot;$&quot;* #,##0.00_);_(&quot;$&quot;* \(#,##0.00\);_(&quot;$&quot;* &quot;-&quot;??_);_(@_)">
                  <c:v>319.65646666666663</c:v>
                </c:pt>
                <c:pt idx="531" formatCode="_(&quot;$&quot;* #,##0.00_);_(&quot;$&quot;* \(#,##0.00\);_(&quot;$&quot;* &quot;-&quot;??_);_(@_)">
                  <c:v>319.6629666666667</c:v>
                </c:pt>
                <c:pt idx="532" formatCode="_(&quot;$&quot;* #,##0.00_);_(&quot;$&quot;* \(#,##0.00\);_(&quot;$&quot;* &quot;-&quot;??_);_(@_)">
                  <c:v>322.51973333333336</c:v>
                </c:pt>
                <c:pt idx="533" formatCode="_(&quot;$&quot;* #,##0.00_);_(&quot;$&quot;* \(#,##0.00\);_(&quot;$&quot;* &quot;-&quot;??_);_(@_)">
                  <c:v>325.36023333333333</c:v>
                </c:pt>
                <c:pt idx="534" formatCode="_(&quot;$&quot;* #,##0.00_);_(&quot;$&quot;* \(#,##0.00\);_(&quot;$&quot;* &quot;-&quot;??_);_(@_)">
                  <c:v>328.94788333333332</c:v>
                </c:pt>
                <c:pt idx="535" formatCode="_(&quot;$&quot;* #,##0.00_);_(&quot;$&quot;* \(#,##0.00\);_(&quot;$&quot;* &quot;-&quot;??_);_(@_)">
                  <c:v>330.90611666666666</c:v>
                </c:pt>
                <c:pt idx="536" formatCode="_(&quot;$&quot;* #,##0.00_);_(&quot;$&quot;* \(#,##0.00\);_(&quot;$&quot;* &quot;-&quot;??_);_(@_)">
                  <c:v>331.41398333333331</c:v>
                </c:pt>
                <c:pt idx="537" formatCode="_(&quot;$&quot;* #,##0.00_);_(&quot;$&quot;* \(#,##0.00\);_(&quot;$&quot;* &quot;-&quot;??_);_(@_)">
                  <c:v>331.42375000000004</c:v>
                </c:pt>
                <c:pt idx="538" formatCode="_(&quot;$&quot;* #,##0.00_);_(&quot;$&quot;* \(#,##0.00\);_(&quot;$&quot;* &quot;-&quot;??_);_(@_)">
                  <c:v>329.23600000000005</c:v>
                </c:pt>
                <c:pt idx="539" formatCode="_(&quot;$&quot;* #,##0.00_);_(&quot;$&quot;* \(#,##0.00\);_(&quot;$&quot;* &quot;-&quot;??_);_(@_)">
                  <c:v>325.18770000000001</c:v>
                </c:pt>
                <c:pt idx="540" formatCode="_(&quot;$&quot;* #,##0.00_);_(&quot;$&quot;* \(#,##0.00\);_(&quot;$&quot;* &quot;-&quot;??_);_(@_)">
                  <c:v>320.61850000000004</c:v>
                </c:pt>
                <c:pt idx="541" formatCode="_(&quot;$&quot;* #,##0.00_);_(&quot;$&quot;* \(#,##0.00\);_(&quot;$&quot;* &quot;-&quot;??_);_(@_)">
                  <c:v>316.50346666666667</c:v>
                </c:pt>
                <c:pt idx="542" formatCode="_(&quot;$&quot;* #,##0.00_);_(&quot;$&quot;* \(#,##0.00\);_(&quot;$&quot;* &quot;-&quot;??_);_(@_)">
                  <c:v>312.91419999999999</c:v>
                </c:pt>
                <c:pt idx="543" formatCode="_(&quot;$&quot;* #,##0.00_);_(&quot;$&quot;* \(#,##0.00\);_(&quot;$&quot;* &quot;-&quot;??_);_(@_)">
                  <c:v>309.6960666666667</c:v>
                </c:pt>
                <c:pt idx="544" formatCode="_(&quot;$&quot;* #,##0.00_);_(&quot;$&quot;* \(#,##0.00\);_(&quot;$&quot;* &quot;-&quot;??_);_(@_)">
                  <c:v>307.94783333333334</c:v>
                </c:pt>
                <c:pt idx="545" formatCode="_(&quot;$&quot;* #,##0.00_);_(&quot;$&quot;* \(#,##0.00\);_(&quot;$&quot;* &quot;-&quot;??_);_(@_)">
                  <c:v>306.06284999999997</c:v>
                </c:pt>
                <c:pt idx="546" formatCode="_(&quot;$&quot;* #,##0.00_);_(&quot;$&quot;* \(#,##0.00\);_(&quot;$&quot;* &quot;-&quot;??_);_(@_)">
                  <c:v>305.4638333333333</c:v>
                </c:pt>
                <c:pt idx="547" formatCode="_(&quot;$&quot;* #,##0.00_);_(&quot;$&quot;* \(#,##0.00\);_(&quot;$&quot;* &quot;-&quot;??_);_(@_)">
                  <c:v>303.60976666666664</c:v>
                </c:pt>
                <c:pt idx="548" formatCode="_(&quot;$&quot;* #,##0.00_);_(&quot;$&quot;* \(#,##0.00\);_(&quot;$&quot;* &quot;-&quot;??_);_(@_)">
                  <c:v>301.82896666666664</c:v>
                </c:pt>
                <c:pt idx="549" formatCode="_(&quot;$&quot;* #,##0.00_);_(&quot;$&quot;* \(#,##0.00\);_(&quot;$&quot;* &quot;-&quot;??_);_(@_)">
                  <c:v>299.65100000000001</c:v>
                </c:pt>
                <c:pt idx="550" formatCode="_(&quot;$&quot;* #,##0.00_);_(&quot;$&quot;* \(#,##0.00\);_(&quot;$&quot;* &quot;-&quot;??_);_(@_)">
                  <c:v>296.0308</c:v>
                </c:pt>
                <c:pt idx="551" formatCode="_(&quot;$&quot;* #,##0.00_);_(&quot;$&quot;* \(#,##0.00\);_(&quot;$&quot;* &quot;-&quot;??_);_(@_)">
                  <c:v>294.65856666666667</c:v>
                </c:pt>
                <c:pt idx="552" formatCode="_(&quot;$&quot;* #,##0.00_);_(&quot;$&quot;* \(#,##0.00\);_(&quot;$&quot;* &quot;-&quot;??_);_(@_)">
                  <c:v>291.12463333333329</c:v>
                </c:pt>
                <c:pt idx="553" formatCode="_(&quot;$&quot;* #,##0.00_);_(&quot;$&quot;* \(#,##0.00\);_(&quot;$&quot;* &quot;-&quot;??_);_(@_)">
                  <c:v>290.15773333333334</c:v>
                </c:pt>
                <c:pt idx="554" formatCode="_(&quot;$&quot;* #,##0.00_);_(&quot;$&quot;* \(#,##0.00\);_(&quot;$&quot;* &quot;-&quot;??_);_(@_)">
                  <c:v>289.58963333333332</c:v>
                </c:pt>
                <c:pt idx="555" formatCode="_(&quot;$&quot;* #,##0.00_);_(&quot;$&quot;* \(#,##0.00\);_(&quot;$&quot;* &quot;-&quot;??_);_(@_)">
                  <c:v>290.67373333333336</c:v>
                </c:pt>
                <c:pt idx="556" formatCode="_(&quot;$&quot;* #,##0.00_);_(&quot;$&quot;* \(#,##0.00\);_(&quot;$&quot;* &quot;-&quot;??_);_(@_)">
                  <c:v>293.10728333333333</c:v>
                </c:pt>
                <c:pt idx="557" formatCode="_(&quot;$&quot;* #,##0.00_);_(&quot;$&quot;* \(#,##0.00\);_(&quot;$&quot;* &quot;-&quot;??_);_(@_)">
                  <c:v>295.12411666666668</c:v>
                </c:pt>
                <c:pt idx="558" formatCode="_(&quot;$&quot;* #,##0.00_);_(&quot;$&quot;* \(#,##0.00\);_(&quot;$&quot;* &quot;-&quot;??_);_(@_)">
                  <c:v>299.18869999999998</c:v>
                </c:pt>
                <c:pt idx="559" formatCode="_(&quot;$&quot;* #,##0.00_);_(&quot;$&quot;* \(#,##0.00\);_(&quot;$&quot;* &quot;-&quot;??_);_(@_)">
                  <c:v>299.92773333333338</c:v>
                </c:pt>
                <c:pt idx="560" formatCode="_(&quot;$&quot;* #,##0.00_);_(&quot;$&quot;* \(#,##0.00\);_(&quot;$&quot;* &quot;-&quot;??_);_(@_)">
                  <c:v>300.92068333333333</c:v>
                </c:pt>
                <c:pt idx="561" formatCode="_(&quot;$&quot;* #,##0.00_);_(&quot;$&quot;* \(#,##0.00\);_(&quot;$&quot;* &quot;-&quot;??_);_(@_)">
                  <c:v>299.73076666666668</c:v>
                </c:pt>
                <c:pt idx="562" formatCode="_(&quot;$&quot;* #,##0.00_);_(&quot;$&quot;* \(#,##0.00\);_(&quot;$&quot;* &quot;-&quot;??_);_(@_)">
                  <c:v>298.68571666666668</c:v>
                </c:pt>
                <c:pt idx="563" formatCode="_(&quot;$&quot;* #,##0.00_);_(&quot;$&quot;* \(#,##0.00\);_(&quot;$&quot;* &quot;-&quot;??_);_(@_)">
                  <c:v>299.08453333333335</c:v>
                </c:pt>
                <c:pt idx="564" formatCode="_(&quot;$&quot;* #,##0.00_);_(&quot;$&quot;* \(#,##0.00\);_(&quot;$&quot;* &quot;-&quot;??_);_(@_)">
                  <c:v>297.28095000000002</c:v>
                </c:pt>
                <c:pt idx="565" formatCode="_(&quot;$&quot;* #,##0.00_);_(&quot;$&quot;* \(#,##0.00\);_(&quot;$&quot;* &quot;-&quot;??_);_(@_)">
                  <c:v>296.27008333333333</c:v>
                </c:pt>
                <c:pt idx="566" formatCode="_(&quot;$&quot;* #,##0.00_);_(&quot;$&quot;* \(#,##0.00\);_(&quot;$&quot;* &quot;-&quot;??_);_(@_)">
                  <c:v>294.48929999999996</c:v>
                </c:pt>
                <c:pt idx="567" formatCode="_(&quot;$&quot;* #,##0.00_);_(&quot;$&quot;* \(#,##0.00\);_(&quot;$&quot;* &quot;-&quot;??_);_(@_)">
                  <c:v>294.41118333333333</c:v>
                </c:pt>
                <c:pt idx="568" formatCode="_(&quot;$&quot;* #,##0.00_);_(&quot;$&quot;* \(#,##0.00\);_(&quot;$&quot;* &quot;-&quot;??_);_(@_)">
                  <c:v>293.68833333333333</c:v>
                </c:pt>
                <c:pt idx="569" formatCode="_(&quot;$&quot;* #,##0.00_);_(&quot;$&quot;* \(#,##0.00\);_(&quot;$&quot;* &quot;-&quot;??_);_(@_)">
                  <c:v>290.4524833333333</c:v>
                </c:pt>
                <c:pt idx="570" formatCode="_(&quot;$&quot;* #,##0.00_);_(&quot;$&quot;* \(#,##0.00\);_(&quot;$&quot;* &quot;-&quot;??_);_(@_)">
                  <c:v>288.19723333333332</c:v>
                </c:pt>
                <c:pt idx="571" formatCode="_(&quot;$&quot;* #,##0.00_);_(&quot;$&quot;* \(#,##0.00\);_(&quot;$&quot;* &quot;-&quot;??_);_(@_)">
                  <c:v>287.10253333333327</c:v>
                </c:pt>
                <c:pt idx="572" formatCode="_(&quot;$&quot;* #,##0.00_);_(&quot;$&quot;* \(#,##0.00\);_(&quot;$&quot;* &quot;-&quot;??_);_(@_)">
                  <c:v>284.79913333333337</c:v>
                </c:pt>
                <c:pt idx="573" formatCode="_(&quot;$&quot;* #,##0.00_);_(&quot;$&quot;* \(#,##0.00\);_(&quot;$&quot;* &quot;-&quot;??_);_(@_)">
                  <c:v>283.94114999999999</c:v>
                </c:pt>
                <c:pt idx="574" formatCode="_(&quot;$&quot;* #,##0.00_);_(&quot;$&quot;* \(#,##0.00\);_(&quot;$&quot;* &quot;-&quot;??_);_(@_)">
                  <c:v>283.58391666666665</c:v>
                </c:pt>
                <c:pt idx="575" formatCode="_(&quot;$&quot;* #,##0.00_);_(&quot;$&quot;* \(#,##0.00\);_(&quot;$&quot;* &quot;-&quot;??_);_(@_)">
                  <c:v>284.89861666666667</c:v>
                </c:pt>
                <c:pt idx="576" formatCode="_(&quot;$&quot;* #,##0.00_);_(&quot;$&quot;* \(#,##0.00\);_(&quot;$&quot;* &quot;-&quot;??_);_(@_)">
                  <c:v>286.0437</c:v>
                </c:pt>
                <c:pt idx="577" formatCode="_(&quot;$&quot;* #,##0.00_);_(&quot;$&quot;* \(#,##0.00\);_(&quot;$&quot;* &quot;-&quot;??_);_(@_)">
                  <c:v>288.07773333333336</c:v>
                </c:pt>
                <c:pt idx="578" formatCode="_(&quot;$&quot;* #,##0.00_);_(&quot;$&quot;* \(#,##0.00\);_(&quot;$&quot;* &quot;-&quot;??_);_(@_)">
                  <c:v>290.6304833333333</c:v>
                </c:pt>
                <c:pt idx="579" formatCode="_(&quot;$&quot;* #,##0.00_);_(&quot;$&quot;* \(#,##0.00\);_(&quot;$&quot;* &quot;-&quot;??_);_(@_)">
                  <c:v>289.85893333333337</c:v>
                </c:pt>
                <c:pt idx="580" formatCode="_(&quot;$&quot;* #,##0.00_);_(&quot;$&quot;* \(#,##0.00\);_(&quot;$&quot;* &quot;-&quot;??_);_(@_)">
                  <c:v>286.85761666666667</c:v>
                </c:pt>
                <c:pt idx="581" formatCode="_(&quot;$&quot;* #,##0.00_);_(&quot;$&quot;* \(#,##0.00\);_(&quot;$&quot;* &quot;-&quot;??_);_(@_)">
                  <c:v>283.11576666666667</c:v>
                </c:pt>
                <c:pt idx="582" formatCode="_(&quot;$&quot;* #,##0.00_);_(&quot;$&quot;* \(#,##0.00\);_(&quot;$&quot;* &quot;-&quot;??_);_(@_)">
                  <c:v>282.06365</c:v>
                </c:pt>
                <c:pt idx="583" formatCode="_(&quot;$&quot;* #,##0.00_);_(&quot;$&quot;* \(#,##0.00\);_(&quot;$&quot;* &quot;-&quot;??_);_(@_)">
                  <c:v>279.68218333333334</c:v>
                </c:pt>
                <c:pt idx="584" formatCode="_(&quot;$&quot;* #,##0.00_);_(&quot;$&quot;* \(#,##0.00\);_(&quot;$&quot;* &quot;-&quot;??_);_(@_)">
                  <c:v>277.09680000000003</c:v>
                </c:pt>
                <c:pt idx="585" formatCode="_(&quot;$&quot;* #,##0.00_);_(&quot;$&quot;* \(#,##0.00\);_(&quot;$&quot;* &quot;-&quot;??_);_(@_)">
                  <c:v>274.90778333333333</c:v>
                </c:pt>
                <c:pt idx="586" formatCode="_(&quot;$&quot;* #,##0.00_);_(&quot;$&quot;* \(#,##0.00\);_(&quot;$&quot;* &quot;-&quot;??_);_(@_)">
                  <c:v>276.25186666666667</c:v>
                </c:pt>
                <c:pt idx="587" formatCode="_(&quot;$&quot;* #,##0.00_);_(&quot;$&quot;* \(#,##0.00\);_(&quot;$&quot;* &quot;-&quot;??_);_(@_)">
                  <c:v>279.27601666666669</c:v>
                </c:pt>
                <c:pt idx="588" formatCode="_(&quot;$&quot;* #,##0.00_);_(&quot;$&quot;* \(#,##0.00\);_(&quot;$&quot;* &quot;-&quot;??_);_(@_)">
                  <c:v>280.37216666666666</c:v>
                </c:pt>
                <c:pt idx="589" formatCode="_(&quot;$&quot;* #,##0.00_);_(&quot;$&quot;* \(#,##0.00\);_(&quot;$&quot;* &quot;-&quot;??_);_(@_)">
                  <c:v>282.7928</c:v>
                </c:pt>
                <c:pt idx="590" formatCode="_(&quot;$&quot;* #,##0.00_);_(&quot;$&quot;* \(#,##0.00\);_(&quot;$&quot;* &quot;-&quot;??_);_(@_)">
                  <c:v>285.90666666666669</c:v>
                </c:pt>
                <c:pt idx="591" formatCode="_(&quot;$&quot;* #,##0.00_);_(&quot;$&quot;* \(#,##0.00\);_(&quot;$&quot;* &quot;-&quot;??_);_(@_)">
                  <c:v>290.41191666666663</c:v>
                </c:pt>
                <c:pt idx="592" formatCode="_(&quot;$&quot;* #,##0.00_);_(&quot;$&quot;* \(#,##0.00\);_(&quot;$&quot;* &quot;-&quot;??_);_(@_)">
                  <c:v>292.42474999999996</c:v>
                </c:pt>
                <c:pt idx="593" formatCode="_(&quot;$&quot;* #,##0.00_);_(&quot;$&quot;* \(#,##0.00\);_(&quot;$&quot;* &quot;-&quot;??_);_(@_)">
                  <c:v>294.00858333333332</c:v>
                </c:pt>
                <c:pt idx="594" formatCode="_(&quot;$&quot;* #,##0.00_);_(&quot;$&quot;* \(#,##0.00\);_(&quot;$&quot;* &quot;-&quot;??_);_(@_)">
                  <c:v>295.38854999999995</c:v>
                </c:pt>
                <c:pt idx="595" formatCode="_(&quot;$&quot;* #,##0.00_);_(&quot;$&quot;* \(#,##0.00\);_(&quot;$&quot;* &quot;-&quot;??_);_(@_)">
                  <c:v>297.06375000000003</c:v>
                </c:pt>
                <c:pt idx="596" formatCode="_(&quot;$&quot;* #,##0.00_);_(&quot;$&quot;* \(#,##0.00\);_(&quot;$&quot;* &quot;-&quot;??_);_(@_)">
                  <c:v>299.71438333333339</c:v>
                </c:pt>
                <c:pt idx="597" formatCode="_(&quot;$&quot;* #,##0.00_);_(&quot;$&quot;* \(#,##0.00\);_(&quot;$&quot;* &quot;-&quot;??_);_(@_)">
                  <c:v>301.31291666666669</c:v>
                </c:pt>
                <c:pt idx="598" formatCode="_(&quot;$&quot;* #,##0.00_);_(&quot;$&quot;* \(#,##0.00\);_(&quot;$&quot;* &quot;-&quot;??_);_(@_)">
                  <c:v>302.7516</c:v>
                </c:pt>
                <c:pt idx="599" formatCode="_(&quot;$&quot;* #,##0.00_);_(&quot;$&quot;* \(#,##0.00\);_(&quot;$&quot;* &quot;-&quot;??_);_(@_)">
                  <c:v>303.61938333333336</c:v>
                </c:pt>
                <c:pt idx="600" formatCode="_(&quot;$&quot;* #,##0.00_);_(&quot;$&quot;* \(#,##0.00\);_(&quot;$&quot;* &quot;-&quot;??_);_(@_)">
                  <c:v>305.46093333333334</c:v>
                </c:pt>
                <c:pt idx="601" formatCode="_(&quot;$&quot;* #,##0.00_);_(&quot;$&quot;* \(#,##0.00\);_(&quot;$&quot;* &quot;-&quot;??_);_(@_)">
                  <c:v>305.49028333333337</c:v>
                </c:pt>
                <c:pt idx="602" formatCode="_(&quot;$&quot;* #,##0.00_);_(&quot;$&quot;* \(#,##0.00\);_(&quot;$&quot;* &quot;-&quot;??_);_(@_)">
                  <c:v>302.89511666666664</c:v>
                </c:pt>
                <c:pt idx="603" formatCode="_(&quot;$&quot;* #,##0.00_);_(&quot;$&quot;* \(#,##0.00\);_(&quot;$&quot;* &quot;-&quot;??_);_(@_)">
                  <c:v>300.85781666666668</c:v>
                </c:pt>
                <c:pt idx="604" formatCode="_(&quot;$&quot;* #,##0.00_);_(&quot;$&quot;* \(#,##0.00\);_(&quot;$&quot;* &quot;-&quot;??_);_(@_)">
                  <c:v>299.00806666666671</c:v>
                </c:pt>
                <c:pt idx="605" formatCode="_(&quot;$&quot;* #,##0.00_);_(&quot;$&quot;* \(#,##0.00\);_(&quot;$&quot;* &quot;-&quot;??_);_(@_)">
                  <c:v>295.06719999999996</c:v>
                </c:pt>
                <c:pt idx="606" formatCode="_(&quot;$&quot;* #,##0.00_);_(&quot;$&quot;* \(#,##0.00\);_(&quot;$&quot;* &quot;-&quot;??_);_(@_)">
                  <c:v>289.69909999999999</c:v>
                </c:pt>
                <c:pt idx="607" formatCode="_(&quot;$&quot;* #,##0.00_);_(&quot;$&quot;* \(#,##0.00\);_(&quot;$&quot;* &quot;-&quot;??_);_(@_)">
                  <c:v>285.90503333333334</c:v>
                </c:pt>
                <c:pt idx="608" formatCode="_(&quot;$&quot;* #,##0.00_);_(&quot;$&quot;* \(#,##0.00\);_(&quot;$&quot;* &quot;-&quot;??_);_(@_)">
                  <c:v>282.69654999999995</c:v>
                </c:pt>
                <c:pt idx="609" formatCode="_(&quot;$&quot;* #,##0.00_);_(&quot;$&quot;* \(#,##0.00\);_(&quot;$&quot;* &quot;-&quot;??_);_(@_)">
                  <c:v>279.29558333333335</c:v>
                </c:pt>
                <c:pt idx="610" formatCode="_(&quot;$&quot;* #,##0.00_);_(&quot;$&quot;* \(#,##0.00\);_(&quot;$&quot;* &quot;-&quot;??_);_(@_)">
                  <c:v>277.39204999999998</c:v>
                </c:pt>
                <c:pt idx="611" formatCode="_(&quot;$&quot;* #,##0.00_);_(&quot;$&quot;* \(#,##0.00\);_(&quot;$&quot;* &quot;-&quot;??_);_(@_)">
                  <c:v>277.57148333333333</c:v>
                </c:pt>
                <c:pt idx="612" formatCode="_(&quot;$&quot;* #,##0.00_);_(&quot;$&quot;* \(#,##0.00\);_(&quot;$&quot;* &quot;-&quot;??_);_(@_)">
                  <c:v>277.36758333333336</c:v>
                </c:pt>
                <c:pt idx="613" formatCode="_(&quot;$&quot;* #,##0.00_);_(&quot;$&quot;* \(#,##0.00\);_(&quot;$&quot;* &quot;-&quot;??_);_(@_)">
                  <c:v>275.15084999999999</c:v>
                </c:pt>
                <c:pt idx="614" formatCode="_(&quot;$&quot;* #,##0.00_);_(&quot;$&quot;* \(#,##0.00\);_(&quot;$&quot;* &quot;-&quot;??_);_(@_)">
                  <c:v>275.29603333333336</c:v>
                </c:pt>
                <c:pt idx="615" formatCode="_(&quot;$&quot;* #,##0.00_);_(&quot;$&quot;* \(#,##0.00\);_(&quot;$&quot;* &quot;-&quot;??_);_(@_)">
                  <c:v>273.61594999999994</c:v>
                </c:pt>
                <c:pt idx="616" formatCode="_(&quot;$&quot;* #,##0.00_);_(&quot;$&quot;* \(#,##0.00\);_(&quot;$&quot;* &quot;-&quot;??_);_(@_)">
                  <c:v>273.27668333333332</c:v>
                </c:pt>
                <c:pt idx="617" formatCode="_(&quot;$&quot;* #,##0.00_);_(&quot;$&quot;* \(#,##0.00\);_(&quot;$&quot;* &quot;-&quot;??_);_(@_)">
                  <c:v>273.81006666666667</c:v>
                </c:pt>
                <c:pt idx="618" formatCode="_(&quot;$&quot;* #,##0.00_);_(&quot;$&quot;* \(#,##0.00\);_(&quot;$&quot;* &quot;-&quot;??_);_(@_)">
                  <c:v>273.27341666666666</c:v>
                </c:pt>
                <c:pt idx="619" formatCode="_(&quot;$&quot;* #,##0.00_);_(&quot;$&quot;* \(#,##0.00\);_(&quot;$&quot;* &quot;-&quot;??_);_(@_)">
                  <c:v>274.97634999999997</c:v>
                </c:pt>
                <c:pt idx="620" formatCode="_(&quot;$&quot;* #,##0.00_);_(&quot;$&quot;* \(#,##0.00\);_(&quot;$&quot;* &quot;-&quot;??_);_(@_)">
                  <c:v>275.14924999999999</c:v>
                </c:pt>
                <c:pt idx="621" formatCode="_(&quot;$&quot;* #,##0.00_);_(&quot;$&quot;* \(#,##0.00\);_(&quot;$&quot;* &quot;-&quot;??_);_(@_)">
                  <c:v>278.37241666666665</c:v>
                </c:pt>
                <c:pt idx="622" formatCode="_(&quot;$&quot;* #,##0.00_);_(&quot;$&quot;* \(#,##0.00\);_(&quot;$&quot;* &quot;-&quot;??_);_(@_)">
                  <c:v>277.41491666666667</c:v>
                </c:pt>
                <c:pt idx="623" formatCode="_(&quot;$&quot;* #,##0.00_);_(&quot;$&quot;* \(#,##0.00\);_(&quot;$&quot;* &quot;-&quot;??_);_(@_)">
                  <c:v>274.98449999999997</c:v>
                </c:pt>
                <c:pt idx="624" formatCode="_(&quot;$&quot;* #,##0.00_);_(&quot;$&quot;* \(#,##0.00\);_(&quot;$&quot;* &quot;-&quot;??_);_(@_)">
                  <c:v>272.87378333333334</c:v>
                </c:pt>
                <c:pt idx="625" formatCode="_(&quot;$&quot;* #,##0.00_);_(&quot;$&quot;* \(#,##0.00\);_(&quot;$&quot;* &quot;-&quot;??_);_(@_)">
                  <c:v>270.43194999999997</c:v>
                </c:pt>
                <c:pt idx="626" formatCode="_(&quot;$&quot;* #,##0.00_);_(&quot;$&quot;* \(#,##0.00\);_(&quot;$&quot;* &quot;-&quot;??_);_(@_)">
                  <c:v>266.96899999999999</c:v>
                </c:pt>
                <c:pt idx="627" formatCode="_(&quot;$&quot;* #,##0.00_);_(&quot;$&quot;* \(#,##0.00\);_(&quot;$&quot;* &quot;-&quot;??_);_(@_)">
                  <c:v>261.32031666666666</c:v>
                </c:pt>
                <c:pt idx="628" formatCode="_(&quot;$&quot;* #,##0.00_);_(&quot;$&quot;* \(#,##0.00\);_(&quot;$&quot;* &quot;-&quot;??_);_(@_)">
                  <c:v>258.67295000000001</c:v>
                </c:pt>
                <c:pt idx="629" formatCode="_(&quot;$&quot;* #,##0.00_);_(&quot;$&quot;* \(#,##0.00\);_(&quot;$&quot;* &quot;-&quot;??_);_(@_)">
                  <c:v>256.51493333333332</c:v>
                </c:pt>
                <c:pt idx="630" formatCode="_(&quot;$&quot;* #,##0.00_);_(&quot;$&quot;* \(#,##0.00\);_(&quot;$&quot;* &quot;-&quot;??_);_(@_)">
                  <c:v>256.88031666666666</c:v>
                </c:pt>
                <c:pt idx="631" formatCode="_(&quot;$&quot;* #,##0.00_);_(&quot;$&quot;* \(#,##0.00\);_(&quot;$&quot;* &quot;-&quot;??_);_(@_)">
                  <c:v>254.4616</c:v>
                </c:pt>
                <c:pt idx="632" formatCode="_(&quot;$&quot;* #,##0.00_);_(&quot;$&quot;* \(#,##0.00\);_(&quot;$&quot;* &quot;-&quot;??_);_(@_)">
                  <c:v>253.34909999999999</c:v>
                </c:pt>
                <c:pt idx="633" formatCode="_(&quot;$&quot;* #,##0.00_);_(&quot;$&quot;* \(#,##0.00\);_(&quot;$&quot;* &quot;-&quot;??_);_(@_)">
                  <c:v>252.98994999999999</c:v>
                </c:pt>
                <c:pt idx="634" formatCode="_(&quot;$&quot;* #,##0.00_);_(&quot;$&quot;* \(#,##0.00\);_(&quot;$&quot;* &quot;-&quot;??_);_(@_)">
                  <c:v>253.01231666666669</c:v>
                </c:pt>
                <c:pt idx="635" formatCode="_(&quot;$&quot;* #,##0.00_);_(&quot;$&quot;* \(#,##0.00\);_(&quot;$&quot;* &quot;-&quot;??_);_(@_)">
                  <c:v>252.80430000000001</c:v>
                </c:pt>
                <c:pt idx="636" formatCode="_(&quot;$&quot;* #,##0.00_);_(&quot;$&quot;* \(#,##0.00\);_(&quot;$&quot;* &quot;-&quot;??_);_(@_)">
                  <c:v>252.20263333333332</c:v>
                </c:pt>
                <c:pt idx="637" formatCode="_(&quot;$&quot;* #,##0.00_);_(&quot;$&quot;* \(#,##0.00\);_(&quot;$&quot;* &quot;-&quot;??_);_(@_)">
                  <c:v>254.13514999999998</c:v>
                </c:pt>
                <c:pt idx="638" formatCode="_(&quot;$&quot;* #,##0.00_);_(&quot;$&quot;* \(#,##0.00\);_(&quot;$&quot;* &quot;-&quot;??_);_(@_)">
                  <c:v>257.42139999999995</c:v>
                </c:pt>
                <c:pt idx="639" formatCode="_(&quot;$&quot;* #,##0.00_);_(&quot;$&quot;* \(#,##0.00\);_(&quot;$&quot;* &quot;-&quot;??_);_(@_)">
                  <c:v>260.57850000000002</c:v>
                </c:pt>
                <c:pt idx="640" formatCode="_(&quot;$&quot;* #,##0.00_);_(&quot;$&quot;* \(#,##0.00\);_(&quot;$&quot;* &quot;-&quot;??_);_(@_)">
                  <c:v>262.50283333333329</c:v>
                </c:pt>
                <c:pt idx="641" formatCode="_(&quot;$&quot;* #,##0.00_);_(&quot;$&quot;* \(#,##0.00\);_(&quot;$&quot;* &quot;-&quot;??_);_(@_)">
                  <c:v>264.94871666666666</c:v>
                </c:pt>
                <c:pt idx="642" formatCode="_(&quot;$&quot;* #,##0.00_);_(&quot;$&quot;* \(#,##0.00\);_(&quot;$&quot;* &quot;-&quot;??_);_(@_)">
                  <c:v>266.1749333333334</c:v>
                </c:pt>
                <c:pt idx="643" formatCode="_(&quot;$&quot;* #,##0.00_);_(&quot;$&quot;* \(#,##0.00\);_(&quot;$&quot;* &quot;-&quot;??_);_(@_)">
                  <c:v>266.64089999999999</c:v>
                </c:pt>
                <c:pt idx="644" formatCode="_(&quot;$&quot;* #,##0.00_);_(&quot;$&quot;* \(#,##0.00\);_(&quot;$&quot;* &quot;-&quot;??_);_(@_)">
                  <c:v>266.51991666666669</c:v>
                </c:pt>
                <c:pt idx="645" formatCode="_(&quot;$&quot;* #,##0.00_);_(&quot;$&quot;* \(#,##0.00\);_(&quot;$&quot;* &quot;-&quot;??_);_(@_)">
                  <c:v>266.28119999999996</c:v>
                </c:pt>
                <c:pt idx="646" formatCode="_(&quot;$&quot;* #,##0.00_);_(&quot;$&quot;* \(#,##0.00\);_(&quot;$&quot;* &quot;-&quot;??_);_(@_)">
                  <c:v>265.03373333333332</c:v>
                </c:pt>
                <c:pt idx="647" formatCode="_(&quot;$&quot;* #,##0.00_);_(&quot;$&quot;* \(#,##0.00\);_(&quot;$&quot;* &quot;-&quot;??_);_(@_)">
                  <c:v>261.50388333333336</c:v>
                </c:pt>
                <c:pt idx="648" formatCode="_(&quot;$&quot;* #,##0.00_);_(&quot;$&quot;* \(#,##0.00\);_(&quot;$&quot;* &quot;-&quot;??_);_(@_)">
                  <c:v>256.96524999999997</c:v>
                </c:pt>
                <c:pt idx="649" formatCode="_(&quot;$&quot;* #,##0.00_);_(&quot;$&quot;* \(#,##0.00\);_(&quot;$&quot;* &quot;-&quot;??_);_(@_)">
                  <c:v>252.99885000000003</c:v>
                </c:pt>
                <c:pt idx="650" formatCode="_(&quot;$&quot;* #,##0.00_);_(&quot;$&quot;* \(#,##0.00\);_(&quot;$&quot;* &quot;-&quot;??_);_(@_)">
                  <c:v>249.60794999999999</c:v>
                </c:pt>
                <c:pt idx="651" formatCode="_(&quot;$&quot;* #,##0.00_);_(&quot;$&quot;* \(#,##0.00\);_(&quot;$&quot;* &quot;-&quot;??_);_(@_)">
                  <c:v>245.44864999999996</c:v>
                </c:pt>
                <c:pt idx="652" formatCode="_(&quot;$&quot;* #,##0.00_);_(&quot;$&quot;* \(#,##0.00\);_(&quot;$&quot;* &quot;-&quot;??_);_(@_)">
                  <c:v>242.64635000000001</c:v>
                </c:pt>
                <c:pt idx="653" formatCode="_(&quot;$&quot;* #,##0.00_);_(&quot;$&quot;* \(#,##0.00\);_(&quot;$&quot;* &quot;-&quot;??_);_(@_)">
                  <c:v>242.76896666666664</c:v>
                </c:pt>
                <c:pt idx="654" formatCode="_(&quot;$&quot;* #,##0.00_);_(&quot;$&quot;* \(#,##0.00\);_(&quot;$&quot;* &quot;-&quot;??_);_(@_)">
                  <c:v>244.54616666666666</c:v>
                </c:pt>
                <c:pt idx="655" formatCode="_(&quot;$&quot;* #,##0.00_);_(&quot;$&quot;* \(#,##0.00\);_(&quot;$&quot;* &quot;-&quot;??_);_(@_)">
                  <c:v>246.89558333333335</c:v>
                </c:pt>
                <c:pt idx="656" formatCode="_(&quot;$&quot;* #,##0.00_);_(&quot;$&quot;* \(#,##0.00\);_(&quot;$&quot;* &quot;-&quot;??_);_(@_)">
                  <c:v>249.50171666666668</c:v>
                </c:pt>
                <c:pt idx="657" formatCode="_(&quot;$&quot;* #,##0.00_);_(&quot;$&quot;* \(#,##0.00\);_(&quot;$&quot;* &quot;-&quot;??_);_(@_)">
                  <c:v>252.75853333333336</c:v>
                </c:pt>
                <c:pt idx="658" formatCode="_(&quot;$&quot;* #,##0.00_);_(&quot;$&quot;* \(#,##0.00\);_(&quot;$&quot;* &quot;-&quot;??_);_(@_)">
                  <c:v>254.20218333333335</c:v>
                </c:pt>
                <c:pt idx="659" formatCode="_(&quot;$&quot;* #,##0.00_);_(&quot;$&quot;* \(#,##0.00\);_(&quot;$&quot;* &quot;-&quot;??_);_(@_)">
                  <c:v>255.2681666666667</c:v>
                </c:pt>
                <c:pt idx="660" formatCode="_(&quot;$&quot;* #,##0.00_);_(&quot;$&quot;* \(#,##0.00\);_(&quot;$&quot;* &quot;-&quot;??_);_(@_)">
                  <c:v>255.87310000000002</c:v>
                </c:pt>
                <c:pt idx="661" formatCode="_(&quot;$&quot;* #,##0.00_);_(&quot;$&quot;* \(#,##0.00\);_(&quot;$&quot;* &quot;-&quot;??_);_(@_)">
                  <c:v>255.99083333333337</c:v>
                </c:pt>
                <c:pt idx="662" formatCode="_(&quot;$&quot;* #,##0.00_);_(&quot;$&quot;* \(#,##0.00\);_(&quot;$&quot;* &quot;-&quot;??_);_(@_)">
                  <c:v>255.19786666666667</c:v>
                </c:pt>
                <c:pt idx="663" formatCode="_(&quot;$&quot;* #,##0.00_);_(&quot;$&quot;* \(#,##0.00\);_(&quot;$&quot;* &quot;-&quot;??_);_(@_)">
                  <c:v>255.41368333333332</c:v>
                </c:pt>
                <c:pt idx="664" formatCode="_(&quot;$&quot;* #,##0.00_);_(&quot;$&quot;* \(#,##0.00\);_(&quot;$&quot;* &quot;-&quot;??_);_(@_)">
                  <c:v>257.36253333333332</c:v>
                </c:pt>
                <c:pt idx="665" formatCode="_(&quot;$&quot;* #,##0.00_);_(&quot;$&quot;* \(#,##0.00\);_(&quot;$&quot;* &quot;-&quot;??_);_(@_)">
                  <c:v>258.57240000000002</c:v>
                </c:pt>
                <c:pt idx="666" formatCode="_(&quot;$&quot;* #,##0.00_);_(&quot;$&quot;* \(#,##0.00\);_(&quot;$&quot;* &quot;-&quot;??_);_(@_)">
                  <c:v>259.82803333333334</c:v>
                </c:pt>
                <c:pt idx="667" formatCode="_(&quot;$&quot;* #,##0.00_);_(&quot;$&quot;* \(#,##0.00\);_(&quot;$&quot;* &quot;-&quot;??_);_(@_)">
                  <c:v>258.86176666666665</c:v>
                </c:pt>
                <c:pt idx="668" formatCode="_(&quot;$&quot;* #,##0.00_);_(&quot;$&quot;* \(#,##0.00\);_(&quot;$&quot;* &quot;-&quot;??_);_(@_)">
                  <c:v>257.20556666666664</c:v>
                </c:pt>
                <c:pt idx="669" formatCode="_(&quot;$&quot;* #,##0.00_);_(&quot;$&quot;* \(#,##0.00\);_(&quot;$&quot;* &quot;-&quot;??_);_(@_)">
                  <c:v>255.22236666666672</c:v>
                </c:pt>
                <c:pt idx="670" formatCode="_(&quot;$&quot;* #,##0.00_);_(&quot;$&quot;* \(#,##0.00\);_(&quot;$&quot;* &quot;-&quot;??_);_(@_)">
                  <c:v>253.31276666666668</c:v>
                </c:pt>
                <c:pt idx="671" formatCode="_(&quot;$&quot;* #,##0.00_);_(&quot;$&quot;* \(#,##0.00\);_(&quot;$&quot;* &quot;-&quot;??_);_(@_)">
                  <c:v>251.12030000000001</c:v>
                </c:pt>
                <c:pt idx="672" formatCode="_(&quot;$&quot;* #,##0.00_);_(&quot;$&quot;* \(#,##0.00\);_(&quot;$&quot;* &quot;-&quot;??_);_(@_)">
                  <c:v>250.30610000000001</c:v>
                </c:pt>
                <c:pt idx="673" formatCode="_(&quot;$&quot;* #,##0.00_);_(&quot;$&quot;* \(#,##0.00\);_(&quot;$&quot;* &quot;-&quot;??_);_(@_)">
                  <c:v>251.71214999999998</c:v>
                </c:pt>
                <c:pt idx="674" formatCode="_(&quot;$&quot;* #,##0.00_);_(&quot;$&quot;* \(#,##0.00\);_(&quot;$&quot;* &quot;-&quot;??_);_(@_)">
                  <c:v>253.69369999999995</c:v>
                </c:pt>
                <c:pt idx="675" formatCode="_(&quot;$&quot;* #,##0.00_);_(&quot;$&quot;* \(#,##0.00\);_(&quot;$&quot;* &quot;-&quot;??_);_(@_)">
                  <c:v>254.72045</c:v>
                </c:pt>
                <c:pt idx="676" formatCode="_(&quot;$&quot;* #,##0.00_);_(&quot;$&quot;* \(#,##0.00\);_(&quot;$&quot;* &quot;-&quot;??_);_(@_)">
                  <c:v>255.06541666666669</c:v>
                </c:pt>
                <c:pt idx="677" formatCode="_(&quot;$&quot;* #,##0.00_);_(&quot;$&quot;* \(#,##0.00\);_(&quot;$&quot;* &quot;-&quot;??_);_(@_)">
                  <c:v>254.68120000000002</c:v>
                </c:pt>
                <c:pt idx="678" formatCode="_(&quot;$&quot;* #,##0.00_);_(&quot;$&quot;* \(#,##0.00\);_(&quot;$&quot;* &quot;-&quot;??_);_(@_)">
                  <c:v>256.18698333333333</c:v>
                </c:pt>
                <c:pt idx="679" formatCode="_(&quot;$&quot;* #,##0.00_);_(&quot;$&quot;* \(#,##0.00\);_(&quot;$&quot;* &quot;-&quot;??_);_(@_)">
                  <c:v>258.49881666666664</c:v>
                </c:pt>
                <c:pt idx="680" formatCode="_(&quot;$&quot;* #,##0.00_);_(&quot;$&quot;* \(#,##0.00\);_(&quot;$&quot;* &quot;-&quot;??_);_(@_)">
                  <c:v>261.09840000000003</c:v>
                </c:pt>
                <c:pt idx="681" formatCode="_(&quot;$&quot;* #,##0.00_);_(&quot;$&quot;* \(#,##0.00\);_(&quot;$&quot;* &quot;-&quot;??_);_(@_)">
                  <c:v>263.98408333333333</c:v>
                </c:pt>
                <c:pt idx="682" formatCode="_(&quot;$&quot;* #,##0.00_);_(&quot;$&quot;* \(#,##0.00\);_(&quot;$&quot;* &quot;-&quot;??_);_(@_)">
                  <c:v>266.59836666666666</c:v>
                </c:pt>
                <c:pt idx="683" formatCode="_(&quot;$&quot;* #,##0.00_);_(&quot;$&quot;* \(#,##0.00\);_(&quot;$&quot;* &quot;-&quot;??_);_(@_)">
                  <c:v>271.5964166666667</c:v>
                </c:pt>
                <c:pt idx="684" formatCode="_(&quot;$&quot;* #,##0.00_);_(&quot;$&quot;* \(#,##0.00\);_(&quot;$&quot;* &quot;-&quot;??_);_(@_)">
                  <c:v>274.03413333333333</c:v>
                </c:pt>
                <c:pt idx="685" formatCode="_(&quot;$&quot;* #,##0.00_);_(&quot;$&quot;* \(#,##0.00\);_(&quot;$&quot;* &quot;-&quot;??_);_(@_)">
                  <c:v>275.09685000000002</c:v>
                </c:pt>
                <c:pt idx="686" formatCode="_(&quot;$&quot;* #,##0.00_);_(&quot;$&quot;* \(#,##0.00\);_(&quot;$&quot;* &quot;-&quot;??_);_(@_)">
                  <c:v>275.02818333333335</c:v>
                </c:pt>
                <c:pt idx="687" formatCode="_(&quot;$&quot;* #,##0.00_);_(&quot;$&quot;* \(#,##0.00\);_(&quot;$&quot;* &quot;-&quot;??_);_(@_)">
                  <c:v>275.72958333333332</c:v>
                </c:pt>
                <c:pt idx="688" formatCode="_(&quot;$&quot;* #,##0.00_);_(&quot;$&quot;* \(#,##0.00\);_(&quot;$&quot;* &quot;-&quot;??_);_(@_)">
                  <c:v>278.07409999999999</c:v>
                </c:pt>
                <c:pt idx="689" formatCode="_(&quot;$&quot;* #,##0.00_);_(&quot;$&quot;* \(#,##0.00\);_(&quot;$&quot;* &quot;-&quot;??_);_(@_)">
                  <c:v>278.8179833333333</c:v>
                </c:pt>
                <c:pt idx="690" formatCode="_(&quot;$&quot;* #,##0.00_);_(&quot;$&quot;* \(#,##0.00\);_(&quot;$&quot;* &quot;-&quot;??_);_(@_)">
                  <c:v>280.16845000000001</c:v>
                </c:pt>
                <c:pt idx="691" formatCode="_(&quot;$&quot;* #,##0.00_);_(&quot;$&quot;* \(#,##0.00\);_(&quot;$&quot;* &quot;-&quot;??_);_(@_)">
                  <c:v>281.89495000000005</c:v>
                </c:pt>
                <c:pt idx="692" formatCode="_(&quot;$&quot;* #,##0.00_);_(&quot;$&quot;* \(#,##0.00\);_(&quot;$&quot;* &quot;-&quot;??_);_(@_)">
                  <c:v>283.92065000000002</c:v>
                </c:pt>
                <c:pt idx="693" formatCode="_(&quot;$&quot;* #,##0.00_);_(&quot;$&quot;* \(#,##0.00\);_(&quot;$&quot;* &quot;-&quot;??_);_(@_)">
                  <c:v>285.49646666666672</c:v>
                </c:pt>
                <c:pt idx="694" formatCode="_(&quot;$&quot;* #,##0.00_);_(&quot;$&quot;* \(#,##0.00\);_(&quot;$&quot;* &quot;-&quot;??_);_(@_)">
                  <c:v>285.76231666666666</c:v>
                </c:pt>
                <c:pt idx="695" formatCode="_(&quot;$&quot;* #,##0.00_);_(&quot;$&quot;* \(#,##0.00\);_(&quot;$&quot;* &quot;-&quot;??_);_(@_)">
                  <c:v>285.71938333333338</c:v>
                </c:pt>
                <c:pt idx="696" formatCode="_(&quot;$&quot;* #,##0.00_);_(&quot;$&quot;* \(#,##0.00\);_(&quot;$&quot;* &quot;-&quot;??_);_(@_)">
                  <c:v>283.50068333333337</c:v>
                </c:pt>
                <c:pt idx="697" formatCode="_(&quot;$&quot;* #,##0.00_);_(&quot;$&quot;* \(#,##0.00\);_(&quot;$&quot;* &quot;-&quot;??_);_(@_)">
                  <c:v>280.81229999999999</c:v>
                </c:pt>
                <c:pt idx="698" formatCode="_(&quot;$&quot;* #,##0.00_);_(&quot;$&quot;* \(#,##0.00\);_(&quot;$&quot;* &quot;-&quot;??_);_(@_)">
                  <c:v>278.14168333333333</c:v>
                </c:pt>
                <c:pt idx="699" formatCode="_(&quot;$&quot;* #,##0.00_);_(&quot;$&quot;* \(#,##0.00\);_(&quot;$&quot;* &quot;-&quot;??_);_(@_)">
                  <c:v>276.09858333333335</c:v>
                </c:pt>
                <c:pt idx="700" formatCode="_(&quot;$&quot;* #,##0.00_);_(&quot;$&quot;* \(#,##0.00\);_(&quot;$&quot;* &quot;-&quot;??_);_(@_)">
                  <c:v>272.48093333333333</c:v>
                </c:pt>
                <c:pt idx="701" formatCode="_(&quot;$&quot;* #,##0.00_);_(&quot;$&quot;* \(#,##0.00\);_(&quot;$&quot;* &quot;-&quot;??_);_(@_)">
                  <c:v>269.05336666666659</c:v>
                </c:pt>
                <c:pt idx="702" formatCode="_(&quot;$&quot;* #,##0.00_);_(&quot;$&quot;* \(#,##0.00\);_(&quot;$&quot;* &quot;-&quot;??_);_(@_)">
                  <c:v>266.63178333333332</c:v>
                </c:pt>
                <c:pt idx="703" formatCode="_(&quot;$&quot;* #,##0.00_);_(&quot;$&quot;* \(#,##0.00\);_(&quot;$&quot;* &quot;-&quot;??_);_(@_)">
                  <c:v>264.17906666666664</c:v>
                </c:pt>
                <c:pt idx="704" formatCode="_(&quot;$&quot;* #,##0.00_);_(&quot;$&quot;* \(#,##0.00\);_(&quot;$&quot;* &quot;-&quot;??_);_(@_)">
                  <c:v>261.65753333333333</c:v>
                </c:pt>
                <c:pt idx="705" formatCode="_(&quot;$&quot;* #,##0.00_);_(&quot;$&quot;* \(#,##0.00\);_(&quot;$&quot;* &quot;-&quot;??_);_(@_)">
                  <c:v>257.92356666666666</c:v>
                </c:pt>
                <c:pt idx="706" formatCode="_(&quot;$&quot;* #,##0.00_);_(&quot;$&quot;* \(#,##0.00\);_(&quot;$&quot;* &quot;-&quot;??_);_(@_)">
                  <c:v>255.49215000000001</c:v>
                </c:pt>
                <c:pt idx="707" formatCode="_(&quot;$&quot;* #,##0.00_);_(&quot;$&quot;* \(#,##0.00\);_(&quot;$&quot;* &quot;-&quot;??_);_(@_)">
                  <c:v>254.32231666666667</c:v>
                </c:pt>
                <c:pt idx="708" formatCode="_(&quot;$&quot;* #,##0.00_);_(&quot;$&quot;* \(#,##0.00\);_(&quot;$&quot;* &quot;-&quot;??_);_(@_)">
                  <c:v>253.59321666666668</c:v>
                </c:pt>
                <c:pt idx="709" formatCode="_(&quot;$&quot;* #,##0.00_);_(&quot;$&quot;* \(#,##0.00\);_(&quot;$&quot;* &quot;-&quot;??_);_(@_)">
                  <c:v>254.08310000000003</c:v>
                </c:pt>
                <c:pt idx="710" formatCode="_(&quot;$&quot;* #,##0.00_);_(&quot;$&quot;* \(#,##0.00\);_(&quot;$&quot;* &quot;-&quot;??_);_(@_)">
                  <c:v>255.10710000000003</c:v>
                </c:pt>
                <c:pt idx="711" formatCode="_(&quot;$&quot;* #,##0.00_);_(&quot;$&quot;* \(#,##0.00\);_(&quot;$&quot;* &quot;-&quot;??_);_(@_)">
                  <c:v>254.4402666666667</c:v>
                </c:pt>
                <c:pt idx="712" formatCode="_(&quot;$&quot;* #,##0.00_);_(&quot;$&quot;* \(#,##0.00\);_(&quot;$&quot;* &quot;-&quot;??_);_(@_)">
                  <c:v>254.27151666666666</c:v>
                </c:pt>
                <c:pt idx="713" formatCode="_(&quot;$&quot;* #,##0.00_);_(&quot;$&quot;* \(#,##0.00\);_(&quot;$&quot;* &quot;-&quot;??_);_(@_)">
                  <c:v>252.18908333333334</c:v>
                </c:pt>
                <c:pt idx="714" formatCode="_(&quot;$&quot;* #,##0.00_);_(&quot;$&quot;* \(#,##0.00\);_(&quot;$&quot;* &quot;-&quot;??_);_(@_)">
                  <c:v>249.93133333333333</c:v>
                </c:pt>
                <c:pt idx="715" formatCode="_(&quot;$&quot;* #,##0.00_);_(&quot;$&quot;* \(#,##0.00\);_(&quot;$&quot;* &quot;-&quot;??_);_(@_)">
                  <c:v>246.6643333333333</c:v>
                </c:pt>
                <c:pt idx="716" formatCode="_(&quot;$&quot;* #,##0.00_);_(&quot;$&quot;* \(#,##0.00\);_(&quot;$&quot;* &quot;-&quot;??_);_(@_)">
                  <c:v>242.69935000000001</c:v>
                </c:pt>
                <c:pt idx="717" formatCode="_(&quot;$&quot;* #,##0.00_);_(&quot;$&quot;* \(#,##0.00\);_(&quot;$&quot;* &quot;-&quot;??_);_(@_)">
                  <c:v>240.56285000000003</c:v>
                </c:pt>
                <c:pt idx="718" formatCode="_(&quot;$&quot;* #,##0.00_);_(&quot;$&quot;* \(#,##0.00\);_(&quot;$&quot;* &quot;-&quot;??_);_(@_)">
                  <c:v>238.72125000000003</c:v>
                </c:pt>
                <c:pt idx="719" formatCode="_(&quot;$&quot;* #,##0.00_);_(&quot;$&quot;* \(#,##0.00\);_(&quot;$&quot;* &quot;-&quot;??_);_(@_)">
                  <c:v>237.49898333333331</c:v>
                </c:pt>
                <c:pt idx="720" formatCode="_(&quot;$&quot;* #,##0.00_);_(&quot;$&quot;* \(#,##0.00\);_(&quot;$&quot;* &quot;-&quot;??_);_(@_)">
                  <c:v>236.30458333333331</c:v>
                </c:pt>
                <c:pt idx="721" formatCode="_(&quot;$&quot;* #,##0.00_);_(&quot;$&quot;* \(#,##0.00\);_(&quot;$&quot;* &quot;-&quot;??_);_(@_)">
                  <c:v>234.97581666666665</c:v>
                </c:pt>
                <c:pt idx="722" formatCode="_(&quot;$&quot;* #,##0.00_);_(&quot;$&quot;* \(#,##0.00\);_(&quot;$&quot;* &quot;-&quot;??_);_(@_)">
                  <c:v>234.7497166666667</c:v>
                </c:pt>
                <c:pt idx="723" formatCode="_(&quot;$&quot;* #,##0.00_);_(&quot;$&quot;* \(#,##0.00\);_(&quot;$&quot;* &quot;-&quot;??_);_(@_)">
                  <c:v>234.51213333333331</c:v>
                </c:pt>
                <c:pt idx="724" formatCode="_(&quot;$&quot;* #,##0.00_);_(&quot;$&quot;* \(#,##0.00\);_(&quot;$&quot;* &quot;-&quot;??_);_(@_)">
                  <c:v>233.1883</c:v>
                </c:pt>
                <c:pt idx="725" formatCode="_(&quot;$&quot;* #,##0.00_);_(&quot;$&quot;* \(#,##0.00\);_(&quot;$&quot;* &quot;-&quot;??_);_(@_)">
                  <c:v>233.65033333333335</c:v>
                </c:pt>
                <c:pt idx="726" formatCode="_(&quot;$&quot;* #,##0.00_);_(&quot;$&quot;* \(#,##0.00\);_(&quot;$&quot;* &quot;-&quot;??_);_(@_)">
                  <c:v>235.52305000000001</c:v>
                </c:pt>
                <c:pt idx="727" formatCode="_(&quot;$&quot;* #,##0.00_);_(&quot;$&quot;* \(#,##0.00\);_(&quot;$&quot;* &quot;-&quot;??_);_(@_)">
                  <c:v>237.61858333333331</c:v>
                </c:pt>
                <c:pt idx="728" formatCode="_(&quot;$&quot;* #,##0.00_);_(&quot;$&quot;* \(#,##0.00\);_(&quot;$&quot;* &quot;-&quot;??_);_(@_)">
                  <c:v>238.55576666666664</c:v>
                </c:pt>
                <c:pt idx="729" formatCode="_(&quot;$&quot;* #,##0.00_);_(&quot;$&quot;* \(#,##0.00\);_(&quot;$&quot;* &quot;-&quot;??_);_(@_)">
                  <c:v>238.02164999999999</c:v>
                </c:pt>
                <c:pt idx="730" formatCode="_(&quot;$&quot;* #,##0.00_);_(&quot;$&quot;* \(#,##0.00\);_(&quot;$&quot;* &quot;-&quot;??_);_(@_)">
                  <c:v>237.42361666666667</c:v>
                </c:pt>
                <c:pt idx="731" formatCode="_(&quot;$&quot;* #,##0.00_);_(&quot;$&quot;* \(#,##0.00\);_(&quot;$&quot;* &quot;-&quot;??_);_(@_)">
                  <c:v>234.91193333333331</c:v>
                </c:pt>
                <c:pt idx="732" formatCode="_(&quot;$&quot;* #,##0.00_);_(&quot;$&quot;* \(#,##0.00\);_(&quot;$&quot;* &quot;-&quot;??_);_(@_)">
                  <c:v>231.12226666666663</c:v>
                </c:pt>
                <c:pt idx="733" formatCode="_(&quot;$&quot;* #,##0.00_);_(&quot;$&quot;* \(#,##0.00\);_(&quot;$&quot;* &quot;-&quot;??_);_(@_)">
                  <c:v>228.6712</c:v>
                </c:pt>
                <c:pt idx="734" formatCode="_(&quot;$&quot;* #,##0.00_);_(&quot;$&quot;* \(#,##0.00\);_(&quot;$&quot;* &quot;-&quot;??_);_(@_)">
                  <c:v>225.68436666666665</c:v>
                </c:pt>
                <c:pt idx="735" formatCode="_(&quot;$&quot;* #,##0.00_);_(&quot;$&quot;* \(#,##0.00\);_(&quot;$&quot;* &quot;-&quot;??_);_(@_)">
                  <c:v>226.2234</c:v>
                </c:pt>
                <c:pt idx="736" formatCode="_(&quot;$&quot;* #,##0.00_);_(&quot;$&quot;* \(#,##0.00\);_(&quot;$&quot;* &quot;-&quot;??_);_(@_)">
                  <c:v>227.73895000000002</c:v>
                </c:pt>
                <c:pt idx="737" formatCode="_(&quot;$&quot;* #,##0.00_);_(&quot;$&quot;* \(#,##0.00\);_(&quot;$&quot;* &quot;-&quot;??_);_(@_)">
                  <c:v>229.55266666666668</c:v>
                </c:pt>
                <c:pt idx="738" formatCode="_(&quot;$&quot;* #,##0.00_);_(&quot;$&quot;* \(#,##0.00\);_(&quot;$&quot;* &quot;-&quot;??_);_(@_)">
                  <c:v>231.25661666666664</c:v>
                </c:pt>
                <c:pt idx="739" formatCode="_(&quot;$&quot;* #,##0.00_);_(&quot;$&quot;* \(#,##0.00\);_(&quot;$&quot;* &quot;-&quot;??_);_(@_)">
                  <c:v>232.54768333333334</c:v>
                </c:pt>
                <c:pt idx="740" formatCode="_(&quot;$&quot;* #,##0.00_);_(&quot;$&quot;* \(#,##0.00\);_(&quot;$&quot;* &quot;-&quot;??_);_(@_)">
                  <c:v>235.6098833333333</c:v>
                </c:pt>
                <c:pt idx="741" formatCode="_(&quot;$&quot;* #,##0.00_);_(&quot;$&quot;* \(#,##0.00\);_(&quot;$&quot;* &quot;-&quot;??_);_(@_)">
                  <c:v>237.76113333333331</c:v>
                </c:pt>
                <c:pt idx="742" formatCode="_(&quot;$&quot;* #,##0.00_);_(&quot;$&quot;* \(#,##0.00\);_(&quot;$&quot;* &quot;-&quot;??_);_(@_)">
                  <c:v>236.58474999999999</c:v>
                </c:pt>
                <c:pt idx="743" formatCode="_(&quot;$&quot;* #,##0.00_);_(&quot;$&quot;* \(#,##0.00\);_(&quot;$&quot;* &quot;-&quot;??_);_(@_)">
                  <c:v>234.99056666666669</c:v>
                </c:pt>
                <c:pt idx="744" formatCode="_(&quot;$&quot;* #,##0.00_);_(&quot;$&quot;* \(#,##0.00\);_(&quot;$&quot;* &quot;-&quot;??_);_(@_)">
                  <c:v>234.94470000000001</c:v>
                </c:pt>
                <c:pt idx="745" formatCode="_(&quot;$&quot;* #,##0.00_);_(&quot;$&quot;* \(#,##0.00\);_(&quot;$&quot;* &quot;-&quot;??_);_(@_)">
                  <c:v>233.30793333333335</c:v>
                </c:pt>
                <c:pt idx="746" formatCode="_(&quot;$&quot;* #,##0.00_);_(&quot;$&quot;* \(#,##0.00\);_(&quot;$&quot;* &quot;-&quot;??_);_(@_)">
                  <c:v>230.18183333333334</c:v>
                </c:pt>
                <c:pt idx="747" formatCode="_(&quot;$&quot;* #,##0.00_);_(&quot;$&quot;* \(#,##0.00\);_(&quot;$&quot;* &quot;-&quot;??_);_(@_)">
                  <c:v>225.17481666666666</c:v>
                </c:pt>
                <c:pt idx="748" formatCode="_(&quot;$&quot;* #,##0.00_);_(&quot;$&quot;* \(#,##0.00\);_(&quot;$&quot;* &quot;-&quot;??_);_(@_)">
                  <c:v>222.37801666666664</c:v>
                </c:pt>
                <c:pt idx="749" formatCode="_(&quot;$&quot;* #,##0.00_);_(&quot;$&quot;* \(#,##0.00\);_(&quot;$&quot;* &quot;-&quot;??_);_(@_)">
                  <c:v>221.49983333333338</c:v>
                </c:pt>
                <c:pt idx="750" formatCode="_(&quot;$&quot;* #,##0.00_);_(&quot;$&quot;* \(#,##0.00\);_(&quot;$&quot;* &quot;-&quot;??_);_(@_)">
                  <c:v>220.18908333333331</c:v>
                </c:pt>
                <c:pt idx="751" formatCode="_(&quot;$&quot;* #,##0.00_);_(&quot;$&quot;* \(#,##0.00\);_(&quot;$&quot;* &quot;-&quot;??_);_(@_)">
                  <c:v>219.65494999999999</c:v>
                </c:pt>
                <c:pt idx="752" formatCode="_(&quot;$&quot;* #,##0.00_);_(&quot;$&quot;* \(#,##0.00\);_(&quot;$&quot;* &quot;-&quot;??_);_(@_)">
                  <c:v>219.05528333333328</c:v>
                </c:pt>
                <c:pt idx="753" formatCode="_(&quot;$&quot;* #,##0.00_);_(&quot;$&quot;* \(#,##0.00\);_(&quot;$&quot;* &quot;-&quot;??_);_(@_)">
                  <c:v>222.804</c:v>
                </c:pt>
                <c:pt idx="754" formatCode="_(&quot;$&quot;* #,##0.00_);_(&quot;$&quot;* \(#,##0.00\);_(&quot;$&quot;* &quot;-&quot;??_);_(@_)">
                  <c:v>228.18786666666665</c:v>
                </c:pt>
                <c:pt idx="755" formatCode="_(&quot;$&quot;* #,##0.00_);_(&quot;$&quot;* \(#,##0.00\);_(&quot;$&quot;* &quot;-&quot;??_);_(@_)">
                  <c:v>231.49091666666666</c:v>
                </c:pt>
                <c:pt idx="756" formatCode="_(&quot;$&quot;* #,##0.00_);_(&quot;$&quot;* \(#,##0.00\);_(&quot;$&quot;* &quot;-&quot;??_);_(@_)">
                  <c:v>233.80110000000002</c:v>
                </c:pt>
                <c:pt idx="757" formatCode="_(&quot;$&quot;* #,##0.00_);_(&quot;$&quot;* \(#,##0.00\);_(&quot;$&quot;* &quot;-&quot;??_);_(@_)">
                  <c:v>236.01971666666668</c:v>
                </c:pt>
                <c:pt idx="758" formatCode="_(&quot;$&quot;* #,##0.00_);_(&quot;$&quot;* \(#,##0.00\);_(&quot;$&quot;* &quot;-&quot;??_);_(@_)">
                  <c:v>238.94448333333335</c:v>
                </c:pt>
                <c:pt idx="759" formatCode="_(&quot;$&quot;* #,##0.00_);_(&quot;$&quot;* \(#,##0.00\);_(&quot;$&quot;* &quot;-&quot;??_);_(@_)">
                  <c:v>238.76750000000001</c:v>
                </c:pt>
                <c:pt idx="760" formatCode="_(&quot;$&quot;* #,##0.00_);_(&quot;$&quot;* \(#,##0.00\);_(&quot;$&quot;* &quot;-&quot;??_);_(@_)">
                  <c:v>238.05021666666667</c:v>
                </c:pt>
                <c:pt idx="761" formatCode="_(&quot;$&quot;* #,##0.00_);_(&quot;$&quot;* \(#,##0.00\);_(&quot;$&quot;* &quot;-&quot;??_);_(@_)">
                  <c:v>238.73351666666667</c:v>
                </c:pt>
                <c:pt idx="762" formatCode="_(&quot;$&quot;* #,##0.00_);_(&quot;$&quot;* \(#,##0.00\);_(&quot;$&quot;* &quot;-&quot;??_);_(@_)">
                  <c:v>239.76698333333331</c:v>
                </c:pt>
                <c:pt idx="763" formatCode="_(&quot;$&quot;* #,##0.00_);_(&quot;$&quot;* \(#,##0.00\);_(&quot;$&quot;* &quot;-&quot;??_);_(@_)">
                  <c:v>240.71338333333333</c:v>
                </c:pt>
                <c:pt idx="764" formatCode="_(&quot;$&quot;* #,##0.00_);_(&quot;$&quot;* \(#,##0.00\);_(&quot;$&quot;* &quot;-&quot;??_);_(@_)">
                  <c:v>240.72651666666664</c:v>
                </c:pt>
                <c:pt idx="765" formatCode="_(&quot;$&quot;* #,##0.00_);_(&quot;$&quot;* \(#,##0.00\);_(&quot;$&quot;* &quot;-&quot;??_);_(@_)">
                  <c:v>240.58028333333334</c:v>
                </c:pt>
                <c:pt idx="766" formatCode="_(&quot;$&quot;* #,##0.00_);_(&quot;$&quot;* \(#,##0.00\);_(&quot;$&quot;* &quot;-&quot;??_);_(@_)">
                  <c:v>242.73101666666665</c:v>
                </c:pt>
                <c:pt idx="767" formatCode="_(&quot;$&quot;* #,##0.00_);_(&quot;$&quot;* \(#,##0.00\);_(&quot;$&quot;* &quot;-&quot;??_);_(@_)">
                  <c:v>244.31820000000002</c:v>
                </c:pt>
                <c:pt idx="768" formatCode="_(&quot;$&quot;* #,##0.00_);_(&quot;$&quot;* \(#,##0.00\);_(&quot;$&quot;* &quot;-&quot;??_);_(@_)">
                  <c:v>245.54061666666669</c:v>
                </c:pt>
                <c:pt idx="769" formatCode="_(&quot;$&quot;* #,##0.00_);_(&quot;$&quot;* \(#,##0.00\);_(&quot;$&quot;* &quot;-&quot;??_);_(@_)">
                  <c:v>245.98586666666665</c:v>
                </c:pt>
                <c:pt idx="770" formatCode="_(&quot;$&quot;* #,##0.00_);_(&quot;$&quot;* \(#,##0.00\);_(&quot;$&quot;* &quot;-&quot;??_);_(@_)">
                  <c:v>246.53793333333331</c:v>
                </c:pt>
                <c:pt idx="771" formatCode="_(&quot;$&quot;* #,##0.00_);_(&quot;$&quot;* \(#,##0.00\);_(&quot;$&quot;* &quot;-&quot;??_);_(@_)">
                  <c:v>247.20171666666667</c:v>
                </c:pt>
                <c:pt idx="772" formatCode="_(&quot;$&quot;* #,##0.00_);_(&quot;$&quot;* \(#,##0.00\);_(&quot;$&quot;* &quot;-&quot;??_);_(@_)">
                  <c:v>245.93001666666669</c:v>
                </c:pt>
                <c:pt idx="773" formatCode="_(&quot;$&quot;* #,##0.00_);_(&quot;$&quot;* \(#,##0.00\);_(&quot;$&quot;* &quot;-&quot;??_);_(@_)">
                  <c:v>244.40691666666666</c:v>
                </c:pt>
                <c:pt idx="774" formatCode="_(&quot;$&quot;* #,##0.00_);_(&quot;$&quot;* \(#,##0.00\);_(&quot;$&quot;* &quot;-&quot;??_);_(@_)">
                  <c:v>243.99451666666667</c:v>
                </c:pt>
                <c:pt idx="775" formatCode="_(&quot;$&quot;* #,##0.00_);_(&quot;$&quot;* \(#,##0.00\);_(&quot;$&quot;* &quot;-&quot;??_);_(@_)">
                  <c:v>245.09865000000002</c:v>
                </c:pt>
                <c:pt idx="776" formatCode="_(&quot;$&quot;* #,##0.00_);_(&quot;$&quot;* \(#,##0.00\);_(&quot;$&quot;* &quot;-&quot;??_);_(@_)">
                  <c:v>247.08673333333334</c:v>
                </c:pt>
                <c:pt idx="777" formatCode="_(&quot;$&quot;* #,##0.00_);_(&quot;$&quot;* \(#,##0.00\);_(&quot;$&quot;* &quot;-&quot;??_);_(@_)">
                  <c:v>247.84910000000002</c:v>
                </c:pt>
                <c:pt idx="778" formatCode="_(&quot;$&quot;* #,##0.00_);_(&quot;$&quot;* \(#,##0.00\);_(&quot;$&quot;* &quot;-&quot;??_);_(@_)">
                  <c:v>247.40383333333332</c:v>
                </c:pt>
                <c:pt idx="779" formatCode="_(&quot;$&quot;* #,##0.00_);_(&quot;$&quot;* \(#,##0.00\);_(&quot;$&quot;* &quot;-&quot;??_);_(@_)">
                  <c:v>246.58724999999995</c:v>
                </c:pt>
                <c:pt idx="780" formatCode="_(&quot;$&quot;* #,##0.00_);_(&quot;$&quot;* \(#,##0.00\);_(&quot;$&quot;* &quot;-&quot;??_);_(@_)">
                  <c:v>244.82756666666668</c:v>
                </c:pt>
                <c:pt idx="781" formatCode="_(&quot;$&quot;* #,##0.00_);_(&quot;$&quot;* \(#,##0.00\);_(&quot;$&quot;* &quot;-&quot;??_);_(@_)">
                  <c:v>242.77541666666664</c:v>
                </c:pt>
                <c:pt idx="782" formatCode="_(&quot;$&quot;* #,##0.00_);_(&quot;$&quot;* \(#,##0.00\);_(&quot;$&quot;* &quot;-&quot;??_);_(@_)">
                  <c:v>239.64869999999999</c:v>
                </c:pt>
                <c:pt idx="783" formatCode="_(&quot;$&quot;* #,##0.00_);_(&quot;$&quot;* \(#,##0.00\);_(&quot;$&quot;* &quot;-&quot;??_);_(@_)">
                  <c:v>237.95966666666664</c:v>
                </c:pt>
                <c:pt idx="784" formatCode="_(&quot;$&quot;* #,##0.00_);_(&quot;$&quot;* \(#,##0.00\);_(&quot;$&quot;* &quot;-&quot;??_);_(@_)">
                  <c:v>236.68958333333333</c:v>
                </c:pt>
                <c:pt idx="785" formatCode="_(&quot;$&quot;* #,##0.00_);_(&quot;$&quot;* \(#,##0.00\);_(&quot;$&quot;* &quot;-&quot;??_);_(@_)">
                  <c:v>235.71690000000001</c:v>
                </c:pt>
                <c:pt idx="786" formatCode="_(&quot;$&quot;* #,##0.00_);_(&quot;$&quot;* \(#,##0.00\);_(&quot;$&quot;* &quot;-&quot;??_);_(@_)">
                  <c:v>235.58708333333334</c:v>
                </c:pt>
                <c:pt idx="787" formatCode="_(&quot;$&quot;* #,##0.00_);_(&quot;$&quot;* \(#,##0.00\);_(&quot;$&quot;* &quot;-&quot;??_);_(@_)">
                  <c:v>234.82963333333331</c:v>
                </c:pt>
                <c:pt idx="788" formatCode="_(&quot;$&quot;* #,##0.00_);_(&quot;$&quot;* \(#,##0.00\);_(&quot;$&quot;* &quot;-&quot;??_);_(@_)">
                  <c:v>235.0580166666667</c:v>
                </c:pt>
                <c:pt idx="789" formatCode="_(&quot;$&quot;* #,##0.00_);_(&quot;$&quot;* \(#,##0.00\);_(&quot;$&quot;* &quot;-&quot;??_);_(@_)">
                  <c:v>233.47576666666669</c:v>
                </c:pt>
                <c:pt idx="790" formatCode="_(&quot;$&quot;* #,##0.00_);_(&quot;$&quot;* \(#,##0.00\);_(&quot;$&quot;* &quot;-&quot;??_);_(@_)">
                  <c:v>231.06873333333331</c:v>
                </c:pt>
                <c:pt idx="791" formatCode="_(&quot;$&quot;* #,##0.00_);_(&quot;$&quot;* \(#,##0.00\);_(&quot;$&quot;* &quot;-&quot;??_);_(@_)">
                  <c:v>229.49141666666665</c:v>
                </c:pt>
                <c:pt idx="792" formatCode="_(&quot;$&quot;* #,##0.00_);_(&quot;$&quot;* \(#,##0.00\);_(&quot;$&quot;* &quot;-&quot;??_);_(@_)">
                  <c:v>227.20925</c:v>
                </c:pt>
                <c:pt idx="793" formatCode="_(&quot;$&quot;* #,##0.00_);_(&quot;$&quot;* \(#,##0.00\);_(&quot;$&quot;* &quot;-&quot;??_);_(@_)">
                  <c:v>225.40685000000005</c:v>
                </c:pt>
                <c:pt idx="794" formatCode="_(&quot;$&quot;* #,##0.00_);_(&quot;$&quot;* \(#,##0.00\);_(&quot;$&quot;* &quot;-&quot;??_);_(@_)">
                  <c:v>224.78085000000002</c:v>
                </c:pt>
                <c:pt idx="795" formatCode="_(&quot;$&quot;* #,##0.00_);_(&quot;$&quot;* \(#,##0.00\);_(&quot;$&quot;* &quot;-&quot;??_);_(@_)">
                  <c:v>226.32695000000001</c:v>
                </c:pt>
                <c:pt idx="796" formatCode="_(&quot;$&quot;* #,##0.00_);_(&quot;$&quot;* \(#,##0.00\);_(&quot;$&quot;* &quot;-&quot;??_);_(@_)">
                  <c:v>229.10696666666669</c:v>
                </c:pt>
                <c:pt idx="797" formatCode="_(&quot;$&quot;* #,##0.00_);_(&quot;$&quot;* \(#,##0.00\);_(&quot;$&quot;* &quot;-&quot;??_);_(@_)">
                  <c:v>231.64053333333334</c:v>
                </c:pt>
                <c:pt idx="798" formatCode="_(&quot;$&quot;* #,##0.00_);_(&quot;$&quot;* \(#,##0.00\);_(&quot;$&quot;* &quot;-&quot;??_);_(@_)">
                  <c:v>233.06833333333338</c:v>
                </c:pt>
                <c:pt idx="799" formatCode="_(&quot;$&quot;* #,##0.00_);_(&quot;$&quot;* \(#,##0.00\);_(&quot;$&quot;* &quot;-&quot;??_);_(@_)">
                  <c:v>233.57438333333334</c:v>
                </c:pt>
                <c:pt idx="800" formatCode="_(&quot;$&quot;* #,##0.00_);_(&quot;$&quot;* \(#,##0.00\);_(&quot;$&quot;* &quot;-&quot;??_);_(@_)">
                  <c:v>234.30555000000001</c:v>
                </c:pt>
                <c:pt idx="801" formatCode="_(&quot;$&quot;* #,##0.00_);_(&quot;$&quot;* \(#,##0.00\);_(&quot;$&quot;* &quot;-&quot;??_);_(@_)">
                  <c:v>234.97426666666669</c:v>
                </c:pt>
                <c:pt idx="802" formatCode="_(&quot;$&quot;* #,##0.00_);_(&quot;$&quot;* \(#,##0.00\);_(&quot;$&quot;* &quot;-&quot;??_);_(@_)">
                  <c:v>235.43595000000002</c:v>
                </c:pt>
                <c:pt idx="803" formatCode="_(&quot;$&quot;* #,##0.00_);_(&quot;$&quot;* \(#,##0.00\);_(&quot;$&quot;* &quot;-&quot;??_);_(@_)">
                  <c:v>235.47866666666667</c:v>
                </c:pt>
                <c:pt idx="804" formatCode="_(&quot;$&quot;* #,##0.00_);_(&quot;$&quot;* \(#,##0.00\);_(&quot;$&quot;* &quot;-&quot;??_);_(@_)">
                  <c:v>237.48153333333335</c:v>
                </c:pt>
                <c:pt idx="805" formatCode="_(&quot;$&quot;* #,##0.00_);_(&quot;$&quot;* \(#,##0.00\);_(&quot;$&quot;* &quot;-&quot;??_);_(@_)">
                  <c:v>240.14818333333335</c:v>
                </c:pt>
                <c:pt idx="806" formatCode="_(&quot;$&quot;* #,##0.00_);_(&quot;$&quot;* \(#,##0.00\);_(&quot;$&quot;* &quot;-&quot;??_);_(@_)">
                  <c:v>240.55728333333332</c:v>
                </c:pt>
                <c:pt idx="807" formatCode="_(&quot;$&quot;* #,##0.00_);_(&quot;$&quot;* \(#,##0.00\);_(&quot;$&quot;* &quot;-&quot;??_);_(@_)">
                  <c:v>241.41658333333336</c:v>
                </c:pt>
                <c:pt idx="808" formatCode="_(&quot;$&quot;* #,##0.00_);_(&quot;$&quot;* \(#,##0.00\);_(&quot;$&quot;* &quot;-&quot;??_);_(@_)">
                  <c:v>243.17628333333332</c:v>
                </c:pt>
                <c:pt idx="809" formatCode="_(&quot;$&quot;* #,##0.00_);_(&quot;$&quot;* \(#,##0.00\);_(&quot;$&quot;* &quot;-&quot;??_);_(@_)">
                  <c:v>247.11793333333333</c:v>
                </c:pt>
                <c:pt idx="810" formatCode="_(&quot;$&quot;* #,##0.00_);_(&quot;$&quot;* \(#,##0.00\);_(&quot;$&quot;* &quot;-&quot;??_);_(@_)">
                  <c:v>248.81846666666664</c:v>
                </c:pt>
                <c:pt idx="811" formatCode="_(&quot;$&quot;* #,##0.00_);_(&quot;$&quot;* \(#,##0.00\);_(&quot;$&quot;* &quot;-&quot;??_);_(@_)">
                  <c:v>250.23311666666666</c:v>
                </c:pt>
                <c:pt idx="812" formatCode="_(&quot;$&quot;* #,##0.00_);_(&quot;$&quot;* \(#,##0.00\);_(&quot;$&quot;* &quot;-&quot;??_);_(@_)">
                  <c:v>254.31606666666667</c:v>
                </c:pt>
                <c:pt idx="813" formatCode="_(&quot;$&quot;* #,##0.00_);_(&quot;$&quot;* \(#,##0.00\);_(&quot;$&quot;* &quot;-&quot;??_);_(@_)">
                  <c:v>257.42469999999997</c:v>
                </c:pt>
                <c:pt idx="814" formatCode="_(&quot;$&quot;* #,##0.00_);_(&quot;$&quot;* \(#,##0.00\);_(&quot;$&quot;* &quot;-&quot;??_);_(@_)">
                  <c:v>259.21068333333329</c:v>
                </c:pt>
                <c:pt idx="815" formatCode="_(&quot;$&quot;* #,##0.00_);_(&quot;$&quot;* \(#,##0.00\);_(&quot;$&quot;* &quot;-&quot;??_);_(@_)">
                  <c:v>258.96423333333337</c:v>
                </c:pt>
                <c:pt idx="816" formatCode="_(&quot;$&quot;* #,##0.00_);_(&quot;$&quot;* \(#,##0.00\);_(&quot;$&quot;* &quot;-&quot;??_);_(@_)">
                  <c:v>261.09526666666665</c:v>
                </c:pt>
                <c:pt idx="817" formatCode="_(&quot;$&quot;* #,##0.00_);_(&quot;$&quot;* \(#,##0.00\);_(&quot;$&quot;* &quot;-&quot;??_);_(@_)">
                  <c:v>263.62555000000003</c:v>
                </c:pt>
                <c:pt idx="818" formatCode="_(&quot;$&quot;* #,##0.00_);_(&quot;$&quot;* \(#,##0.00\);_(&quot;$&quot;* &quot;-&quot;??_);_(@_)">
                  <c:v>264.02558333333332</c:v>
                </c:pt>
                <c:pt idx="819" formatCode="_(&quot;$&quot;* #,##0.00_);_(&quot;$&quot;* \(#,##0.00\);_(&quot;$&quot;* &quot;-&quot;??_);_(@_)">
                  <c:v>263.38094999999998</c:v>
                </c:pt>
                <c:pt idx="820" formatCode="_(&quot;$&quot;* #,##0.00_);_(&quot;$&quot;* \(#,##0.00\);_(&quot;$&quot;* &quot;-&quot;??_);_(@_)">
                  <c:v>262.57361666666662</c:v>
                </c:pt>
                <c:pt idx="821" formatCode="_(&quot;$&quot;* #,##0.00_);_(&quot;$&quot;* \(#,##0.00\);_(&quot;$&quot;* &quot;-&quot;??_);_(@_)">
                  <c:v>260.96390000000002</c:v>
                </c:pt>
                <c:pt idx="822" formatCode="_(&quot;$&quot;* #,##0.00_);_(&quot;$&quot;* \(#,##0.00\);_(&quot;$&quot;* &quot;-&quot;??_);_(@_)">
                  <c:v>257.81253333333331</c:v>
                </c:pt>
                <c:pt idx="823" formatCode="_(&quot;$&quot;* #,##0.00_);_(&quot;$&quot;* \(#,##0.00\);_(&quot;$&quot;* &quot;-&quot;??_);_(@_)">
                  <c:v>255.05849999999998</c:v>
                </c:pt>
                <c:pt idx="824" formatCode="_(&quot;$&quot;* #,##0.00_);_(&quot;$&quot;* \(#,##0.00\);_(&quot;$&quot;* &quot;-&quot;??_);_(@_)">
                  <c:v>251.74770000000001</c:v>
                </c:pt>
                <c:pt idx="825" formatCode="_(&quot;$&quot;* #,##0.00_);_(&quot;$&quot;* \(#,##0.00\);_(&quot;$&quot;* &quot;-&quot;??_);_(@_)">
                  <c:v>249.77276666666668</c:v>
                </c:pt>
                <c:pt idx="826" formatCode="_(&quot;$&quot;* #,##0.00_);_(&quot;$&quot;* \(#,##0.00\);_(&quot;$&quot;* &quot;-&quot;??_);_(@_)">
                  <c:v>248.34963333333334</c:v>
                </c:pt>
                <c:pt idx="827" formatCode="_(&quot;$&quot;* #,##0.00_);_(&quot;$&quot;* \(#,##0.00\);_(&quot;$&quot;* &quot;-&quot;??_);_(@_)">
                  <c:v>247.29546666666667</c:v>
                </c:pt>
                <c:pt idx="828" formatCode="_(&quot;$&quot;* #,##0.00_);_(&quot;$&quot;* \(#,##0.00\);_(&quot;$&quot;* &quot;-&quot;??_);_(@_)">
                  <c:v>247.22958333333335</c:v>
                </c:pt>
                <c:pt idx="829" formatCode="_(&quot;$&quot;* #,##0.00_);_(&quot;$&quot;* \(#,##0.00\);_(&quot;$&quot;* &quot;-&quot;??_);_(@_)">
                  <c:v>247.31523333333334</c:v>
                </c:pt>
                <c:pt idx="830" formatCode="_(&quot;$&quot;* #,##0.00_);_(&quot;$&quot;* \(#,##0.00\);_(&quot;$&quot;* &quot;-&quot;??_);_(@_)">
                  <c:v>248.57531666666662</c:v>
                </c:pt>
                <c:pt idx="831" formatCode="_(&quot;$&quot;* #,##0.00_);_(&quot;$&quot;* \(#,##0.00\);_(&quot;$&quot;* &quot;-&quot;??_);_(@_)">
                  <c:v>249.23253333333335</c:v>
                </c:pt>
                <c:pt idx="832" formatCode="_(&quot;$&quot;* #,##0.00_);_(&quot;$&quot;* \(#,##0.00\);_(&quot;$&quot;* &quot;-&quot;??_);_(@_)">
                  <c:v>249.93751666666665</c:v>
                </c:pt>
                <c:pt idx="833" formatCode="_(&quot;$&quot;* #,##0.00_);_(&quot;$&quot;* \(#,##0.00\);_(&quot;$&quot;* &quot;-&quot;??_);_(@_)">
                  <c:v>250.93403333333333</c:v>
                </c:pt>
                <c:pt idx="834" formatCode="_(&quot;$&quot;* #,##0.00_);_(&quot;$&quot;* \(#,##0.00\);_(&quot;$&quot;* &quot;-&quot;??_);_(@_)">
                  <c:v>250.51894999999999</c:v>
                </c:pt>
                <c:pt idx="835" formatCode="_(&quot;$&quot;* #,##0.00_);_(&quot;$&quot;* \(#,##0.00\);_(&quot;$&quot;* &quot;-&quot;??_);_(@_)">
                  <c:v>250.29328333333333</c:v>
                </c:pt>
                <c:pt idx="836" formatCode="_(&quot;$&quot;* #,##0.00_);_(&quot;$&quot;* \(#,##0.00\);_(&quot;$&quot;* &quot;-&quot;??_);_(@_)">
                  <c:v>250.93896666666669</c:v>
                </c:pt>
                <c:pt idx="837" formatCode="_(&quot;$&quot;* #,##0.00_);_(&quot;$&quot;* \(#,##0.00\);_(&quot;$&quot;* &quot;-&quot;??_);_(@_)">
                  <c:v>252.79859999999999</c:v>
                </c:pt>
                <c:pt idx="838" formatCode="_(&quot;$&quot;* #,##0.00_);_(&quot;$&quot;* \(#,##0.00\);_(&quot;$&quot;* &quot;-&quot;??_);_(@_)">
                  <c:v>256.50470000000001</c:v>
                </c:pt>
                <c:pt idx="839" formatCode="_(&quot;$&quot;* #,##0.00_);_(&quot;$&quot;* \(#,##0.00\);_(&quot;$&quot;* &quot;-&quot;??_);_(@_)">
                  <c:v>260.97013333333331</c:v>
                </c:pt>
                <c:pt idx="840" formatCode="_(&quot;$&quot;* #,##0.00_);_(&quot;$&quot;* \(#,##0.00\);_(&quot;$&quot;* &quot;-&quot;??_);_(@_)">
                  <c:v>264.86401666666666</c:v>
                </c:pt>
                <c:pt idx="841" formatCode="_(&quot;$&quot;* #,##0.00_);_(&quot;$&quot;* \(#,##0.00\);_(&quot;$&quot;* &quot;-&quot;??_);_(@_)">
                  <c:v>268.13526666666667</c:v>
                </c:pt>
                <c:pt idx="842" formatCode="_(&quot;$&quot;* #,##0.00_);_(&quot;$&quot;* \(#,##0.00\);_(&quot;$&quot;* &quot;-&quot;??_);_(@_)">
                  <c:v>270.0294833333333</c:v>
                </c:pt>
                <c:pt idx="843" formatCode="_(&quot;$&quot;* #,##0.00_);_(&quot;$&quot;* \(#,##0.00\);_(&quot;$&quot;* &quot;-&quot;??_);_(@_)">
                  <c:v>272.04231666666664</c:v>
                </c:pt>
                <c:pt idx="844" formatCode="_(&quot;$&quot;* #,##0.00_);_(&quot;$&quot;* \(#,##0.00\);_(&quot;$&quot;* &quot;-&quot;??_);_(@_)">
                  <c:v>272.76211666666666</c:v>
                </c:pt>
                <c:pt idx="845" formatCode="_(&quot;$&quot;* #,##0.00_);_(&quot;$&quot;* \(#,##0.00\);_(&quot;$&quot;* &quot;-&quot;??_);_(@_)">
                  <c:v>272.25975</c:v>
                </c:pt>
                <c:pt idx="846" formatCode="_(&quot;$&quot;* #,##0.00_);_(&quot;$&quot;* \(#,##0.00\);_(&quot;$&quot;* &quot;-&quot;??_);_(@_)">
                  <c:v>272.75388333333331</c:v>
                </c:pt>
                <c:pt idx="847" formatCode="_(&quot;$&quot;* #,##0.00_);_(&quot;$&quot;* \(#,##0.00\);_(&quot;$&quot;* &quot;-&quot;??_);_(@_)">
                  <c:v>273.8624166666666</c:v>
                </c:pt>
                <c:pt idx="848" formatCode="_(&quot;$&quot;* #,##0.00_);_(&quot;$&quot;* \(#,##0.00\);_(&quot;$&quot;* &quot;-&quot;??_);_(@_)">
                  <c:v>275.79948333333334</c:v>
                </c:pt>
                <c:pt idx="849" formatCode="_(&quot;$&quot;* #,##0.00_);_(&quot;$&quot;* \(#,##0.00\);_(&quot;$&quot;* &quot;-&quot;??_);_(@_)">
                  <c:v>277.55205000000001</c:v>
                </c:pt>
                <c:pt idx="850" formatCode="_(&quot;$&quot;* #,##0.00_);_(&quot;$&quot;* \(#,##0.00\);_(&quot;$&quot;* &quot;-&quot;??_);_(@_)">
                  <c:v>278.64904999999999</c:v>
                </c:pt>
                <c:pt idx="851" formatCode="_(&quot;$&quot;* #,##0.00_);_(&quot;$&quot;* \(#,##0.00\);_(&quot;$&quot;* &quot;-&quot;??_);_(@_)">
                  <c:v>280.42796666666669</c:v>
                </c:pt>
                <c:pt idx="852" formatCode="_(&quot;$&quot;* #,##0.00_);_(&quot;$&quot;* \(#,##0.00\);_(&quot;$&quot;* &quot;-&quot;??_);_(@_)">
                  <c:v>281.92853333333329</c:v>
                </c:pt>
                <c:pt idx="853" formatCode="_(&quot;$&quot;* #,##0.00_);_(&quot;$&quot;* \(#,##0.00\);_(&quot;$&quot;* &quot;-&quot;??_);_(@_)">
                  <c:v>283.75523333333331</c:v>
                </c:pt>
                <c:pt idx="854" formatCode="_(&quot;$&quot;* #,##0.00_);_(&quot;$&quot;* \(#,##0.00\);_(&quot;$&quot;* &quot;-&quot;??_);_(@_)">
                  <c:v>284.63481666666667</c:v>
                </c:pt>
                <c:pt idx="855" formatCode="_(&quot;$&quot;* #,##0.00_);_(&quot;$&quot;* \(#,##0.00\);_(&quot;$&quot;* &quot;-&quot;??_);_(@_)">
                  <c:v>283.73381666666666</c:v>
                </c:pt>
                <c:pt idx="856" formatCode="_(&quot;$&quot;* #,##0.00_);_(&quot;$&quot;* \(#,##0.00\);_(&quot;$&quot;* &quot;-&quot;??_);_(@_)">
                  <c:v>283.11778333333336</c:v>
                </c:pt>
                <c:pt idx="857" formatCode="_(&quot;$&quot;* #,##0.00_);_(&quot;$&quot;* \(#,##0.00\);_(&quot;$&quot;* &quot;-&quot;??_);_(@_)">
                  <c:v>283.55593333333337</c:v>
                </c:pt>
                <c:pt idx="858" formatCode="_(&quot;$&quot;* #,##0.00_);_(&quot;$&quot;* \(#,##0.00\);_(&quot;$&quot;* &quot;-&quot;??_);_(@_)">
                  <c:v>283.85241666666667</c:v>
                </c:pt>
                <c:pt idx="859" formatCode="_(&quot;$&quot;* #,##0.00_);_(&quot;$&quot;* \(#,##0.00\);_(&quot;$&quot;* &quot;-&quot;??_);_(@_)">
                  <c:v>283.39119999999997</c:v>
                </c:pt>
                <c:pt idx="860" formatCode="_(&quot;$&quot;* #,##0.00_);_(&quot;$&quot;* \(#,##0.00\);_(&quot;$&quot;* &quot;-&quot;??_);_(@_)">
                  <c:v>283.22318333333334</c:v>
                </c:pt>
                <c:pt idx="861" formatCode="_(&quot;$&quot;* #,##0.00_);_(&quot;$&quot;* \(#,##0.00\);_(&quot;$&quot;* &quot;-&quot;??_);_(@_)">
                  <c:v>284.14888333333329</c:v>
                </c:pt>
                <c:pt idx="862" formatCode="_(&quot;$&quot;* #,##0.00_);_(&quot;$&quot;* \(#,##0.00\);_(&quot;$&quot;* &quot;-&quot;??_);_(@_)">
                  <c:v>284.5804333333333</c:v>
                </c:pt>
                <c:pt idx="863" formatCode="_(&quot;$&quot;* #,##0.00_);_(&quot;$&quot;* \(#,##0.00\);_(&quot;$&quot;* &quot;-&quot;??_);_(@_)">
                  <c:v>283.90838333333335</c:v>
                </c:pt>
                <c:pt idx="864" formatCode="_(&quot;$&quot;* #,##0.00_);_(&quot;$&quot;* \(#,##0.00\);_(&quot;$&quot;* &quot;-&quot;??_);_(@_)">
                  <c:v>283.18858333333333</c:v>
                </c:pt>
                <c:pt idx="865" formatCode="_(&quot;$&quot;* #,##0.00_);_(&quot;$&quot;* \(#,##0.00\);_(&quot;$&quot;* &quot;-&quot;??_);_(@_)">
                  <c:v>280.98470000000003</c:v>
                </c:pt>
                <c:pt idx="866" formatCode="_(&quot;$&quot;* #,##0.00_);_(&quot;$&quot;* \(#,##0.00\);_(&quot;$&quot;* &quot;-&quot;??_);_(@_)">
                  <c:v>282.13771666666668</c:v>
                </c:pt>
                <c:pt idx="867" formatCode="_(&quot;$&quot;* #,##0.00_);_(&quot;$&quot;* \(#,##0.00\);_(&quot;$&quot;* &quot;-&quot;??_);_(@_)">
                  <c:v>284.83576666666664</c:v>
                </c:pt>
                <c:pt idx="868" formatCode="_(&quot;$&quot;* #,##0.00_);_(&quot;$&quot;* \(#,##0.00\);_(&quot;$&quot;* &quot;-&quot;??_);_(@_)">
                  <c:v>288.31950000000001</c:v>
                </c:pt>
                <c:pt idx="869" formatCode="_(&quot;$&quot;* #,##0.00_);_(&quot;$&quot;* \(#,##0.00\);_(&quot;$&quot;* &quot;-&quot;??_);_(@_)">
                  <c:v>291.58086666666662</c:v>
                </c:pt>
                <c:pt idx="870" formatCode="_(&quot;$&quot;* #,##0.00_);_(&quot;$&quot;* \(#,##0.00\);_(&quot;$&quot;* &quot;-&quot;??_);_(@_)">
                  <c:v>295.47473333333329</c:v>
                </c:pt>
                <c:pt idx="871" formatCode="_(&quot;$&quot;* #,##0.00_);_(&quot;$&quot;* \(#,##0.00\);_(&quot;$&quot;* &quot;-&quot;??_);_(@_)">
                  <c:v>300.24818333333332</c:v>
                </c:pt>
                <c:pt idx="872" formatCode="_(&quot;$&quot;* #,##0.00_);_(&quot;$&quot;* \(#,##0.00\);_(&quot;$&quot;* &quot;-&quot;??_);_(@_)">
                  <c:v>301.90191666666664</c:v>
                </c:pt>
                <c:pt idx="873" formatCode="_(&quot;$&quot;* #,##0.00_);_(&quot;$&quot;* \(#,##0.00\);_(&quot;$&quot;* &quot;-&quot;??_);_(@_)">
                  <c:v>302.86054999999993</c:v>
                </c:pt>
                <c:pt idx="874" formatCode="_(&quot;$&quot;* #,##0.00_);_(&quot;$&quot;* \(#,##0.00\);_(&quot;$&quot;* &quot;-&quot;??_);_(@_)">
                  <c:v>303.08951666666661</c:v>
                </c:pt>
                <c:pt idx="875" formatCode="_(&quot;$&quot;* #,##0.00_);_(&quot;$&quot;* \(#,##0.00\);_(&quot;$&quot;* &quot;-&quot;??_);_(@_)">
                  <c:v>303.32671666666664</c:v>
                </c:pt>
                <c:pt idx="876" formatCode="_(&quot;$&quot;* #,##0.00_);_(&quot;$&quot;* \(#,##0.00\);_(&quot;$&quot;* &quot;-&quot;??_);_(@_)">
                  <c:v>304.46325000000002</c:v>
                </c:pt>
                <c:pt idx="877" formatCode="_(&quot;$&quot;* #,##0.00_);_(&quot;$&quot;* \(#,##0.00\);_(&quot;$&quot;* &quot;-&quot;??_);_(@_)">
                  <c:v>305.40376666666663</c:v>
                </c:pt>
                <c:pt idx="878" formatCode="_(&quot;$&quot;* #,##0.00_);_(&quot;$&quot;* \(#,##0.00\);_(&quot;$&quot;* &quot;-&quot;??_);_(@_)">
                  <c:v>305.99015000000003</c:v>
                </c:pt>
                <c:pt idx="879" formatCode="_(&quot;$&quot;* #,##0.00_);_(&quot;$&quot;* \(#,##0.00\);_(&quot;$&quot;* &quot;-&quot;??_);_(@_)">
                  <c:v>305.79413333333338</c:v>
                </c:pt>
                <c:pt idx="880" formatCode="_(&quot;$&quot;* #,##0.00_);_(&quot;$&quot;* \(#,##0.00\);_(&quot;$&quot;* &quot;-&quot;??_);_(@_)">
                  <c:v>306.30308333333329</c:v>
                </c:pt>
                <c:pt idx="881" formatCode="_(&quot;$&quot;* #,##0.00_);_(&quot;$&quot;* \(#,##0.00\);_(&quot;$&quot;* &quot;-&quot;??_);_(@_)">
                  <c:v>307.56915000000004</c:v>
                </c:pt>
                <c:pt idx="882" formatCode="_(&quot;$&quot;* #,##0.00_);_(&quot;$&quot;* \(#,##0.00\);_(&quot;$&quot;* &quot;-&quot;??_);_(@_)">
                  <c:v>308.70671666666669</c:v>
                </c:pt>
                <c:pt idx="883" formatCode="_(&quot;$&quot;* #,##0.00_);_(&quot;$&quot;* \(#,##0.00\);_(&quot;$&quot;* &quot;-&quot;??_);_(@_)">
                  <c:v>310.17696666666671</c:v>
                </c:pt>
                <c:pt idx="884" formatCode="_(&quot;$&quot;* #,##0.00_);_(&quot;$&quot;* \(#,##0.00\);_(&quot;$&quot;* &quot;-&quot;??_);_(@_)">
                  <c:v>312.30378333333334</c:v>
                </c:pt>
                <c:pt idx="885" formatCode="_(&quot;$&quot;* #,##0.00_);_(&quot;$&quot;* \(#,##0.00\);_(&quot;$&quot;* &quot;-&quot;??_);_(@_)">
                  <c:v>313.37266666666665</c:v>
                </c:pt>
                <c:pt idx="886" formatCode="_(&quot;$&quot;* #,##0.00_);_(&quot;$&quot;* \(#,##0.00\);_(&quot;$&quot;* &quot;-&quot;??_);_(@_)">
                  <c:v>313.83323333333328</c:v>
                </c:pt>
                <c:pt idx="887" formatCode="_(&quot;$&quot;* #,##0.00_);_(&quot;$&quot;* \(#,##0.00\);_(&quot;$&quot;* &quot;-&quot;??_);_(@_)">
                  <c:v>315.80093333333338</c:v>
                </c:pt>
                <c:pt idx="888" formatCode="_(&quot;$&quot;* #,##0.00_);_(&quot;$&quot;* \(#,##0.00\);_(&quot;$&quot;* &quot;-&quot;??_);_(@_)">
                  <c:v>318.1730833333333</c:v>
                </c:pt>
                <c:pt idx="889" formatCode="_(&quot;$&quot;* #,##0.00_);_(&quot;$&quot;* \(#,##0.00\);_(&quot;$&quot;* &quot;-&quot;??_);_(@_)">
                  <c:v>320.29759999999999</c:v>
                </c:pt>
                <c:pt idx="890" formatCode="_(&quot;$&quot;* #,##0.00_);_(&quot;$&quot;* \(#,##0.00\);_(&quot;$&quot;* &quot;-&quot;??_);_(@_)">
                  <c:v>321.48781666666667</c:v>
                </c:pt>
                <c:pt idx="891" formatCode="_(&quot;$&quot;* #,##0.00_);_(&quot;$&quot;* \(#,##0.00\);_(&quot;$&quot;* &quot;-&quot;??_);_(@_)">
                  <c:v>324.34691666666669</c:v>
                </c:pt>
                <c:pt idx="892" formatCode="_(&quot;$&quot;* #,##0.00_);_(&quot;$&quot;* \(#,##0.00\);_(&quot;$&quot;* &quot;-&quot;??_);_(@_)">
                  <c:v>327.90428333333335</c:v>
                </c:pt>
                <c:pt idx="893" formatCode="_(&quot;$&quot;* #,##0.00_);_(&quot;$&quot;* \(#,##0.00\);_(&quot;$&quot;* &quot;-&quot;??_);_(@_)">
                  <c:v>329.55833333333334</c:v>
                </c:pt>
                <c:pt idx="894" formatCode="_(&quot;$&quot;* #,##0.00_);_(&quot;$&quot;* \(#,##0.00\);_(&quot;$&quot;* &quot;-&quot;??_);_(@_)">
                  <c:v>329.68873333333335</c:v>
                </c:pt>
                <c:pt idx="895" formatCode="_(&quot;$&quot;* #,##0.00_);_(&quot;$&quot;* \(#,##0.00\);_(&quot;$&quot;* &quot;-&quot;??_);_(@_)">
                  <c:v>328.39618333333334</c:v>
                </c:pt>
                <c:pt idx="896" formatCode="_(&quot;$&quot;* #,##0.00_);_(&quot;$&quot;* \(#,##0.00\);_(&quot;$&quot;* &quot;-&quot;??_);_(@_)">
                  <c:v>327.87948333333333</c:v>
                </c:pt>
                <c:pt idx="897" formatCode="_(&quot;$&quot;* #,##0.00_);_(&quot;$&quot;* \(#,##0.00\);_(&quot;$&quot;* &quot;-&quot;??_);_(@_)">
                  <c:v>326.9237</c:v>
                </c:pt>
                <c:pt idx="898" formatCode="_(&quot;$&quot;* #,##0.00_);_(&quot;$&quot;* \(#,##0.00\);_(&quot;$&quot;* &quot;-&quot;??_);_(@_)">
                  <c:v>326.33770000000004</c:v>
                </c:pt>
                <c:pt idx="899" formatCode="_(&quot;$&quot;* #,##0.00_);_(&quot;$&quot;* \(#,##0.00\);_(&quot;$&quot;* &quot;-&quot;??_);_(@_)">
                  <c:v>326.0653333333334</c:v>
                </c:pt>
                <c:pt idx="900" formatCode="_(&quot;$&quot;* #,##0.00_);_(&quot;$&quot;* \(#,##0.00\);_(&quot;$&quot;* &quot;-&quot;??_);_(@_)">
                  <c:v>326.66951666666671</c:v>
                </c:pt>
                <c:pt idx="901" formatCode="_(&quot;$&quot;* #,##0.00_);_(&quot;$&quot;* \(#,##0.00\);_(&quot;$&quot;* &quot;-&quot;??_);_(@_)">
                  <c:v>330.75020000000001</c:v>
                </c:pt>
                <c:pt idx="902" formatCode="_(&quot;$&quot;* #,##0.00_);_(&quot;$&quot;* \(#,##0.00\);_(&quot;$&quot;* &quot;-&quot;??_);_(@_)">
                  <c:v>333.56803333333335</c:v>
                </c:pt>
                <c:pt idx="903" formatCode="_(&quot;$&quot;* #,##0.00_);_(&quot;$&quot;* \(#,##0.00\);_(&quot;$&quot;* &quot;-&quot;??_);_(@_)">
                  <c:v>335.42678333333328</c:v>
                </c:pt>
                <c:pt idx="904" formatCode="_(&quot;$&quot;* #,##0.00_);_(&quot;$&quot;* \(#,##0.00\);_(&quot;$&quot;* &quot;-&quot;??_);_(@_)">
                  <c:v>335.70904999999999</c:v>
                </c:pt>
                <c:pt idx="905" formatCode="_(&quot;$&quot;* #,##0.00_);_(&quot;$&quot;* \(#,##0.00\);_(&quot;$&quot;* &quot;-&quot;??_);_(@_)">
                  <c:v>336.60374999999999</c:v>
                </c:pt>
                <c:pt idx="906" formatCode="_(&quot;$&quot;* #,##0.00_);_(&quot;$&quot;* \(#,##0.00\);_(&quot;$&quot;* &quot;-&quot;??_);_(@_)">
                  <c:v>336.22075000000001</c:v>
                </c:pt>
                <c:pt idx="907" formatCode="_(&quot;$&quot;* #,##0.00_);_(&quot;$&quot;* \(#,##0.00\);_(&quot;$&quot;* &quot;-&quot;??_);_(@_)">
                  <c:v>333.0017666666667</c:v>
                </c:pt>
                <c:pt idx="908" formatCode="_(&quot;$&quot;* #,##0.00_);_(&quot;$&quot;* \(#,##0.00\);_(&quot;$&quot;* &quot;-&quot;??_);_(@_)">
                  <c:v>331.72078333333337</c:v>
                </c:pt>
                <c:pt idx="909" formatCode="_(&quot;$&quot;* #,##0.00_);_(&quot;$&quot;* \(#,##0.00\);_(&quot;$&quot;* &quot;-&quot;??_);_(@_)">
                  <c:v>331.35761666666667</c:v>
                </c:pt>
                <c:pt idx="910" formatCode="_(&quot;$&quot;* #,##0.00_);_(&quot;$&quot;* \(#,##0.00\);_(&quot;$&quot;* &quot;-&quot;??_);_(@_)">
                  <c:v>331.60358333333335</c:v>
                </c:pt>
                <c:pt idx="911" formatCode="_(&quot;$&quot;* #,##0.00_);_(&quot;$&quot;* \(#,##0.00\);_(&quot;$&quot;* &quot;-&quot;??_);_(@_)">
                  <c:v>331.74060000000003</c:v>
                </c:pt>
                <c:pt idx="912" formatCode="_(&quot;$&quot;* #,##0.00_);_(&quot;$&quot;* \(#,##0.00\);_(&quot;$&quot;* &quot;-&quot;??_);_(@_)">
                  <c:v>332.23090000000002</c:v>
                </c:pt>
                <c:pt idx="913" formatCode="_(&quot;$&quot;* #,##0.00_);_(&quot;$&quot;* \(#,##0.00\);_(&quot;$&quot;* &quot;-&quot;??_);_(@_)">
                  <c:v>333.80736666666667</c:v>
                </c:pt>
                <c:pt idx="914" formatCode="_(&quot;$&quot;* #,##0.00_);_(&quot;$&quot;* \(#,##0.00\);_(&quot;$&quot;* &quot;-&quot;??_);_(@_)">
                  <c:v>334.91338333333334</c:v>
                </c:pt>
                <c:pt idx="915" formatCode="_(&quot;$&quot;* #,##0.00_);_(&quot;$&quot;* \(#,##0.00\);_(&quot;$&quot;* &quot;-&quot;??_);_(@_)">
                  <c:v>335.1395333333333</c:v>
                </c:pt>
                <c:pt idx="916" formatCode="_(&quot;$&quot;* #,##0.00_);_(&quot;$&quot;* \(#,##0.00\);_(&quot;$&quot;* &quot;-&quot;??_);_(@_)">
                  <c:v>334.608</c:v>
                </c:pt>
                <c:pt idx="917" formatCode="_(&quot;$&quot;* #,##0.00_);_(&quot;$&quot;* \(#,##0.00\);_(&quot;$&quot;* &quot;-&quot;??_);_(@_)">
                  <c:v>333.27583333333337</c:v>
                </c:pt>
                <c:pt idx="918" formatCode="_(&quot;$&quot;* #,##0.00_);_(&quot;$&quot;* \(#,##0.00\);_(&quot;$&quot;* &quot;-&quot;??_);_(@_)">
                  <c:v>333.14541666666668</c:v>
                </c:pt>
                <c:pt idx="919" formatCode="_(&quot;$&quot;* #,##0.00_);_(&quot;$&quot;* \(#,##0.00\);_(&quot;$&quot;* &quot;-&quot;??_);_(@_)">
                  <c:v>333.88991666666669</c:v>
                </c:pt>
                <c:pt idx="920" formatCode="_(&quot;$&quot;* #,##0.00_);_(&quot;$&quot;* \(#,##0.00\);_(&quot;$&quot;* &quot;-&quot;??_);_(@_)">
                  <c:v>334.54524999999995</c:v>
                </c:pt>
                <c:pt idx="921" formatCode="_(&quot;$&quot;* #,##0.00_);_(&quot;$&quot;* \(#,##0.00\);_(&quot;$&quot;* &quot;-&quot;??_);_(@_)">
                  <c:v>335.95004999999998</c:v>
                </c:pt>
                <c:pt idx="922" formatCode="_(&quot;$&quot;* #,##0.00_);_(&quot;$&quot;* \(#,##0.00\);_(&quot;$&quot;* &quot;-&quot;??_);_(@_)">
                  <c:v>340.51603333333333</c:v>
                </c:pt>
                <c:pt idx="923" formatCode="_(&quot;$&quot;* #,##0.00_);_(&quot;$&quot;* \(#,##0.00\);_(&quot;$&quot;* &quot;-&quot;??_);_(@_)">
                  <c:v>344.2484</c:v>
                </c:pt>
                <c:pt idx="924" formatCode="_(&quot;$&quot;* #,##0.00_);_(&quot;$&quot;* \(#,##0.00\);_(&quot;$&quot;* &quot;-&quot;??_);_(@_)">
                  <c:v>345.84468333333331</c:v>
                </c:pt>
                <c:pt idx="925" formatCode="_(&quot;$&quot;* #,##0.00_);_(&quot;$&quot;* \(#,##0.00\);_(&quot;$&quot;* &quot;-&quot;??_);_(@_)">
                  <c:v>346.02791666666667</c:v>
                </c:pt>
                <c:pt idx="926" formatCode="_(&quot;$&quot;* #,##0.00_);_(&quot;$&quot;* \(#,##0.00\);_(&quot;$&quot;* &quot;-&quot;??_);_(@_)">
                  <c:v>346.00646666666671</c:v>
                </c:pt>
                <c:pt idx="927" formatCode="_(&quot;$&quot;* #,##0.00_);_(&quot;$&quot;* \(#,##0.00\);_(&quot;$&quot;* &quot;-&quot;??_);_(@_)">
                  <c:v>346.8731166666667</c:v>
                </c:pt>
                <c:pt idx="928" formatCode="_(&quot;$&quot;* #,##0.00_);_(&quot;$&quot;* \(#,##0.00\);_(&quot;$&quot;* &quot;-&quot;??_);_(@_)">
                  <c:v>343.28768333333329</c:v>
                </c:pt>
                <c:pt idx="929" formatCode="_(&quot;$&quot;* #,##0.00_);_(&quot;$&quot;* \(#,##0.00\);_(&quot;$&quot;* &quot;-&quot;??_);_(@_)">
                  <c:v>339.26645000000002</c:v>
                </c:pt>
                <c:pt idx="930" formatCode="_(&quot;$&quot;* #,##0.00_);_(&quot;$&quot;* \(#,##0.00\);_(&quot;$&quot;* &quot;-&quot;??_);_(@_)">
                  <c:v>337.86331666666666</c:v>
                </c:pt>
                <c:pt idx="931" formatCode="_(&quot;$&quot;* #,##0.00_);_(&quot;$&quot;* \(#,##0.00\);_(&quot;$&quot;* &quot;-&quot;??_);_(@_)">
                  <c:v>336.56746666666669</c:v>
                </c:pt>
                <c:pt idx="932" formatCode="_(&quot;$&quot;* #,##0.00_);_(&quot;$&quot;* \(#,##0.00\);_(&quot;$&quot;* &quot;-&quot;??_);_(@_)">
                  <c:v>335.11975000000001</c:v>
                </c:pt>
                <c:pt idx="933" formatCode="_(&quot;$&quot;* #,##0.00_);_(&quot;$&quot;* \(#,##0.00\);_(&quot;$&quot;* &quot;-&quot;??_);_(@_)">
                  <c:v>331.24376666666666</c:v>
                </c:pt>
                <c:pt idx="934" formatCode="_(&quot;$&quot;* #,##0.00_);_(&quot;$&quot;* \(#,##0.00\);_(&quot;$&quot;* &quot;-&quot;??_);_(@_)">
                  <c:v>329.40976666666666</c:v>
                </c:pt>
                <c:pt idx="935" formatCode="_(&quot;$&quot;* #,##0.00_);_(&quot;$&quot;* \(#,##0.00\);_(&quot;$&quot;* &quot;-&quot;??_);_(@_)">
                  <c:v>328.9244333333333</c:v>
                </c:pt>
                <c:pt idx="936" formatCode="_(&quot;$&quot;* #,##0.00_);_(&quot;$&quot;* \(#,##0.00\);_(&quot;$&quot;* &quot;-&quot;??_);_(@_)">
                  <c:v>327.56089999999995</c:v>
                </c:pt>
                <c:pt idx="937" formatCode="_(&quot;$&quot;* #,##0.00_);_(&quot;$&quot;* \(#,##0.00\);_(&quot;$&quot;* &quot;-&quot;??_);_(@_)">
                  <c:v>325.93159999999995</c:v>
                </c:pt>
                <c:pt idx="938" formatCode="_(&quot;$&quot;* #,##0.00_);_(&quot;$&quot;* \(#,##0.00\);_(&quot;$&quot;* &quot;-&quot;??_);_(@_)">
                  <c:v>323.60238333333336</c:v>
                </c:pt>
                <c:pt idx="939" formatCode="_(&quot;$&quot;* #,##0.00_);_(&quot;$&quot;* \(#,##0.00\);_(&quot;$&quot;* &quot;-&quot;??_);_(@_)">
                  <c:v>322.84800000000001</c:v>
                </c:pt>
                <c:pt idx="940" formatCode="_(&quot;$&quot;* #,##0.00_);_(&quot;$&quot;* \(#,##0.00\);_(&quot;$&quot;* &quot;-&quot;??_);_(@_)">
                  <c:v>321.91533333333331</c:v>
                </c:pt>
                <c:pt idx="941" formatCode="_(&quot;$&quot;* #,##0.00_);_(&quot;$&quot;* \(#,##0.00\);_(&quot;$&quot;* &quot;-&quot;??_);_(@_)">
                  <c:v>321.29796666666664</c:v>
                </c:pt>
                <c:pt idx="942" formatCode="_(&quot;$&quot;* #,##0.00_);_(&quot;$&quot;* \(#,##0.00\);_(&quot;$&quot;* &quot;-&quot;??_);_(@_)">
                  <c:v>319.93609999999995</c:v>
                </c:pt>
                <c:pt idx="943" formatCode="_(&quot;$&quot;* #,##0.00_);_(&quot;$&quot;* \(#,##0.00\);_(&quot;$&quot;* &quot;-&quot;??_);_(@_)">
                  <c:v>319.11541666666665</c:v>
                </c:pt>
                <c:pt idx="944" formatCode="_(&quot;$&quot;* #,##0.00_);_(&quot;$&quot;* \(#,##0.00\);_(&quot;$&quot;* &quot;-&quot;??_);_(@_)">
                  <c:v>318.34301666666664</c:v>
                </c:pt>
                <c:pt idx="945" formatCode="_(&quot;$&quot;* #,##0.00_);_(&quot;$&quot;* \(#,##0.00\);_(&quot;$&quot;* &quot;-&quot;??_);_(@_)">
                  <c:v>317.3888833333333</c:v>
                </c:pt>
                <c:pt idx="946" formatCode="_(&quot;$&quot;* #,##0.00_);_(&quot;$&quot;* \(#,##0.00\);_(&quot;$&quot;* &quot;-&quot;??_);_(@_)">
                  <c:v>317.64499999999998</c:v>
                </c:pt>
                <c:pt idx="947" formatCode="_(&quot;$&quot;* #,##0.00_);_(&quot;$&quot;* \(#,##0.00\);_(&quot;$&quot;* &quot;-&quot;??_);_(@_)">
                  <c:v>317.49686666666662</c:v>
                </c:pt>
                <c:pt idx="948" formatCode="_(&quot;$&quot;* #,##0.00_);_(&quot;$&quot;* \(#,##0.00\);_(&quot;$&quot;* &quot;-&quot;??_);_(@_)">
                  <c:v>318.45963333333333</c:v>
                </c:pt>
                <c:pt idx="949" formatCode="_(&quot;$&quot;* #,##0.00_);_(&quot;$&quot;* \(#,##0.00\);_(&quot;$&quot;* &quot;-&quot;??_);_(@_)">
                  <c:v>318.38849999999996</c:v>
                </c:pt>
                <c:pt idx="950" formatCode="_(&quot;$&quot;* #,##0.00_);_(&quot;$&quot;* \(#,##0.00\);_(&quot;$&quot;* &quot;-&quot;??_);_(@_)">
                  <c:v>319.39760000000001</c:v>
                </c:pt>
                <c:pt idx="951" formatCode="_(&quot;$&quot;* #,##0.00_);_(&quot;$&quot;* \(#,##0.00\);_(&quot;$&quot;* &quot;-&quot;??_);_(@_)">
                  <c:v>320.59196666666668</c:v>
                </c:pt>
                <c:pt idx="952" formatCode="_(&quot;$&quot;* #,##0.00_);_(&quot;$&quot;* \(#,##0.00\);_(&quot;$&quot;* &quot;-&quot;??_);_(@_)">
                  <c:v>321.67218333333329</c:v>
                </c:pt>
                <c:pt idx="953" formatCode="_(&quot;$&quot;* #,##0.00_);_(&quot;$&quot;* \(#,##0.00\);_(&quot;$&quot;* &quot;-&quot;??_);_(@_)">
                  <c:v>322.71933333333334</c:v>
                </c:pt>
                <c:pt idx="954" formatCode="_(&quot;$&quot;* #,##0.00_);_(&quot;$&quot;* \(#,##0.00\);_(&quot;$&quot;* &quot;-&quot;??_);_(@_)">
                  <c:v>322.8450666666667</c:v>
                </c:pt>
                <c:pt idx="955" formatCode="_(&quot;$&quot;* #,##0.00_);_(&quot;$&quot;* \(#,##0.00\);_(&quot;$&quot;* &quot;-&quot;??_);_(@_)">
                  <c:v>324.28261666666668</c:v>
                </c:pt>
                <c:pt idx="956" formatCode="_(&quot;$&quot;* #,##0.00_);_(&quot;$&quot;* \(#,##0.00\);_(&quot;$&quot;* &quot;-&quot;??_);_(@_)">
                  <c:v>326.03115000000003</c:v>
                </c:pt>
                <c:pt idx="957" formatCode="_(&quot;$&quot;* #,##0.00_);_(&quot;$&quot;* \(#,##0.00\);_(&quot;$&quot;* &quot;-&quot;??_);_(@_)">
                  <c:v>327.54975000000007</c:v>
                </c:pt>
                <c:pt idx="958" formatCode="_(&quot;$&quot;* #,##0.00_);_(&quot;$&quot;* \(#,##0.00\);_(&quot;$&quot;* &quot;-&quot;??_);_(@_)">
                  <c:v>327.79788333333335</c:v>
                </c:pt>
                <c:pt idx="959" formatCode="_(&quot;$&quot;* #,##0.00_);_(&quot;$&quot;* \(#,##0.00\);_(&quot;$&quot;* &quot;-&quot;??_);_(@_)">
                  <c:v>328.7044166666667</c:v>
                </c:pt>
                <c:pt idx="960" formatCode="_(&quot;$&quot;* #,##0.00_);_(&quot;$&quot;* \(#,##0.00\);_(&quot;$&quot;* &quot;-&quot;??_);_(@_)">
                  <c:v>330.38843333333335</c:v>
                </c:pt>
                <c:pt idx="961" formatCode="_(&quot;$&quot;* #,##0.00_);_(&quot;$&quot;* \(#,##0.00\);_(&quot;$&quot;* &quot;-&quot;??_);_(@_)">
                  <c:v>330.90288333333331</c:v>
                </c:pt>
                <c:pt idx="962" formatCode="_(&quot;$&quot;* #,##0.00_);_(&quot;$&quot;* \(#,##0.00\);_(&quot;$&quot;* &quot;-&quot;??_);_(@_)">
                  <c:v>331.31809999999996</c:v>
                </c:pt>
                <c:pt idx="963" formatCode="_(&quot;$&quot;* #,##0.00_);_(&quot;$&quot;* \(#,##0.00\);_(&quot;$&quot;* &quot;-&quot;??_);_(@_)">
                  <c:v>332.28088333333329</c:v>
                </c:pt>
                <c:pt idx="964" formatCode="_(&quot;$&quot;* #,##0.00_);_(&quot;$&quot;* \(#,##0.00\);_(&quot;$&quot;* &quot;-&quot;??_);_(@_)">
                  <c:v>332.33216666666664</c:v>
                </c:pt>
                <c:pt idx="965" formatCode="_(&quot;$&quot;* #,##0.00_);_(&quot;$&quot;* \(#,##0.00\);_(&quot;$&quot;* &quot;-&quot;??_);_(@_)">
                  <c:v>331.47030000000001</c:v>
                </c:pt>
                <c:pt idx="966" formatCode="_(&quot;$&quot;* #,##0.00_);_(&quot;$&quot;* \(#,##0.00\);_(&quot;$&quot;* &quot;-&quot;??_);_(@_)">
                  <c:v>329.93350000000004</c:v>
                </c:pt>
                <c:pt idx="967" formatCode="_(&quot;$&quot;* #,##0.00_);_(&quot;$&quot;* \(#,##0.00\);_(&quot;$&quot;* &quot;-&quot;??_);_(@_)">
                  <c:v>328.11383333333333</c:v>
                </c:pt>
                <c:pt idx="968" formatCode="_(&quot;$&quot;* #,##0.00_);_(&quot;$&quot;* \(#,##0.00\);_(&quot;$&quot;* &quot;-&quot;??_);_(@_)">
                  <c:v>325.37935000000004</c:v>
                </c:pt>
                <c:pt idx="969" formatCode="_(&quot;$&quot;* #,##0.00_);_(&quot;$&quot;* \(#,##0.00\);_(&quot;$&quot;* &quot;-&quot;??_);_(@_)">
                  <c:v>321.79126666666667</c:v>
                </c:pt>
                <c:pt idx="970" formatCode="_(&quot;$&quot;* #,##0.00_);_(&quot;$&quot;* \(#,##0.00\);_(&quot;$&quot;* &quot;-&quot;??_);_(@_)">
                  <c:v>319.69368333333335</c:v>
                </c:pt>
                <c:pt idx="971" formatCode="_(&quot;$&quot;* #,##0.00_);_(&quot;$&quot;* \(#,##0.00\);_(&quot;$&quot;* &quot;-&quot;??_);_(@_)">
                  <c:v>316.89468333333338</c:v>
                </c:pt>
                <c:pt idx="972" formatCode="_(&quot;$&quot;* #,##0.00_);_(&quot;$&quot;* \(#,##0.00\);_(&quot;$&quot;* &quot;-&quot;??_);_(@_)">
                  <c:v>314.27105</c:v>
                </c:pt>
                <c:pt idx="973" formatCode="_(&quot;$&quot;* #,##0.00_);_(&quot;$&quot;* \(#,##0.00\);_(&quot;$&quot;* &quot;-&quot;??_);_(@_)">
                  <c:v>313.09158333333329</c:v>
                </c:pt>
                <c:pt idx="974" formatCode="_(&quot;$&quot;* #,##0.00_);_(&quot;$&quot;* \(#,##0.00\);_(&quot;$&quot;* &quot;-&quot;??_);_(@_)">
                  <c:v>312.46628333333337</c:v>
                </c:pt>
                <c:pt idx="975" formatCode="_(&quot;$&quot;* #,##0.00_);_(&quot;$&quot;* \(#,##0.00\);_(&quot;$&quot;* &quot;-&quot;??_);_(@_)">
                  <c:v>313.25866666666667</c:v>
                </c:pt>
                <c:pt idx="976" formatCode="_(&quot;$&quot;* #,##0.00_);_(&quot;$&quot;* \(#,##0.00\);_(&quot;$&quot;* &quot;-&quot;??_);_(@_)">
                  <c:v>312.57215000000002</c:v>
                </c:pt>
                <c:pt idx="977" formatCode="_(&quot;$&quot;* #,##0.00_);_(&quot;$&quot;* \(#,##0.00\);_(&quot;$&quot;* &quot;-&quot;??_);_(@_)">
                  <c:v>313.70035000000001</c:v>
                </c:pt>
                <c:pt idx="978" formatCode="_(&quot;$&quot;* #,##0.00_);_(&quot;$&quot;* \(#,##0.00\);_(&quot;$&quot;* &quot;-&quot;??_);_(@_)">
                  <c:v>314.78718333333336</c:v>
                </c:pt>
                <c:pt idx="979" formatCode="_(&quot;$&quot;* #,##0.00_);_(&quot;$&quot;* \(#,##0.00\);_(&quot;$&quot;* &quot;-&quot;??_);_(@_)">
                  <c:v>317.04026666666664</c:v>
                </c:pt>
                <c:pt idx="980" formatCode="_(&quot;$&quot;* #,##0.00_);_(&quot;$&quot;* \(#,##0.00\);_(&quot;$&quot;* &quot;-&quot;??_);_(@_)">
                  <c:v>319.36779999999999</c:v>
                </c:pt>
                <c:pt idx="981" formatCode="_(&quot;$&quot;* #,##0.00_);_(&quot;$&quot;* \(#,##0.00\);_(&quot;$&quot;* &quot;-&quot;??_);_(@_)">
                  <c:v>320.45796666666661</c:v>
                </c:pt>
                <c:pt idx="982" formatCode="_(&quot;$&quot;* #,##0.00_);_(&quot;$&quot;* \(#,##0.00\);_(&quot;$&quot;* &quot;-&quot;??_);_(@_)">
                  <c:v>323.60599999999999</c:v>
                </c:pt>
                <c:pt idx="983" formatCode="_(&quot;$&quot;* #,##0.00_);_(&quot;$&quot;* \(#,##0.00\);_(&quot;$&quot;* &quot;-&quot;??_);_(@_)">
                  <c:v>325.62418333333329</c:v>
                </c:pt>
                <c:pt idx="984" formatCode="_(&quot;$&quot;* #,##0.00_);_(&quot;$&quot;* \(#,##0.00\);_(&quot;$&quot;* &quot;-&quot;??_);_(@_)">
                  <c:v>327.00880000000001</c:v>
                </c:pt>
                <c:pt idx="985" formatCode="_(&quot;$&quot;* #,##0.00_);_(&quot;$&quot;* \(#,##0.00\);_(&quot;$&quot;* &quot;-&quot;??_);_(@_)">
                  <c:v>327.89878333333337</c:v>
                </c:pt>
                <c:pt idx="986" formatCode="_(&quot;$&quot;* #,##0.00_);_(&quot;$&quot;* \(#,##0.00\);_(&quot;$&quot;* &quot;-&quot;??_);_(@_)">
                  <c:v>328.26933333333335</c:v>
                </c:pt>
                <c:pt idx="987" formatCode="_(&quot;$&quot;* #,##0.00_);_(&quot;$&quot;* \(#,##0.00\);_(&quot;$&quot;* &quot;-&quot;??_);_(@_)">
                  <c:v>328.55384999999995</c:v>
                </c:pt>
                <c:pt idx="988" formatCode="_(&quot;$&quot;* #,##0.00_);_(&quot;$&quot;* \(#,##0.00\);_(&quot;$&quot;* &quot;-&quot;??_);_(@_)">
                  <c:v>328.3718833333333</c:v>
                </c:pt>
                <c:pt idx="989" formatCode="_(&quot;$&quot;* #,##0.00_);_(&quot;$&quot;* \(#,##0.00\);_(&quot;$&quot;* &quot;-&quot;??_);_(@_)">
                  <c:v>327.6291333333333</c:v>
                </c:pt>
                <c:pt idx="990" formatCode="_(&quot;$&quot;* #,##0.00_);_(&quot;$&quot;* \(#,##0.00\);_(&quot;$&quot;* &quot;-&quot;??_);_(@_)">
                  <c:v>327.89214999999996</c:v>
                </c:pt>
                <c:pt idx="991" formatCode="_(&quot;$&quot;* #,##0.00_);_(&quot;$&quot;* \(#,##0.00\);_(&quot;$&quot;* &quot;-&quot;??_);_(@_)">
                  <c:v>327.54310000000004</c:v>
                </c:pt>
                <c:pt idx="992" formatCode="_(&quot;$&quot;* #,##0.00_);_(&quot;$&quot;* \(#,##0.00\);_(&quot;$&quot;* &quot;-&quot;??_);_(@_)">
                  <c:v>328.96741666666668</c:v>
                </c:pt>
                <c:pt idx="993" formatCode="_(&quot;$&quot;* #,##0.00_);_(&quot;$&quot;* \(#,##0.00\);_(&quot;$&quot;* &quot;-&quot;??_);_(@_)">
                  <c:v>328.60018333333335</c:v>
                </c:pt>
                <c:pt idx="994" formatCode="_(&quot;$&quot;* #,##0.00_);_(&quot;$&quot;* \(#,##0.00\);_(&quot;$&quot;* &quot;-&quot;??_);_(@_)">
                  <c:v>328.35038333333335</c:v>
                </c:pt>
                <c:pt idx="995" formatCode="_(&quot;$&quot;* #,##0.00_);_(&quot;$&quot;* \(#,##0.00\);_(&quot;$&quot;* &quot;-&quot;??_);_(@_)">
                  <c:v>330.1105</c:v>
                </c:pt>
                <c:pt idx="996" formatCode="_(&quot;$&quot;* #,##0.00_);_(&quot;$&quot;* \(#,##0.00\);_(&quot;$&quot;* &quot;-&quot;??_);_(@_)">
                  <c:v>331.5645833333333</c:v>
                </c:pt>
                <c:pt idx="997" formatCode="_(&quot;$&quot;* #,##0.00_);_(&quot;$&quot;* \(#,##0.00\);_(&quot;$&quot;* &quot;-&quot;??_);_(@_)">
                  <c:v>334.13528333333335</c:v>
                </c:pt>
                <c:pt idx="998" formatCode="_(&quot;$&quot;* #,##0.00_);_(&quot;$&quot;* \(#,##0.00\);_(&quot;$&quot;* &quot;-&quot;??_);_(@_)">
                  <c:v>335.40078333333332</c:v>
                </c:pt>
                <c:pt idx="999" formatCode="_(&quot;$&quot;* #,##0.00_);_(&quot;$&quot;* \(#,##0.00\);_(&quot;$&quot;* &quot;-&quot;??_);_(@_)">
                  <c:v>339.52151666666668</c:v>
                </c:pt>
                <c:pt idx="1000" formatCode="_(&quot;$&quot;* #,##0.00_);_(&quot;$&quot;* \(#,##0.00\);_(&quot;$&quot;* &quot;-&quot;??_);_(@_)">
                  <c:v>343.94168333333329</c:v>
                </c:pt>
                <c:pt idx="1001" formatCode="_(&quot;$&quot;* #,##0.00_);_(&quot;$&quot;* \(#,##0.00\);_(&quot;$&quot;* &quot;-&quot;??_);_(@_)">
                  <c:v>347.78285</c:v>
                </c:pt>
                <c:pt idx="1002" formatCode="_(&quot;$&quot;* #,##0.00_);_(&quot;$&quot;* \(#,##0.00\);_(&quot;$&quot;* &quot;-&quot;??_);_(@_)">
                  <c:v>351.9333666666667</c:v>
                </c:pt>
                <c:pt idx="1003" formatCode="_(&quot;$&quot;* #,##0.00_);_(&quot;$&quot;* \(#,##0.00\);_(&quot;$&quot;* &quot;-&quot;??_);_(@_)">
                  <c:v>354.35188333333343</c:v>
                </c:pt>
                <c:pt idx="1004" formatCode="_(&quot;$&quot;* #,##0.00_);_(&quot;$&quot;* \(#,##0.00\);_(&quot;$&quot;* &quot;-&quot;??_);_(@_)">
                  <c:v>357.88370000000003</c:v>
                </c:pt>
                <c:pt idx="1005" formatCode="_(&quot;$&quot;* #,##0.00_);_(&quot;$&quot;* \(#,##0.00\);_(&quot;$&quot;* &quot;-&quot;??_);_(@_)">
                  <c:v>360.17979999999994</c:v>
                </c:pt>
                <c:pt idx="1006" formatCode="_(&quot;$&quot;* #,##0.00_);_(&quot;$&quot;* \(#,##0.00\);_(&quot;$&quot;* &quot;-&quot;??_);_(@_)">
                  <c:v>362.4527333333333</c:v>
                </c:pt>
                <c:pt idx="1007" formatCode="_(&quot;$&quot;* #,##0.00_);_(&quot;$&quot;* \(#,##0.00\);_(&quot;$&quot;* &quot;-&quot;??_);_(@_)">
                  <c:v>364.08883333333341</c:v>
                </c:pt>
                <c:pt idx="1008" formatCode="_(&quot;$&quot;* #,##0.00_);_(&quot;$&quot;* \(#,##0.00\);_(&quot;$&quot;* &quot;-&quot;??_);_(@_)">
                  <c:v>366.36069999999995</c:v>
                </c:pt>
                <c:pt idx="1009" formatCode="_(&quot;$&quot;* #,##0.00_);_(&quot;$&quot;* \(#,##0.00\);_(&quot;$&quot;* &quot;-&quot;??_);_(@_)">
                  <c:v>368.00018333333333</c:v>
                </c:pt>
                <c:pt idx="1010" formatCode="_(&quot;$&quot;* #,##0.00_);_(&quot;$&quot;* \(#,##0.00\);_(&quot;$&quot;* &quot;-&quot;??_);_(@_)">
                  <c:v>369.41226666666665</c:v>
                </c:pt>
                <c:pt idx="1011" formatCode="_(&quot;$&quot;* #,##0.00_);_(&quot;$&quot;* \(#,##0.00\);_(&quot;$&quot;* &quot;-&quot;??_);_(@_)">
                  <c:v>370.59458333333333</c:v>
                </c:pt>
                <c:pt idx="1012" formatCode="_(&quot;$&quot;* #,##0.00_);_(&quot;$&quot;* \(#,##0.00\);_(&quot;$&quot;* &quot;-&quot;??_);_(@_)">
                  <c:v>371.97538333333324</c:v>
                </c:pt>
                <c:pt idx="1013" formatCode="_(&quot;$&quot;* #,##0.00_);_(&quot;$&quot;* \(#,##0.00\);_(&quot;$&quot;* &quot;-&quot;??_);_(@_)">
                  <c:v>373.26168333333334</c:v>
                </c:pt>
                <c:pt idx="1014" formatCode="_(&quot;$&quot;* #,##0.00_);_(&quot;$&quot;* \(#,##0.00\);_(&quot;$&quot;* &quot;-&quot;??_);_(@_)">
                  <c:v>373.66613333333333</c:v>
                </c:pt>
                <c:pt idx="1015" formatCode="_(&quot;$&quot;* #,##0.00_);_(&quot;$&quot;* \(#,##0.00\);_(&quot;$&quot;* &quot;-&quot;??_);_(@_)">
                  <c:v>375.79614999999995</c:v>
                </c:pt>
                <c:pt idx="1016" formatCode="_(&quot;$&quot;* #,##0.00_);_(&quot;$&quot;* \(#,##0.00\);_(&quot;$&quot;* &quot;-&quot;??_);_(@_)">
                  <c:v>376.02986666666669</c:v>
                </c:pt>
                <c:pt idx="1017" formatCode="_(&quot;$&quot;* #,##0.00_);_(&quot;$&quot;* \(#,##0.00\);_(&quot;$&quot;* &quot;-&quot;??_);_(@_)">
                  <c:v>376.99791666666664</c:v>
                </c:pt>
                <c:pt idx="1018" formatCode="_(&quot;$&quot;* #,##0.00_);_(&quot;$&quot;* \(#,##0.00\);_(&quot;$&quot;* &quot;-&quot;??_);_(@_)">
                  <c:v>376.44426666666664</c:v>
                </c:pt>
                <c:pt idx="1019" formatCode="_(&quot;$&quot;* #,##0.00_);_(&quot;$&quot;* \(#,##0.00\);_(&quot;$&quot;* &quot;-&quot;??_);_(@_)">
                  <c:v>375.07011666666671</c:v>
                </c:pt>
                <c:pt idx="1020" formatCode="_(&quot;$&quot;* #,##0.00_);_(&quot;$&quot;* \(#,##0.00\);_(&quot;$&quot;* &quot;-&quot;??_);_(@_)">
                  <c:v>374.06063333333333</c:v>
                </c:pt>
                <c:pt idx="1021" formatCode="_(&quot;$&quot;* #,##0.00_);_(&quot;$&quot;* \(#,##0.00\);_(&quot;$&quot;* &quot;-&quot;??_);_(@_)">
                  <c:v>371.75656666666669</c:v>
                </c:pt>
                <c:pt idx="1022" formatCode="_(&quot;$&quot;* #,##0.00_);_(&quot;$&quot;* \(#,##0.00\);_(&quot;$&quot;* &quot;-&quot;??_);_(@_)">
                  <c:v>370.44706666666667</c:v>
                </c:pt>
                <c:pt idx="1023" formatCode="_(&quot;$&quot;* #,##0.00_);_(&quot;$&quot;* \(#,##0.00\);_(&quot;$&quot;* &quot;-&quot;??_);_(@_)">
                  <c:v>369.67129999999997</c:v>
                </c:pt>
                <c:pt idx="1024" formatCode="_(&quot;$&quot;* #,##0.00_);_(&quot;$&quot;* \(#,##0.00\);_(&quot;$&quot;* &quot;-&quot;??_);_(@_)">
                  <c:v>369.13920000000002</c:v>
                </c:pt>
                <c:pt idx="1025" formatCode="_(&quot;$&quot;* #,##0.00_);_(&quot;$&quot;* \(#,##0.00\);_(&quot;$&quot;* &quot;-&quot;??_);_(@_)">
                  <c:v>370.00778333333329</c:v>
                </c:pt>
                <c:pt idx="1026" formatCode="_(&quot;$&quot;* #,##0.00_);_(&quot;$&quot;* \(#,##0.00\);_(&quot;$&quot;* &quot;-&quot;??_);_(@_)">
                  <c:v>370.31445000000002</c:v>
                </c:pt>
                <c:pt idx="1027" formatCode="_(&quot;$&quot;* #,##0.00_);_(&quot;$&quot;* \(#,##0.00\);_(&quot;$&quot;* &quot;-&quot;??_);_(@_)">
                  <c:v>369.83870000000002</c:v>
                </c:pt>
                <c:pt idx="1028" formatCode="_(&quot;$&quot;* #,##0.00_);_(&quot;$&quot;* \(#,##0.00\);_(&quot;$&quot;* &quot;-&quot;??_);_(@_)">
                  <c:v>369.80223333333333</c:v>
                </c:pt>
                <c:pt idx="1029" formatCode="_(&quot;$&quot;* #,##0.00_);_(&quot;$&quot;* \(#,##0.00\);_(&quot;$&quot;* &quot;-&quot;??_);_(@_)">
                  <c:v>369.54033333333336</c:v>
                </c:pt>
                <c:pt idx="1030" formatCode="_(&quot;$&quot;* #,##0.00_);_(&quot;$&quot;* \(#,##0.00\);_(&quot;$&quot;* &quot;-&quot;??_);_(@_)">
                  <c:v>369.86523333333338</c:v>
                </c:pt>
                <c:pt idx="1031" formatCode="_(&quot;$&quot;* #,##0.00_);_(&quot;$&quot;* \(#,##0.00\);_(&quot;$&quot;* &quot;-&quot;??_);_(@_)">
                  <c:v>369.24196666666666</c:v>
                </c:pt>
                <c:pt idx="1032" formatCode="_(&quot;$&quot;* #,##0.00_);_(&quot;$&quot;* \(#,##0.00\);_(&quot;$&quot;* &quot;-&quot;??_);_(@_)">
                  <c:v>369.10438333333332</c:v>
                </c:pt>
                <c:pt idx="1033" formatCode="_(&quot;$&quot;* #,##0.00_);_(&quot;$&quot;* \(#,##0.00\);_(&quot;$&quot;* &quot;-&quot;??_);_(@_)">
                  <c:v>370.53821666666664</c:v>
                </c:pt>
                <c:pt idx="1034" formatCode="_(&quot;$&quot;* #,##0.00_);_(&quot;$&quot;* \(#,##0.00\);_(&quot;$&quot;* &quot;-&quot;??_);_(@_)">
                  <c:v>371.18965000000003</c:v>
                </c:pt>
                <c:pt idx="1035" formatCode="_(&quot;$&quot;* #,##0.00_);_(&quot;$&quot;* \(#,##0.00\);_(&quot;$&quot;* &quot;-&quot;??_);_(@_)">
                  <c:v>371.42503333333326</c:v>
                </c:pt>
                <c:pt idx="1036" formatCode="_(&quot;$&quot;* #,##0.00_);_(&quot;$&quot;* \(#,##0.00\);_(&quot;$&quot;* &quot;-&quot;??_);_(@_)">
                  <c:v>371.7598666666666</c:v>
                </c:pt>
                <c:pt idx="1037" formatCode="_(&quot;$&quot;* #,##0.00_);_(&quot;$&quot;* \(#,##0.00\);_(&quot;$&quot;* &quot;-&quot;??_);_(@_)">
                  <c:v>372.6583</c:v>
                </c:pt>
                <c:pt idx="1038" formatCode="_(&quot;$&quot;* #,##0.00_);_(&quot;$&quot;* \(#,##0.00\);_(&quot;$&quot;* &quot;-&quot;??_);_(@_)">
                  <c:v>372.21571666666665</c:v>
                </c:pt>
                <c:pt idx="1039" formatCode="_(&quot;$&quot;* #,##0.00_);_(&quot;$&quot;* \(#,##0.00\);_(&quot;$&quot;* &quot;-&quot;??_);_(@_)">
                  <c:v>371.55599999999998</c:v>
                </c:pt>
                <c:pt idx="1040" formatCode="_(&quot;$&quot;* #,##0.00_);_(&quot;$&quot;* \(#,##0.00\);_(&quot;$&quot;* &quot;-&quot;??_);_(@_)">
                  <c:v>370.44208333333336</c:v>
                </c:pt>
                <c:pt idx="1041" formatCode="_(&quot;$&quot;* #,##0.00_);_(&quot;$&quot;* \(#,##0.00\);_(&quot;$&quot;* &quot;-&quot;??_);_(@_)">
                  <c:v>369.39446666666663</c:v>
                </c:pt>
                <c:pt idx="1042" formatCode="_(&quot;$&quot;* #,##0.00_);_(&quot;$&quot;* \(#,##0.00\);_(&quot;$&quot;* &quot;-&quot;??_);_(@_)">
                  <c:v>369.29668333333331</c:v>
                </c:pt>
                <c:pt idx="1043" formatCode="_(&quot;$&quot;* #,##0.00_);_(&quot;$&quot;* \(#,##0.00\);_(&quot;$&quot;* &quot;-&quot;??_);_(@_)">
                  <c:v>369.25523333333331</c:v>
                </c:pt>
                <c:pt idx="1044" formatCode="_(&quot;$&quot;* #,##0.00_);_(&quot;$&quot;* \(#,##0.00\);_(&quot;$&quot;* &quot;-&quot;??_);_(@_)">
                  <c:v>371.22778333333326</c:v>
                </c:pt>
                <c:pt idx="1045" formatCode="_(&quot;$&quot;* #,##0.00_);_(&quot;$&quot;* \(#,##0.00\);_(&quot;$&quot;* &quot;-&quot;??_);_(@_)">
                  <c:v>373.55340000000001</c:v>
                </c:pt>
                <c:pt idx="1046" formatCode="_(&quot;$&quot;* #,##0.00_);_(&quot;$&quot;* \(#,##0.00\);_(&quot;$&quot;* &quot;-&quot;??_);_(@_)">
                  <c:v>376.9564666666667</c:v>
                </c:pt>
                <c:pt idx="1047" formatCode="_(&quot;$&quot;* #,##0.00_);_(&quot;$&quot;* \(#,##0.00\);_(&quot;$&quot;* &quot;-&quot;??_);_(@_)">
                  <c:v>380.68941666666666</c:v>
                </c:pt>
                <c:pt idx="1048" formatCode="_(&quot;$&quot;* #,##0.00_);_(&quot;$&quot;* \(#,##0.00\);_(&quot;$&quot;* &quot;-&quot;??_);_(@_)">
                  <c:v>383.13934999999998</c:v>
                </c:pt>
                <c:pt idx="1049" formatCode="_(&quot;$&quot;* #,##0.00_);_(&quot;$&quot;* \(#,##0.00\);_(&quot;$&quot;* &quot;-&quot;??_);_(@_)">
                  <c:v>386.13631666666669</c:v>
                </c:pt>
                <c:pt idx="1050" formatCode="_(&quot;$&quot;* #,##0.00_);_(&quot;$&quot;* \(#,##0.00\);_(&quot;$&quot;* &quot;-&quot;??_);_(@_)">
                  <c:v>388.77191666666664</c:v>
                </c:pt>
                <c:pt idx="1051" formatCode="_(&quot;$&quot;* #,##0.00_);_(&quot;$&quot;* \(#,##0.00\);_(&quot;$&quot;* &quot;-&quot;??_);_(@_)">
                  <c:v>390.74116666666669</c:v>
                </c:pt>
                <c:pt idx="1052" formatCode="_(&quot;$&quot;* #,##0.00_);_(&quot;$&quot;* \(#,##0.00\);_(&quot;$&quot;* &quot;-&quot;??_);_(@_)">
                  <c:v>392.4700666666667</c:v>
                </c:pt>
                <c:pt idx="1053" formatCode="_(&quot;$&quot;* #,##0.00_);_(&quot;$&quot;* \(#,##0.00\);_(&quot;$&quot;* &quot;-&quot;??_);_(@_)">
                  <c:v>394.50726666666668</c:v>
                </c:pt>
                <c:pt idx="1054" formatCode="_(&quot;$&quot;* #,##0.00_);_(&quot;$&quot;* \(#,##0.00\);_(&quot;$&quot;* &quot;-&quot;??_);_(@_)">
                  <c:v>397.05998333333332</c:v>
                </c:pt>
                <c:pt idx="1055" formatCode="_(&quot;$&quot;* #,##0.00_);_(&quot;$&quot;* \(#,##0.00\);_(&quot;$&quot;* &quot;-&quot;??_);_(@_)">
                  <c:v>398.72753333333327</c:v>
                </c:pt>
                <c:pt idx="1056" formatCode="_(&quot;$&quot;* #,##0.00_);_(&quot;$&quot;* \(#,##0.00\);_(&quot;$&quot;* &quot;-&quot;??_);_(@_)">
                  <c:v>400.55918333333335</c:v>
                </c:pt>
                <c:pt idx="1057" formatCode="_(&quot;$&quot;* #,##0.00_);_(&quot;$&quot;* \(#,##0.00\);_(&quot;$&quot;* &quot;-&quot;??_);_(@_)">
                  <c:v>402.56156666666669</c:v>
                </c:pt>
                <c:pt idx="1058" formatCode="_(&quot;$&quot;* #,##0.00_);_(&quot;$&quot;* \(#,##0.00\);_(&quot;$&quot;* &quot;-&quot;??_);_(@_)">
                  <c:v>402.34275000000002</c:v>
                </c:pt>
                <c:pt idx="1059" formatCode="_(&quot;$&quot;* #,##0.00_);_(&quot;$&quot;* \(#,##0.00\);_(&quot;$&quot;* &quot;-&quot;??_);_(@_)">
                  <c:v>402.54496666666665</c:v>
                </c:pt>
                <c:pt idx="1060" formatCode="_(&quot;$&quot;* #,##0.00_);_(&quot;$&quot;* \(#,##0.00\);_(&quot;$&quot;* &quot;-&quot;??_);_(@_)">
                  <c:v>403.59755000000001</c:v>
                </c:pt>
                <c:pt idx="1061" formatCode="_(&quot;$&quot;* #,##0.00_);_(&quot;$&quot;* \(#,##0.00\);_(&quot;$&quot;* &quot;-&quot;??_);_(@_)">
                  <c:v>403.88265000000001</c:v>
                </c:pt>
                <c:pt idx="1062" formatCode="_(&quot;$&quot;* #,##0.00_);_(&quot;$&quot;* \(#,##0.00\);_(&quot;$&quot;* &quot;-&quot;??_);_(@_)">
                  <c:v>403.18148333333329</c:v>
                </c:pt>
                <c:pt idx="1063" formatCode="_(&quot;$&quot;* #,##0.00_);_(&quot;$&quot;* \(#,##0.00\);_(&quot;$&quot;* &quot;-&quot;??_);_(@_)">
                  <c:v>404.08653333333336</c:v>
                </c:pt>
                <c:pt idx="1064" formatCode="_(&quot;$&quot;* #,##0.00_);_(&quot;$&quot;* \(#,##0.00\);_(&quot;$&quot;* &quot;-&quot;??_);_(@_)">
                  <c:v>406.82655</c:v>
                </c:pt>
                <c:pt idx="1065" formatCode="_(&quot;$&quot;* #,##0.00_);_(&quot;$&quot;* \(#,##0.00\);_(&quot;$&quot;* &quot;-&quot;??_);_(@_)">
                  <c:v>409.60635000000002</c:v>
                </c:pt>
                <c:pt idx="1066" formatCode="_(&quot;$&quot;* #,##0.00_);_(&quot;$&quot;* \(#,##0.00\);_(&quot;$&quot;* &quot;-&quot;??_);_(@_)">
                  <c:v>410.27601666666669</c:v>
                </c:pt>
                <c:pt idx="1067" formatCode="_(&quot;$&quot;* #,##0.00_);_(&quot;$&quot;* \(#,##0.00\);_(&quot;$&quot;* &quot;-&quot;??_);_(@_)">
                  <c:v>410.38708333333324</c:v>
                </c:pt>
                <c:pt idx="1068" formatCode="_(&quot;$&quot;* #,##0.00_);_(&quot;$&quot;* \(#,##0.00\);_(&quot;$&quot;* &quot;-&quot;??_);_(@_)">
                  <c:v>411.17564999999996</c:v>
                </c:pt>
                <c:pt idx="1069" formatCode="_(&quot;$&quot;* #,##0.00_);_(&quot;$&quot;* \(#,##0.00\);_(&quot;$&quot;* &quot;-&quot;??_);_(@_)">
                  <c:v>410.05871666666667</c:v>
                </c:pt>
                <c:pt idx="1070" formatCode="_(&quot;$&quot;* #,##0.00_);_(&quot;$&quot;* \(#,##0.00\);_(&quot;$&quot;* &quot;-&quot;??_);_(@_)">
                  <c:v>408.51668333333333</c:v>
                </c:pt>
                <c:pt idx="1071" formatCode="_(&quot;$&quot;* #,##0.00_);_(&quot;$&quot;* \(#,##0.00\);_(&quot;$&quot;* &quot;-&quot;??_);_(@_)">
                  <c:v>405.69624999999996</c:v>
                </c:pt>
                <c:pt idx="1072" formatCode="_(&quot;$&quot;* #,##0.00_);_(&quot;$&quot;* \(#,##0.00\);_(&quot;$&quot;* &quot;-&quot;??_);_(@_)">
                  <c:v>403.65138333333334</c:v>
                </c:pt>
                <c:pt idx="1073" formatCode="_(&quot;$&quot;* #,##0.00_);_(&quot;$&quot;* \(#,##0.00\);_(&quot;$&quot;* &quot;-&quot;??_);_(@_)">
                  <c:v>404.66106666666673</c:v>
                </c:pt>
                <c:pt idx="1074" formatCode="_(&quot;$&quot;* #,##0.00_);_(&quot;$&quot;* \(#,##0.00\);_(&quot;$&quot;* &quot;-&quot;??_);_(@_)">
                  <c:v>404.80223333333333</c:v>
                </c:pt>
                <c:pt idx="1075" formatCode="_(&quot;$&quot;* #,##0.00_);_(&quot;$&quot;* \(#,##0.00\);_(&quot;$&quot;* &quot;-&quot;??_);_(@_)">
                  <c:v>404.96498333333329</c:v>
                </c:pt>
                <c:pt idx="1076" formatCode="_(&quot;$&quot;* #,##0.00_);_(&quot;$&quot;* \(#,##0.00\);_(&quot;$&quot;* &quot;-&quot;??_);_(@_)">
                  <c:v>405.53293333333335</c:v>
                </c:pt>
                <c:pt idx="1077" formatCode="_(&quot;$&quot;* #,##0.00_);_(&quot;$&quot;* \(#,##0.00\);_(&quot;$&quot;* &quot;-&quot;??_);_(@_)">
                  <c:v>406.35165000000001</c:v>
                </c:pt>
                <c:pt idx="1078" formatCode="_(&quot;$&quot;* #,##0.00_);_(&quot;$&quot;* \(#,##0.00\);_(&quot;$&quot;* &quot;-&quot;??_);_(@_)">
                  <c:v>408.25478333333331</c:v>
                </c:pt>
                <c:pt idx="1079" formatCode="_(&quot;$&quot;* #,##0.00_);_(&quot;$&quot;* \(#,##0.00\);_(&quot;$&quot;* &quot;-&quot;??_);_(@_)">
                  <c:v>408.89415000000002</c:v>
                </c:pt>
                <c:pt idx="1080" formatCode="_(&quot;$&quot;* #,##0.00_);_(&quot;$&quot;* \(#,##0.00\);_(&quot;$&quot;* &quot;-&quot;??_);_(@_)">
                  <c:v>409.6547333333333</c:v>
                </c:pt>
                <c:pt idx="1081" formatCode="_(&quot;$&quot;* #,##0.00_);_(&quot;$&quot;* \(#,##0.00\);_(&quot;$&quot;* &quot;-&quot;??_);_(@_)">
                  <c:v>408.84266666666667</c:v>
                </c:pt>
                <c:pt idx="1082" formatCode="_(&quot;$&quot;* #,##0.00_);_(&quot;$&quot;* \(#,##0.00\);_(&quot;$&quot;* &quot;-&quot;??_);_(@_)">
                  <c:v>407.94756666666666</c:v>
                </c:pt>
                <c:pt idx="1083" formatCode="_(&quot;$&quot;* #,##0.00_);_(&quot;$&quot;* \(#,##0.00\);_(&quot;$&quot;* &quot;-&quot;??_);_(@_)">
                  <c:v>408.18338333333332</c:v>
                </c:pt>
                <c:pt idx="1084" formatCode="_(&quot;$&quot;* #,##0.00_);_(&quot;$&quot;* \(#,##0.00\);_(&quot;$&quot;* &quot;-&quot;??_);_(@_)">
                  <c:v>406.95116666666672</c:v>
                </c:pt>
                <c:pt idx="1085" formatCode="_(&quot;$&quot;* #,##0.00_);_(&quot;$&quot;* \(#,##0.00\);_(&quot;$&quot;* &quot;-&quot;??_);_(@_)">
                  <c:v>405.12774999999993</c:v>
                </c:pt>
                <c:pt idx="1086" formatCode="_(&quot;$&quot;* #,##0.00_);_(&quot;$&quot;* \(#,##0.00\);_(&quot;$&quot;* &quot;-&quot;??_);_(@_)">
                  <c:v>405.18753333333331</c:v>
                </c:pt>
                <c:pt idx="1087" formatCode="_(&quot;$&quot;* #,##0.00_);_(&quot;$&quot;* \(#,##0.00\);_(&quot;$&quot;* &quot;-&quot;??_);_(@_)">
                  <c:v>407.25506666666666</c:v>
                </c:pt>
                <c:pt idx="1088" formatCode="_(&quot;$&quot;* #,##0.00_);_(&quot;$&quot;* \(#,##0.00\);_(&quot;$&quot;* &quot;-&quot;??_);_(@_)">
                  <c:v>411.09619999999995</c:v>
                </c:pt>
                <c:pt idx="1089" formatCode="_(&quot;$&quot;* #,##0.00_);_(&quot;$&quot;* \(#,##0.00\);_(&quot;$&quot;* &quot;-&quot;??_);_(@_)">
                  <c:v>412.30516666666659</c:v>
                </c:pt>
                <c:pt idx="1090" formatCode="_(&quot;$&quot;* #,##0.00_);_(&quot;$&quot;* \(#,##0.00\);_(&quot;$&quot;* &quot;-&quot;??_);_(@_)">
                  <c:v>414.14851666666664</c:v>
                </c:pt>
                <c:pt idx="1091" formatCode="_(&quot;$&quot;* #,##0.00_);_(&quot;$&quot;* \(#,##0.00\);_(&quot;$&quot;* &quot;-&quot;??_);_(@_)">
                  <c:v>416.95338333333331</c:v>
                </c:pt>
                <c:pt idx="1092" formatCode="_(&quot;$&quot;* #,##0.00_);_(&quot;$&quot;* \(#,##0.00\);_(&quot;$&quot;* &quot;-&quot;??_);_(@_)">
                  <c:v>418.60575</c:v>
                </c:pt>
                <c:pt idx="1093" formatCode="_(&quot;$&quot;* #,##0.00_);_(&quot;$&quot;* \(#,##0.00\);_(&quot;$&quot;* &quot;-&quot;??_);_(@_)">
                  <c:v>420.97553333333332</c:v>
                </c:pt>
                <c:pt idx="1094" formatCode="_(&quot;$&quot;* #,##0.00_);_(&quot;$&quot;* \(#,##0.00\);_(&quot;$&quot;* &quot;-&quot;??_);_(@_)">
                  <c:v>421.56009999999998</c:v>
                </c:pt>
                <c:pt idx="1095" formatCode="_(&quot;$&quot;* #,##0.00_);_(&quot;$&quot;* \(#,##0.00\);_(&quot;$&quot;* &quot;-&quot;??_);_(@_)">
                  <c:v>422.62956666666668</c:v>
                </c:pt>
                <c:pt idx="1096" formatCode="_(&quot;$&quot;* #,##0.00_);_(&quot;$&quot;* \(#,##0.00\);_(&quot;$&quot;* &quot;-&quot;??_);_(@_)">
                  <c:v>423.34861666666666</c:v>
                </c:pt>
                <c:pt idx="1097" formatCode="_(&quot;$&quot;* #,##0.00_);_(&quot;$&quot;* \(#,##0.00\);_(&quot;$&quot;* &quot;-&quot;??_);_(@_)">
                  <c:v>423.35193333333331</c:v>
                </c:pt>
                <c:pt idx="1098" formatCode="_(&quot;$&quot;* #,##0.00_);_(&quot;$&quot;* \(#,##0.00\);_(&quot;$&quot;* &quot;-&quot;??_);_(@_)">
                  <c:v>422.60296666666665</c:v>
                </c:pt>
                <c:pt idx="1099" formatCode="_(&quot;$&quot;* #,##0.00_);_(&quot;$&quot;* \(#,##0.00\);_(&quot;$&quot;* &quot;-&quot;??_);_(@_)">
                  <c:v>421.80584999999996</c:v>
                </c:pt>
                <c:pt idx="1100" formatCode="_(&quot;$&quot;* #,##0.00_);_(&quot;$&quot;* \(#,##0.00\);_(&quot;$&quot;* &quot;-&quot;??_);_(@_)">
                  <c:v>420.59355000000005</c:v>
                </c:pt>
                <c:pt idx="1101" formatCode="_(&quot;$&quot;* #,##0.00_);_(&quot;$&quot;* \(#,##0.00\);_(&quot;$&quot;* &quot;-&quot;??_);_(@_)">
                  <c:v>420.19333333333333</c:v>
                </c:pt>
                <c:pt idx="1102" formatCode="_(&quot;$&quot;* #,##0.00_);_(&quot;$&quot;* \(#,##0.00\);_(&quot;$&quot;* &quot;-&quot;??_);_(@_)">
                  <c:v>419.56726666666668</c:v>
                </c:pt>
                <c:pt idx="1103" formatCode="_(&quot;$&quot;* #,##0.00_);_(&quot;$&quot;* \(#,##0.00\);_(&quot;$&quot;* &quot;-&quot;??_);_(@_)">
                  <c:v>420.24650000000003</c:v>
                </c:pt>
                <c:pt idx="1104" formatCode="_(&quot;$&quot;* #,##0.00_);_(&quot;$&quot;* \(#,##0.00\);_(&quot;$&quot;* &quot;-&quot;??_);_(@_)">
                  <c:v>420.88918333333328</c:v>
                </c:pt>
                <c:pt idx="1105" formatCode="_(&quot;$&quot;* #,##0.00_);_(&quot;$&quot;* \(#,##0.00\);_(&quot;$&quot;* &quot;-&quot;??_);_(@_)">
                  <c:v>421.17315000000002</c:v>
                </c:pt>
                <c:pt idx="1106" formatCode="_(&quot;$&quot;* #,##0.00_);_(&quot;$&quot;* \(#,##0.00\);_(&quot;$&quot;* &quot;-&quot;??_);_(@_)">
                  <c:v>421.47540000000004</c:v>
                </c:pt>
                <c:pt idx="1107" formatCode="_(&quot;$&quot;* #,##0.00_);_(&quot;$&quot;* \(#,##0.00\);_(&quot;$&quot;* &quot;-&quot;??_);_(@_)">
                  <c:v>422.71758333333332</c:v>
                </c:pt>
                <c:pt idx="1108" formatCode="_(&quot;$&quot;* #,##0.00_);_(&quot;$&quot;* \(#,##0.00\);_(&quot;$&quot;* &quot;-&quot;??_);_(@_)">
                  <c:v>423.38518333333332</c:v>
                </c:pt>
                <c:pt idx="1109" formatCode="_(&quot;$&quot;* #,##0.00_);_(&quot;$&quot;* \(#,##0.00\);_(&quot;$&quot;* &quot;-&quot;??_);_(@_)">
                  <c:v>421.41230000000002</c:v>
                </c:pt>
                <c:pt idx="1110" formatCode="_(&quot;$&quot;* #,##0.00_);_(&quot;$&quot;* \(#,##0.00\);_(&quot;$&quot;* &quot;-&quot;??_);_(@_)">
                  <c:v>419.74996666666669</c:v>
                </c:pt>
                <c:pt idx="1111" formatCode="_(&quot;$&quot;* #,##0.00_);_(&quot;$&quot;* \(#,##0.00\);_(&quot;$&quot;* &quot;-&quot;??_);_(@_)">
                  <c:v>417.35196666666667</c:v>
                </c:pt>
                <c:pt idx="1112" formatCode="_(&quot;$&quot;* #,##0.00_);_(&quot;$&quot;* \(#,##0.00\);_(&quot;$&quot;* &quot;-&quot;??_);_(@_)">
                  <c:v>414.19834999999995</c:v>
                </c:pt>
                <c:pt idx="1113" formatCode="_(&quot;$&quot;* #,##0.00_);_(&quot;$&quot;* \(#,##0.00\);_(&quot;$&quot;* &quot;-&quot;??_);_(@_)">
                  <c:v>409.41395000000006</c:v>
                </c:pt>
                <c:pt idx="1114" formatCode="_(&quot;$&quot;* #,##0.00_);_(&quot;$&quot;* \(#,##0.00\);_(&quot;$&quot;* &quot;-&quot;??_);_(@_)">
                  <c:v>405.93650000000002</c:v>
                </c:pt>
                <c:pt idx="1115" formatCode="_(&quot;$&quot;* #,##0.00_);_(&quot;$&quot;* \(#,##0.00\);_(&quot;$&quot;* &quot;-&quot;??_);_(@_)">
                  <c:v>404.92846666666674</c:v>
                </c:pt>
                <c:pt idx="1116" formatCode="_(&quot;$&quot;* #,##0.00_);_(&quot;$&quot;* \(#,##0.00\);_(&quot;$&quot;* &quot;-&quot;??_);_(@_)">
                  <c:v>404.01176666666669</c:v>
                </c:pt>
                <c:pt idx="1117" formatCode="_(&quot;$&quot;* #,##0.00_);_(&quot;$&quot;* \(#,##0.00\);_(&quot;$&quot;* &quot;-&quot;??_);_(@_)">
                  <c:v>401.8861</c:v>
                </c:pt>
                <c:pt idx="1118" formatCode="_(&quot;$&quot;* #,##0.00_);_(&quot;$&quot;* \(#,##0.00\);_(&quot;$&quot;* &quot;-&quot;??_);_(@_)">
                  <c:v>402.22653333333329</c:v>
                </c:pt>
                <c:pt idx="1119" formatCode="_(&quot;$&quot;* #,##0.00_);_(&quot;$&quot;* \(#,##0.00\);_(&quot;$&quot;* &quot;-&quot;??_);_(@_)">
                  <c:v>402.74631666666664</c:v>
                </c:pt>
                <c:pt idx="1120" formatCode="_(&quot;$&quot;* #,##0.00_);_(&quot;$&quot;* \(#,##0.00\);_(&quot;$&quot;* &quot;-&quot;??_);_(@_)">
                  <c:v>400.81495000000001</c:v>
                </c:pt>
                <c:pt idx="1121" formatCode="_(&quot;$&quot;* #,##0.00_);_(&quot;$&quot;* \(#,##0.00\);_(&quot;$&quot;* &quot;-&quot;??_);_(@_)">
                  <c:v>398.71751666666665</c:v>
                </c:pt>
                <c:pt idx="1122" formatCode="_(&quot;$&quot;* #,##0.00_);_(&quot;$&quot;* \(#,##0.00\);_(&quot;$&quot;* &quot;-&quot;??_);_(@_)">
                  <c:v>396.85425000000004</c:v>
                </c:pt>
                <c:pt idx="1123" formatCode="_(&quot;$&quot;* #,##0.00_);_(&quot;$&quot;* \(#,##0.00\);_(&quot;$&quot;* &quot;-&quot;??_);_(@_)">
                  <c:v>398.11968333333334</c:v>
                </c:pt>
                <c:pt idx="1124" formatCode="_(&quot;$&quot;* #,##0.00_);_(&quot;$&quot;* \(#,##0.00\);_(&quot;$&quot;* &quot;-&quot;??_);_(@_)">
                  <c:v>399.31870000000004</c:v>
                </c:pt>
                <c:pt idx="1125" formatCode="_(&quot;$&quot;* #,##0.00_);_(&quot;$&quot;* \(#,##0.00\);_(&quot;$&quot;* &quot;-&quot;??_);_(@_)">
                  <c:v>400.49613333333332</c:v>
                </c:pt>
                <c:pt idx="1126" formatCode="_(&quot;$&quot;* #,##0.00_);_(&quot;$&quot;* \(#,##0.00\);_(&quot;$&quot;* &quot;-&quot;??_);_(@_)">
                  <c:v>404.01841666666661</c:v>
                </c:pt>
                <c:pt idx="1127" formatCode="_(&quot;$&quot;* #,##0.00_);_(&quot;$&quot;* \(#,##0.00\);_(&quot;$&quot;* &quot;-&quot;??_);_(@_)">
                  <c:v>406.90466666666663</c:v>
                </c:pt>
                <c:pt idx="1128" formatCode="_(&quot;$&quot;* #,##0.00_);_(&quot;$&quot;* \(#,##0.00\);_(&quot;$&quot;* &quot;-&quot;??_);_(@_)">
                  <c:v>409.71119999999996</c:v>
                </c:pt>
                <c:pt idx="1129" formatCode="_(&quot;$&quot;* #,##0.00_);_(&quot;$&quot;* \(#,##0.00\);_(&quot;$&quot;* &quot;-&quot;??_);_(@_)">
                  <c:v>410.88363333333336</c:v>
                </c:pt>
                <c:pt idx="1130" formatCode="_(&quot;$&quot;* #,##0.00_);_(&quot;$&quot;* \(#,##0.00\);_(&quot;$&quot;* &quot;-&quot;??_);_(@_)">
                  <c:v>411.38515000000001</c:v>
                </c:pt>
                <c:pt idx="1131" formatCode="_(&quot;$&quot;* #,##0.00_);_(&quot;$&quot;* \(#,##0.00\);_(&quot;$&quot;* &quot;-&quot;??_);_(@_)">
                  <c:v>413.79363333333328</c:v>
                </c:pt>
                <c:pt idx="1132" formatCode="_(&quot;$&quot;* #,##0.00_);_(&quot;$&quot;* \(#,##0.00\);_(&quot;$&quot;* &quot;-&quot;??_);_(@_)">
                  <c:v>415.65514999999999</c:v>
                </c:pt>
                <c:pt idx="1133" formatCode="_(&quot;$&quot;* #,##0.00_);_(&quot;$&quot;* \(#,##0.00\);_(&quot;$&quot;* &quot;-&quot;??_);_(@_)">
                  <c:v>417.09128333333337</c:v>
                </c:pt>
                <c:pt idx="1134" formatCode="_(&quot;$&quot;* #,##0.00_);_(&quot;$&quot;* \(#,##0.00\);_(&quot;$&quot;* &quot;-&quot;??_);_(@_)">
                  <c:v>418.97899999999998</c:v>
                </c:pt>
                <c:pt idx="1135" formatCode="_(&quot;$&quot;* #,##0.00_);_(&quot;$&quot;* \(#,##0.00\);_(&quot;$&quot;* &quot;-&quot;??_);_(@_)">
                  <c:v>421.65166666666664</c:v>
                </c:pt>
                <c:pt idx="1136" formatCode="_(&quot;$&quot;* #,##0.00_);_(&quot;$&quot;* \(#,##0.00\);_(&quot;$&quot;* &quot;-&quot;??_);_(@_)">
                  <c:v>424.09891666666664</c:v>
                </c:pt>
                <c:pt idx="1137" formatCode="_(&quot;$&quot;* #,##0.00_);_(&quot;$&quot;* \(#,##0.00\);_(&quot;$&quot;* &quot;-&quot;??_);_(@_)">
                  <c:v>424.75108333333333</c:v>
                </c:pt>
                <c:pt idx="1138" formatCode="_(&quot;$&quot;* #,##0.00_);_(&quot;$&quot;* \(#,##0.00\);_(&quot;$&quot;* &quot;-&quot;??_);_(@_)">
                  <c:v>426.2766666666667</c:v>
                </c:pt>
                <c:pt idx="1139" formatCode="_(&quot;$&quot;* #,##0.00_);_(&quot;$&quot;* \(#,##0.00\);_(&quot;$&quot;* &quot;-&quot;??_);_(@_)">
                  <c:v>427.95865000000003</c:v>
                </c:pt>
                <c:pt idx="1140" formatCode="_(&quot;$&quot;* #,##0.00_);_(&quot;$&quot;* \(#,##0.00\);_(&quot;$&quot;* &quot;-&quot;??_);_(@_)">
                  <c:v>428.59584999999998</c:v>
                </c:pt>
                <c:pt idx="1141" formatCode="_(&quot;$&quot;* #,##0.00_);_(&quot;$&quot;* \(#,##0.00\);_(&quot;$&quot;* &quot;-&quot;??_);_(@_)">
                  <c:v>426.20516666666663</c:v>
                </c:pt>
                <c:pt idx="1142" formatCode="_(&quot;$&quot;* #,##0.00_);_(&quot;$&quot;* \(#,##0.00\);_(&quot;$&quot;* &quot;-&quot;??_);_(@_)">
                  <c:v>423.64478333333335</c:v>
                </c:pt>
                <c:pt idx="1143" formatCode="_(&quot;$&quot;* #,##0.00_);_(&quot;$&quot;* \(#,##0.00\);_(&quot;$&quot;* &quot;-&quot;??_);_(@_)">
                  <c:v>421.40214999999995</c:v>
                </c:pt>
                <c:pt idx="1144" formatCode="_(&quot;$&quot;* #,##0.00_);_(&quot;$&quot;* \(#,##0.00\);_(&quot;$&quot;* &quot;-&quot;??_);_(@_)">
                  <c:v>419.0580333333333</c:v>
                </c:pt>
                <c:pt idx="1145" formatCode="_(&quot;$&quot;* #,##0.00_);_(&quot;$&quot;* \(#,##0.00\);_(&quot;$&quot;* &quot;-&quot;??_);_(@_)">
                  <c:v>418.00825000000003</c:v>
                </c:pt>
                <c:pt idx="1146" formatCode="_(&quot;$&quot;* #,##0.00_);_(&quot;$&quot;* \(#,##0.00\);_(&quot;$&quot;* &quot;-&quot;??_);_(@_)">
                  <c:v>417.23463333333331</c:v>
                </c:pt>
                <c:pt idx="1147" formatCode="_(&quot;$&quot;* #,##0.00_);_(&quot;$&quot;* \(#,##0.00\);_(&quot;$&quot;* &quot;-&quot;??_);_(@_)">
                  <c:v>418.76186666666666</c:v>
                </c:pt>
                <c:pt idx="1148" formatCode="_(&quot;$&quot;* #,##0.00_);_(&quot;$&quot;* \(#,##0.00\);_(&quot;$&quot;* &quot;-&quot;??_);_(@_)">
                  <c:v>420.8813833333333</c:v>
                </c:pt>
                <c:pt idx="1149" formatCode="_(&quot;$&quot;* #,##0.00_);_(&quot;$&quot;* \(#,##0.00\);_(&quot;$&quot;* &quot;-&quot;??_);_(@_)">
                  <c:v>424.06896666666665</c:v>
                </c:pt>
                <c:pt idx="1150" formatCode="_(&quot;$&quot;* #,##0.00_);_(&quot;$&quot;* \(#,##0.00\);_(&quot;$&quot;* &quot;-&quot;??_);_(@_)">
                  <c:v>428.22646666666668</c:v>
                </c:pt>
                <c:pt idx="1151" formatCode="_(&quot;$&quot;* #,##0.00_);_(&quot;$&quot;* \(#,##0.00\);_(&quot;$&quot;* &quot;-&quot;??_);_(@_)">
                  <c:v>431.1495333333333</c:v>
                </c:pt>
                <c:pt idx="1152" formatCode="_(&quot;$&quot;* #,##0.00_);_(&quot;$&quot;* \(#,##0.00\);_(&quot;$&quot;* &quot;-&quot;??_);_(@_)">
                  <c:v>434.15245000000004</c:v>
                </c:pt>
                <c:pt idx="1153" formatCode="_(&quot;$&quot;* #,##0.00_);_(&quot;$&quot;* \(#,##0.00\);_(&quot;$&quot;* &quot;-&quot;??_);_(@_)">
                  <c:v>438.2317666666666</c:v>
                </c:pt>
                <c:pt idx="1154" formatCode="_(&quot;$&quot;* #,##0.00_);_(&quot;$&quot;* \(#,##0.00\);_(&quot;$&quot;* &quot;-&quot;??_);_(@_)">
                  <c:v>441.30456666666663</c:v>
                </c:pt>
                <c:pt idx="1155" formatCode="_(&quot;$&quot;* #,##0.00_);_(&quot;$&quot;* \(#,##0.00\);_(&quot;$&quot;* &quot;-&quot;??_);_(@_)">
                  <c:v>443.4706666666666</c:v>
                </c:pt>
                <c:pt idx="1156" formatCode="_(&quot;$&quot;* #,##0.00_);_(&quot;$&quot;* \(#,##0.00\);_(&quot;$&quot;* &quot;-&quot;??_);_(@_)">
                  <c:v>444.92140000000001</c:v>
                </c:pt>
                <c:pt idx="1157" formatCode="_(&quot;$&quot;* #,##0.00_);_(&quot;$&quot;* \(#,##0.00\);_(&quot;$&quot;* &quot;-&quot;??_);_(@_)">
                  <c:v>445.93458333333336</c:v>
                </c:pt>
                <c:pt idx="1158" formatCode="_(&quot;$&quot;* #,##0.00_);_(&quot;$&quot;* \(#,##0.00\);_(&quot;$&quot;* &quot;-&quot;??_);_(@_)">
                  <c:v>447.32874999999996</c:v>
                </c:pt>
                <c:pt idx="1159" formatCode="_(&quot;$&quot;* #,##0.00_);_(&quot;$&quot;* \(#,##0.00\);_(&quot;$&quot;* &quot;-&quot;??_);_(@_)">
                  <c:v>447.95928333333336</c:v>
                </c:pt>
                <c:pt idx="1160" formatCode="_(&quot;$&quot;* #,##0.00_);_(&quot;$&quot;* \(#,##0.00\);_(&quot;$&quot;* &quot;-&quot;??_);_(@_)">
                  <c:v>449.04231666666664</c:v>
                </c:pt>
                <c:pt idx="1161" formatCode="_(&quot;$&quot;* #,##0.00_);_(&quot;$&quot;* \(#,##0.00\);_(&quot;$&quot;* &quot;-&quot;??_);_(@_)">
                  <c:v>449.2502833333333</c:v>
                </c:pt>
                <c:pt idx="1162" formatCode="_(&quot;$&quot;* #,##0.00_);_(&quot;$&quot;* \(#,##0.00\);_(&quot;$&quot;* &quot;-&quot;??_);_(@_)">
                  <c:v>450.4065333333333</c:v>
                </c:pt>
                <c:pt idx="1163" formatCode="_(&quot;$&quot;* #,##0.00_);_(&quot;$&quot;* \(#,##0.00\);_(&quot;$&quot;* &quot;-&quot;??_);_(@_)">
                  <c:v>452.33805000000001</c:v>
                </c:pt>
                <c:pt idx="1164" formatCode="_(&quot;$&quot;* #,##0.00_);_(&quot;$&quot;* \(#,##0.00\);_(&quot;$&quot;* &quot;-&quot;??_);_(@_)">
                  <c:v>453.97176666666661</c:v>
                </c:pt>
                <c:pt idx="1165" formatCode="_(&quot;$&quot;* #,##0.00_);_(&quot;$&quot;* \(#,##0.00\);_(&quot;$&quot;* &quot;-&quot;??_);_(@_)">
                  <c:v>456.53381666666672</c:v>
                </c:pt>
                <c:pt idx="1166" formatCode="_(&quot;$&quot;* #,##0.00_);_(&quot;$&quot;* \(#,##0.00\);_(&quot;$&quot;* &quot;-&quot;??_);_(@_)">
                  <c:v>458.76148333333339</c:v>
                </c:pt>
                <c:pt idx="1167" formatCode="_(&quot;$&quot;* #,##0.00_);_(&quot;$&quot;* \(#,##0.00\);_(&quot;$&quot;* &quot;-&quot;??_);_(@_)">
                  <c:v>460.8560333333333</c:v>
                </c:pt>
                <c:pt idx="1168" formatCode="_(&quot;$&quot;* #,##0.00_);_(&quot;$&quot;* \(#,##0.00\);_(&quot;$&quot;* &quot;-&quot;??_);_(@_)">
                  <c:v>462.4398333333333</c:v>
                </c:pt>
                <c:pt idx="1169" formatCode="_(&quot;$&quot;* #,##0.00_);_(&quot;$&quot;* \(#,##0.00\);_(&quot;$&quot;* &quot;-&quot;??_);_(@_)">
                  <c:v>461.6778666666666</c:v>
                </c:pt>
                <c:pt idx="1170" formatCode="_(&quot;$&quot;* #,##0.00_);_(&quot;$&quot;* \(#,##0.00\);_(&quot;$&quot;* &quot;-&quot;??_);_(@_)">
                  <c:v>460.47669999999999</c:v>
                </c:pt>
                <c:pt idx="1171" formatCode="_(&quot;$&quot;* #,##0.00_);_(&quot;$&quot;* \(#,##0.00\);_(&quot;$&quot;* &quot;-&quot;??_);_(@_)">
                  <c:v>458.21409999999997</c:v>
                </c:pt>
                <c:pt idx="1172" formatCode="_(&quot;$&quot;* #,##0.00_);_(&quot;$&quot;* \(#,##0.00\);_(&quot;$&quot;* &quot;-&quot;??_);_(@_)">
                  <c:v>455.43243333333334</c:v>
                </c:pt>
                <c:pt idx="1173" formatCode="_(&quot;$&quot;* #,##0.00_);_(&quot;$&quot;* \(#,##0.00\);_(&quot;$&quot;* &quot;-&quot;??_);_(@_)">
                  <c:v>452.76723333333331</c:v>
                </c:pt>
                <c:pt idx="1174" formatCode="_(&quot;$&quot;* #,##0.00_);_(&quot;$&quot;* \(#,##0.00\);_(&quot;$&quot;* &quot;-&quot;??_);_(@_)">
                  <c:v>448.46166666666659</c:v>
                </c:pt>
                <c:pt idx="1175" formatCode="_(&quot;$&quot;* #,##0.00_);_(&quot;$&quot;* \(#,##0.00\);_(&quot;$&quot;* &quot;-&quot;??_);_(@_)">
                  <c:v>445.53526666666659</c:v>
                </c:pt>
                <c:pt idx="1176" formatCode="_(&quot;$&quot;* #,##0.00_);_(&quot;$&quot;* \(#,##0.00\);_(&quot;$&quot;* &quot;-&quot;??_);_(@_)">
                  <c:v>443.77011666666675</c:v>
                </c:pt>
                <c:pt idx="1177" formatCode="_(&quot;$&quot;* #,##0.00_);_(&quot;$&quot;* \(#,##0.00\);_(&quot;$&quot;* &quot;-&quot;??_);_(@_)">
                  <c:v>442.25453333333331</c:v>
                </c:pt>
                <c:pt idx="1178" formatCode="_(&quot;$&quot;* #,##0.00_);_(&quot;$&quot;* \(#,##0.00\);_(&quot;$&quot;* &quot;-&quot;??_);_(@_)">
                  <c:v>438.82404999999994</c:v>
                </c:pt>
                <c:pt idx="1179" formatCode="_(&quot;$&quot;* #,##0.00_);_(&quot;$&quot;* \(#,##0.00\);_(&quot;$&quot;* &quot;-&quot;??_);_(@_)">
                  <c:v>434.64491666666663</c:v>
                </c:pt>
                <c:pt idx="1180" formatCode="_(&quot;$&quot;* #,##0.00_);_(&quot;$&quot;* \(#,##0.00\);_(&quot;$&quot;* &quot;-&quot;??_);_(@_)">
                  <c:v>432.13278333333329</c:v>
                </c:pt>
                <c:pt idx="1181" formatCode="_(&quot;$&quot;* #,##0.00_);_(&quot;$&quot;* \(#,##0.00\);_(&quot;$&quot;* &quot;-&quot;??_);_(@_)">
                  <c:v>430.40589999999997</c:v>
                </c:pt>
                <c:pt idx="1182" formatCode="_(&quot;$&quot;* #,##0.00_);_(&quot;$&quot;* \(#,##0.00\);_(&quot;$&quot;* &quot;-&quot;??_);_(@_)">
                  <c:v>427.0752333333333</c:v>
                </c:pt>
                <c:pt idx="1183" formatCode="_(&quot;$&quot;* #,##0.00_);_(&quot;$&quot;* \(#,##0.00\);_(&quot;$&quot;* &quot;-&quot;??_);_(@_)">
                  <c:v>422.66649999999998</c:v>
                </c:pt>
                <c:pt idx="1184" formatCode="_(&quot;$&quot;* #,##0.00_);_(&quot;$&quot;* \(#,##0.00\);_(&quot;$&quot;* &quot;-&quot;??_);_(@_)">
                  <c:v>420.70503333333335</c:v>
                </c:pt>
                <c:pt idx="1185" formatCode="_(&quot;$&quot;* #,##0.00_);_(&quot;$&quot;* \(#,##0.00\);_(&quot;$&quot;* &quot;-&quot;??_);_(@_)">
                  <c:v>419.05633333333338</c:v>
                </c:pt>
                <c:pt idx="1186" formatCode="_(&quot;$&quot;* #,##0.00_);_(&quot;$&quot;* \(#,##0.00\);_(&quot;$&quot;* &quot;-&quot;??_);_(@_)">
                  <c:v>414.04536666666672</c:v>
                </c:pt>
                <c:pt idx="1187" formatCode="_(&quot;$&quot;* #,##0.00_);_(&quot;$&quot;* \(#,##0.00\);_(&quot;$&quot;* &quot;-&quot;??_);_(@_)">
                  <c:v>409.5335</c:v>
                </c:pt>
                <c:pt idx="1188" formatCode="_(&quot;$&quot;* #,##0.00_);_(&quot;$&quot;* \(#,##0.00\);_(&quot;$&quot;* &quot;-&quot;??_);_(@_)">
                  <c:v>405.45918333333339</c:v>
                </c:pt>
                <c:pt idx="1189" formatCode="_(&quot;$&quot;* #,##0.00_);_(&quot;$&quot;* \(#,##0.00\);_(&quot;$&quot;* &quot;-&quot;??_);_(@_)">
                  <c:v>402.85388333333339</c:v>
                </c:pt>
                <c:pt idx="1190" formatCode="_(&quot;$&quot;* #,##0.00_);_(&quot;$&quot;* \(#,##0.00\);_(&quot;$&quot;* &quot;-&quot;??_);_(@_)">
                  <c:v>401.00888333333336</c:v>
                </c:pt>
                <c:pt idx="1191" formatCode="_(&quot;$&quot;* #,##0.00_);_(&quot;$&quot;* \(#,##0.00\);_(&quot;$&quot;* &quot;-&quot;??_);_(@_)">
                  <c:v>400.7294</c:v>
                </c:pt>
                <c:pt idx="1192" formatCode="_(&quot;$&quot;* #,##0.00_);_(&quot;$&quot;* \(#,##0.00\);_(&quot;$&quot;* &quot;-&quot;??_);_(@_)">
                  <c:v>403.86706666666663</c:v>
                </c:pt>
                <c:pt idx="1193" formatCode="_(&quot;$&quot;* #,##0.00_);_(&quot;$&quot;* \(#,##0.00\);_(&quot;$&quot;* &quot;-&quot;??_);_(@_)">
                  <c:v>406.73689999999993</c:v>
                </c:pt>
                <c:pt idx="1194" formatCode="_(&quot;$&quot;* #,##0.00_);_(&quot;$&quot;* \(#,##0.00\);_(&quot;$&quot;* &quot;-&quot;??_);_(@_)">
                  <c:v>410.6230333333333</c:v>
                </c:pt>
                <c:pt idx="1195" formatCode="_(&quot;$&quot;* #,##0.00_);_(&quot;$&quot;* \(#,##0.00\);_(&quot;$&quot;* &quot;-&quot;??_);_(@_)">
                  <c:v>413.37378333333345</c:v>
                </c:pt>
                <c:pt idx="1196" formatCode="_(&quot;$&quot;* #,##0.00_);_(&quot;$&quot;* \(#,##0.00\);_(&quot;$&quot;* &quot;-&quot;??_);_(@_)">
                  <c:v>416.08053333333328</c:v>
                </c:pt>
                <c:pt idx="1197" formatCode="_(&quot;$&quot;* #,##0.00_);_(&quot;$&quot;* \(#,##0.00\);_(&quot;$&quot;* &quot;-&quot;??_);_(@_)">
                  <c:v>419.20085</c:v>
                </c:pt>
                <c:pt idx="1198" formatCode="_(&quot;$&quot;* #,##0.00_);_(&quot;$&quot;* \(#,##0.00\);_(&quot;$&quot;* &quot;-&quot;??_);_(@_)">
                  <c:v>421.01333333333332</c:v>
                </c:pt>
                <c:pt idx="1199" formatCode="_(&quot;$&quot;* #,##0.00_);_(&quot;$&quot;* \(#,##0.00\);_(&quot;$&quot;* &quot;-&quot;??_);_(@_)">
                  <c:v>420.92</c:v>
                </c:pt>
                <c:pt idx="1200" formatCode="_(&quot;$&quot;* #,##0.00_);_(&quot;$&quot;* \(#,##0.00\);_(&quot;$&quot;* &quot;-&quot;??_);_(@_)">
                  <c:v>420.21333333333337</c:v>
                </c:pt>
                <c:pt idx="1201" formatCode="_(&quot;$&quot;* #,##0.00_);_(&quot;$&quot;* \(#,##0.00\);_(&quot;$&quot;* &quot;-&quot;??_);_(@_)">
                  <c:v>419.38333333333338</c:v>
                </c:pt>
                <c:pt idx="1202" formatCode="_(&quot;$&quot;* #,##0.00_);_(&quot;$&quot;* \(#,##0.00\);_(&quot;$&quot;* &quot;-&quot;??_);_(@_)">
                  <c:v>418.10166666666669</c:v>
                </c:pt>
                <c:pt idx="1203" formatCode="_(&quot;$&quot;* #,##0.00_);_(&quot;$&quot;* \(#,##0.00\);_(&quot;$&quot;* &quot;-&quot;??_);_(@_)">
                  <c:v>415.73499999999996</c:v>
                </c:pt>
                <c:pt idx="1204" formatCode="_(&quot;$&quot;* #,##0.00_);_(&quot;$&quot;* \(#,##0.00\);_(&quot;$&quot;* &quot;-&quot;??_);_(@_)">
                  <c:v>413.89833333333331</c:v>
                </c:pt>
                <c:pt idx="1205" formatCode="_(&quot;$&quot;* #,##0.00_);_(&quot;$&quot;* \(#,##0.00\);_(&quot;$&quot;* &quot;-&quot;??_);_(@_)">
                  <c:v>414.16333333333324</c:v>
                </c:pt>
                <c:pt idx="1206" formatCode="_(&quot;$&quot;* #,##0.00_);_(&quot;$&quot;* \(#,##0.00\);_(&quot;$&quot;* &quot;-&quot;??_);_(@_)">
                  <c:v>412.93833333333328</c:v>
                </c:pt>
                <c:pt idx="1207" formatCode="_(&quot;$&quot;* #,##0.00_);_(&quot;$&quot;* \(#,##0.00\);_(&quot;$&quot;* &quot;-&quot;??_);_(@_)">
                  <c:v>412.17333333333335</c:v>
                </c:pt>
                <c:pt idx="1208" formatCode="_(&quot;$&quot;* #,##0.00_);_(&quot;$&quot;* \(#,##0.00\);_(&quot;$&quot;* &quot;-&quot;??_);_(@_)">
                  <c:v>411.26500000000004</c:v>
                </c:pt>
                <c:pt idx="1209" formatCode="_(&quot;$&quot;* #,##0.00_);_(&quot;$&quot;* \(#,##0.00\);_(&quot;$&quot;* &quot;-&quot;??_);_(@_)">
                  <c:v>409.78166666666658</c:v>
                </c:pt>
                <c:pt idx="1210" formatCode="_(&quot;$&quot;* #,##0.00_);_(&quot;$&quot;* \(#,##0.00\);_(&quot;$&quot;* &quot;-&quot;??_);_(@_)">
                  <c:v>408.54833333333335</c:v>
                </c:pt>
                <c:pt idx="1211" formatCode="_(&quot;$&quot;* #,##0.00_);_(&quot;$&quot;* \(#,##0.00\);_(&quot;$&quot;* &quot;-&quot;??_);_(@_)">
                  <c:v>408.05833333333334</c:v>
                </c:pt>
                <c:pt idx="1212" formatCode="_(&quot;$&quot;* #,##0.00_);_(&quot;$&quot;* \(#,##0.00\);_(&quot;$&quot;* &quot;-&quot;??_);_(@_)">
                  <c:v>410.32500000000005</c:v>
                </c:pt>
                <c:pt idx="1213" formatCode="_(&quot;$&quot;* #,##0.00_);_(&quot;$&quot;* \(#,##0.00\);_(&quot;$&quot;* &quot;-&quot;??_);_(@_)">
                  <c:v>413.3416666666667</c:v>
                </c:pt>
                <c:pt idx="1214" formatCode="_(&quot;$&quot;* #,##0.00_);_(&quot;$&quot;* \(#,##0.00\);_(&quot;$&quot;* &quot;-&quot;??_);_(@_)">
                  <c:v>417.04166666666669</c:v>
                </c:pt>
                <c:pt idx="1215" formatCode="_(&quot;$&quot;* #,##0.00_);_(&quot;$&quot;* \(#,##0.00\);_(&quot;$&quot;* &quot;-&quot;??_);_(@_)">
                  <c:v>421.98166666666674</c:v>
                </c:pt>
                <c:pt idx="1216" formatCode="_(&quot;$&quot;* #,##0.00_);_(&quot;$&quot;* \(#,##0.00\);_(&quot;$&quot;* &quot;-&quot;??_);_(@_)">
                  <c:v>426.88666666666671</c:v>
                </c:pt>
                <c:pt idx="1217" formatCode="_(&quot;$&quot;* #,##0.00_);_(&quot;$&quot;* \(#,##0.00\);_(&quot;$&quot;* &quot;-&quot;??_);_(@_)">
                  <c:v>429.65499999999997</c:v>
                </c:pt>
                <c:pt idx="1218" formatCode="_(&quot;$&quot;* #,##0.00_);_(&quot;$&quot;* \(#,##0.00\);_(&quot;$&quot;* &quot;-&quot;??_);_(@_)">
                  <c:v>432.26333333333332</c:v>
                </c:pt>
                <c:pt idx="1219" formatCode="_(&quot;$&quot;* #,##0.00_);_(&quot;$&quot;* \(#,##0.00\);_(&quot;$&quot;* &quot;-&quot;??_);_(@_)">
                  <c:v>433.64166666666665</c:v>
                </c:pt>
                <c:pt idx="1220" formatCode="_(&quot;$&quot;* #,##0.00_);_(&quot;$&quot;* \(#,##0.00\);_(&quot;$&quot;* &quot;-&quot;??_);_(@_)">
                  <c:v>434.12833333333339</c:v>
                </c:pt>
                <c:pt idx="1221" formatCode="_(&quot;$&quot;* #,##0.00_);_(&quot;$&quot;* \(#,##0.00\);_(&quot;$&quot;* &quot;-&quot;??_);_(@_)">
                  <c:v>433.76666666666671</c:v>
                </c:pt>
                <c:pt idx="1222" formatCode="_(&quot;$&quot;* #,##0.00_);_(&quot;$&quot;* \(#,##0.00\);_(&quot;$&quot;* &quot;-&quot;??_);_(@_)">
                  <c:v>433.26</c:v>
                </c:pt>
                <c:pt idx="1223" formatCode="_(&quot;$&quot;* #,##0.00_);_(&quot;$&quot;* \(#,##0.00\);_(&quot;$&quot;* &quot;-&quot;??_);_(@_)">
                  <c:v>433.34333333333331</c:v>
                </c:pt>
                <c:pt idx="1224" formatCode="_(&quot;$&quot;* #,##0.00_);_(&quot;$&quot;* \(#,##0.00\);_(&quot;$&quot;* &quot;-&quot;??_);_(@_)">
                  <c:v>431.565</c:v>
                </c:pt>
                <c:pt idx="1225" formatCode="_(&quot;$&quot;* #,##0.00_);_(&quot;$&quot;* \(#,##0.00\);_(&quot;$&quot;* &quot;-&quot;??_);_(@_)">
                  <c:v>430.73666666666668</c:v>
                </c:pt>
                <c:pt idx="1226" formatCode="_(&quot;$&quot;* #,##0.00_);_(&quot;$&quot;* \(#,##0.00\);_(&quot;$&quot;* &quot;-&quot;??_);_(@_)">
                  <c:v>428.59999999999997</c:v>
                </c:pt>
                <c:pt idx="1227" formatCode="_(&quot;$&quot;* #,##0.00_);_(&quot;$&quot;* \(#,##0.00\);_(&quot;$&quot;* &quot;-&quot;??_);_(@_)">
                  <c:v>426.59333333333331</c:v>
                </c:pt>
                <c:pt idx="1228" formatCode="_(&quot;$&quot;* #,##0.00_);_(&quot;$&quot;* \(#,##0.00\);_(&quot;$&quot;* &quot;-&quot;??_);_(@_)">
                  <c:v>423.99833333333328</c:v>
                </c:pt>
                <c:pt idx="1229" formatCode="_(&quot;$&quot;* #,##0.00_);_(&quot;$&quot;* \(#,##0.00\);_(&quot;$&quot;* &quot;-&quot;??_);_(@_)">
                  <c:v>421.45666666666665</c:v>
                </c:pt>
                <c:pt idx="1230" formatCode="_(&quot;$&quot;* #,##0.00_);_(&quot;$&quot;* \(#,##0.00\);_(&quot;$&quot;* &quot;-&quot;??_);_(@_)">
                  <c:v>418.37666666666661</c:v>
                </c:pt>
                <c:pt idx="1231" formatCode="_(&quot;$&quot;* #,##0.00_);_(&quot;$&quot;* \(#,##0.00\);_(&quot;$&quot;* &quot;-&quot;??_);_(@_)">
                  <c:v>415.77833333333336</c:v>
                </c:pt>
                <c:pt idx="1232" formatCode="_(&quot;$&quot;* #,##0.00_);_(&quot;$&quot;* \(#,##0.00\);_(&quot;$&quot;* &quot;-&quot;??_);_(@_)">
                  <c:v>415.24</c:v>
                </c:pt>
                <c:pt idx="1233" formatCode="_(&quot;$&quot;* #,##0.00_);_(&quot;$&quot;* \(#,##0.00\);_(&quot;$&quot;* &quot;-&quot;??_);_(@_)">
                  <c:v>415.02500000000003</c:v>
                </c:pt>
                <c:pt idx="1234" formatCode="_(&quot;$&quot;* #,##0.00_);_(&quot;$&quot;* \(#,##0.00\);_(&quot;$&quot;* &quot;-&quot;??_);_(@_)">
                  <c:v>414.9883333333334</c:v>
                </c:pt>
                <c:pt idx="1235" formatCode="_(&quot;$&quot;* #,##0.00_);_(&quot;$&quot;* \(#,##0.00\);_(&quot;$&quot;* &quot;-&quot;??_);_(@_)">
                  <c:v>415.50166666666661</c:v>
                </c:pt>
                <c:pt idx="1236" formatCode="_(&quot;$&quot;* #,##0.00_);_(&quot;$&quot;* \(#,##0.00\);_(&quot;$&quot;* &quot;-&quot;??_);_(@_)">
                  <c:v>417.03500000000003</c:v>
                </c:pt>
                <c:pt idx="1237" formatCode="_(&quot;$&quot;* #,##0.00_);_(&quot;$&quot;* \(#,##0.00\);_(&quot;$&quot;* &quot;-&quot;??_);_(@_)">
                  <c:v>417.27</c:v>
                </c:pt>
                <c:pt idx="1238" formatCode="_(&quot;$&quot;* #,##0.00_);_(&quot;$&quot;* \(#,##0.00\);_(&quot;$&quot;* &quot;-&quot;??_);_(@_)">
                  <c:v>417.1466666666667</c:v>
                </c:pt>
                <c:pt idx="1239" formatCode="_(&quot;$&quot;* #,##0.00_);_(&quot;$&quot;* \(#,##0.00\);_(&quot;$&quot;* &quot;-&quot;??_);_(@_)">
                  <c:v>417.5333333333333</c:v>
                </c:pt>
                <c:pt idx="1240" formatCode="_(&quot;$&quot;* #,##0.00_);_(&quot;$&quot;* \(#,##0.00\);_(&quot;$&quot;* &quot;-&quot;??_);_(@_)">
                  <c:v>417.94333333333333</c:v>
                </c:pt>
                <c:pt idx="1241" formatCode="_(&quot;$&quot;* #,##0.00_);_(&quot;$&quot;* \(#,##0.00\);_(&quot;$&quot;* &quot;-&quot;??_);_(@_)">
                  <c:v>419.33833333333331</c:v>
                </c:pt>
                <c:pt idx="1242" formatCode="_(&quot;$&quot;* #,##0.00_);_(&quot;$&quot;* \(#,##0.00\);_(&quot;$&quot;* &quot;-&quot;??_);_(@_)">
                  <c:v>420.315</c:v>
                </c:pt>
                <c:pt idx="1243" formatCode="_(&quot;$&quot;* #,##0.00_);_(&quot;$&quot;* \(#,##0.00\);_(&quot;$&quot;* &quot;-&quot;??_);_(@_)">
                  <c:v>421.75</c:v>
                </c:pt>
                <c:pt idx="1244" formatCode="_(&quot;$&quot;* #,##0.00_);_(&quot;$&quot;* \(#,##0.00\);_(&quot;$&quot;* &quot;-&quot;??_);_(@_)">
                  <c:v>423.65500000000003</c:v>
                </c:pt>
                <c:pt idx="1245" formatCode="_(&quot;$&quot;* #,##0.00_);_(&quot;$&quot;* \(#,##0.00\);_(&quot;$&quot;* &quot;-&quot;??_);_(@_)">
                  <c:v>425.06</c:v>
                </c:pt>
                <c:pt idx="1246" formatCode="_(&quot;$&quot;* #,##0.00_);_(&quot;$&quot;* \(#,##0.00\);_(&quot;$&quot;* &quot;-&quot;??_);_(@_)">
                  <c:v>427.25500000000005</c:v>
                </c:pt>
                <c:pt idx="1247" formatCode="_(&quot;$&quot;* #,##0.00_);_(&quot;$&quot;* \(#,##0.00\);_(&quot;$&quot;* &quot;-&quot;??_);_(@_)">
                  <c:v>428.0916666666667</c:v>
                </c:pt>
                <c:pt idx="1248" formatCode="_(&quot;$&quot;* #,##0.00_);_(&quot;$&quot;* \(#,##0.00\);_(&quot;$&quot;* &quot;-&quot;??_);_(@_)">
                  <c:v>425.04999999999995</c:v>
                </c:pt>
                <c:pt idx="1249" formatCode="_(&quot;$&quot;* #,##0.00_);_(&quot;$&quot;* \(#,##0.00\);_(&quot;$&quot;* &quot;-&quot;??_);_(@_)">
                  <c:v>422.65666666666669</c:v>
                </c:pt>
                <c:pt idx="1250" formatCode="_(&quot;$&quot;* #,##0.00_);_(&quot;$&quot;* \(#,##0.00\);_(&quot;$&quot;* &quot;-&quot;??_);_(@_)">
                  <c:v>419.375</c:v>
                </c:pt>
                <c:pt idx="1251" formatCode="_(&quot;$&quot;* #,##0.00_);_(&quot;$&quot;* \(#,##0.00\);_(&quot;$&quot;* &quot;-&quot;??_);_(@_)">
                  <c:v>416.8533333333333</c:v>
                </c:pt>
                <c:pt idx="1252" formatCode="_(&quot;$&quot;* #,##0.00_);_(&quot;$&quot;* \(#,##0.00\);_(&quot;$&quot;* &quot;-&quot;??_);_(@_)">
                  <c:v>414.89166666666665</c:v>
                </c:pt>
                <c:pt idx="1253" formatCode="_(&quot;$&quot;* #,##0.00_);_(&quot;$&quot;* \(#,##0.00\);_(&quot;$&quot;* &quot;-&quot;??_);_(@_)">
                  <c:v>413.70833333333331</c:v>
                </c:pt>
                <c:pt idx="1254" formatCode="_(&quot;$&quot;* #,##0.00_);_(&quot;$&quot;* \(#,##0.00\);_(&quot;$&quot;* &quot;-&quot;??_);_(@_)">
                  <c:v>416.40666666666669</c:v>
                </c:pt>
                <c:pt idx="1255" formatCode="_(&quot;$&quot;* #,##0.00_);_(&quot;$&quot;* \(#,##0.00\);_(&quot;$&quot;* &quot;-&quot;??_);_(@_)">
                  <c:v>417.68</c:v>
                </c:pt>
                <c:pt idx="1256" formatCode="_(&quot;$&quot;* #,##0.00_);_(&quot;$&quot;* \(#,##0.00\);_(&quot;$&quot;* &quot;-&quot;??_);_(@_)">
                  <c:v>420.10833333333329</c:v>
                </c:pt>
                <c:pt idx="1257" formatCode="_(&quot;$&quot;* #,##0.00_);_(&quot;$&quot;* \(#,##0.00\);_(&quot;$&quot;* &quot;-&quot;??_);_(@_)">
                  <c:v>422.39833333333331</c:v>
                </c:pt>
                <c:pt idx="1258" formatCode="_(&quot;$&quot;* #,##0.00_);_(&quot;$&quot;* \(#,##0.00\);_(&quot;$&quot;* &quot;-&quot;??_);_(@_)">
                  <c:v>422.84199999999998</c:v>
                </c:pt>
                <c:pt idx="1259" formatCode="_(&quot;$&quot;* #,##0.00_);_(&quot;$&quot;* \(#,##0.00\);_(&quot;$&quot;* &quot;-&quot;??_);_(@_)">
                  <c:v>422.19499999999999</c:v>
                </c:pt>
                <c:pt idx="1260" formatCode="_(&quot;$&quot;* #,##0.00_);_(&quot;$&quot;* \(#,##0.00\);_(&quot;$&quot;* &quot;-&quot;??_);_(@_)">
                  <c:v>422.08</c:v>
                </c:pt>
                <c:pt idx="1261" formatCode="_(&quot;$&quot;* #,##0.00_);_(&quot;$&quot;* \(#,##0.00\);_(&quot;$&quot;* &quot;-&quot;??_);_(@_)">
                  <c:v>424.11500000000001</c:v>
                </c:pt>
                <c:pt idx="1262" formatCode="_(&quot;$&quot;* #,##0.00_);_(&quot;$&quot;* \(#,##0.00\);_(&quot;$&quot;* &quot;-&quot;??_);_(@_)">
                  <c:v>425.2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7E-4DAB-9A7A-D2EF2EE7B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528320"/>
        <c:axId val="1246525920"/>
      </c:lineChart>
      <c:dateAx>
        <c:axId val="124652832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25920"/>
        <c:crosses val="autoZero"/>
        <c:auto val="1"/>
        <c:lblOffset val="100"/>
        <c:baseTimeUnit val="days"/>
      </c:dateAx>
      <c:valAx>
        <c:axId val="12465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</a:t>
            </a:r>
            <a:r>
              <a:rPr lang="vi-VN" sz="2400" b="1" i="0" u="none" strike="noStrike" kern="1200" baseline="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Forecast</a:t>
            </a:r>
            <a:endParaRPr lang="en-US" sz="2400" b="1" i="0" u="none" strike="noStrike" kern="1200" baseline="0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3b. Exponential Smoothing'!$C$2</c:f>
              <c:strCache>
                <c:ptCount val="1"/>
                <c:pt idx="0">
                  <c:v>Adj Close</c:v>
                </c:pt>
              </c:strCache>
            </c:strRef>
          </c:tx>
          <c:spPr>
            <a:ln w="317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 3b. Exponential Smoothing'!$B$3:$B$1260</c:f>
              <c:numCache>
                <c:formatCode>m/d/yyyy\ h:mm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 3b. Exponential Smoothing'!$C$3:$C$1260</c:f>
              <c:numCache>
                <c:formatCode>General</c:formatCode>
                <c:ptCount val="1258"/>
                <c:pt idx="0">
                  <c:v>141.4195</c:v>
                </c:pt>
                <c:pt idx="1">
                  <c:v>143.2439</c:v>
                </c:pt>
                <c:pt idx="2">
                  <c:v>143.59719999999999</c:v>
                </c:pt>
                <c:pt idx="3">
                  <c:v>143.64500000000001</c:v>
                </c:pt>
                <c:pt idx="4">
                  <c:v>143.39580000000001</c:v>
                </c:pt>
                <c:pt idx="5">
                  <c:v>143.26159999999999</c:v>
                </c:pt>
                <c:pt idx="6">
                  <c:v>143.36709999999999</c:v>
                </c:pt>
                <c:pt idx="7">
                  <c:v>144.93879999999999</c:v>
                </c:pt>
                <c:pt idx="8">
                  <c:v>145.7055</c:v>
                </c:pt>
                <c:pt idx="9">
                  <c:v>145.98349999999999</c:v>
                </c:pt>
                <c:pt idx="10">
                  <c:v>145.08260000000001</c:v>
                </c:pt>
                <c:pt idx="11">
                  <c:v>143.3287</c:v>
                </c:pt>
                <c:pt idx="12">
                  <c:v>143.09870000000001</c:v>
                </c:pt>
                <c:pt idx="13">
                  <c:v>143.6163</c:v>
                </c:pt>
                <c:pt idx="14">
                  <c:v>143.69290000000001</c:v>
                </c:pt>
                <c:pt idx="15">
                  <c:v>145.43719999999999</c:v>
                </c:pt>
                <c:pt idx="16">
                  <c:v>145.0634</c:v>
                </c:pt>
                <c:pt idx="17">
                  <c:v>144.84299999999999</c:v>
                </c:pt>
                <c:pt idx="18">
                  <c:v>145.38929999999999</c:v>
                </c:pt>
                <c:pt idx="19">
                  <c:v>146.86519999999999</c:v>
                </c:pt>
                <c:pt idx="20">
                  <c:v>148.10149999999999</c:v>
                </c:pt>
                <c:pt idx="21">
                  <c:v>149.06</c:v>
                </c:pt>
                <c:pt idx="22">
                  <c:v>148.25489999999999</c:v>
                </c:pt>
                <c:pt idx="23">
                  <c:v>147.94820000000001</c:v>
                </c:pt>
                <c:pt idx="24">
                  <c:v>149.23249999999999</c:v>
                </c:pt>
                <c:pt idx="25">
                  <c:v>150.86179999999999</c:v>
                </c:pt>
                <c:pt idx="26">
                  <c:v>150.86179999999999</c:v>
                </c:pt>
                <c:pt idx="27">
                  <c:v>150.833</c:v>
                </c:pt>
                <c:pt idx="28">
                  <c:v>152.0693</c:v>
                </c:pt>
                <c:pt idx="29">
                  <c:v>152.34729999999999</c:v>
                </c:pt>
                <c:pt idx="30">
                  <c:v>151.0343</c:v>
                </c:pt>
                <c:pt idx="31">
                  <c:v>151.1397</c:v>
                </c:pt>
                <c:pt idx="32">
                  <c:v>153.93819999999999</c:v>
                </c:pt>
                <c:pt idx="33">
                  <c:v>152.0214</c:v>
                </c:pt>
                <c:pt idx="34">
                  <c:v>152.4144</c:v>
                </c:pt>
                <c:pt idx="35">
                  <c:v>151.0247</c:v>
                </c:pt>
                <c:pt idx="36">
                  <c:v>153.43029999999999</c:v>
                </c:pt>
                <c:pt idx="37">
                  <c:v>155.34700000000001</c:v>
                </c:pt>
                <c:pt idx="38">
                  <c:v>154.6283</c:v>
                </c:pt>
                <c:pt idx="39">
                  <c:v>156.48759999999999</c:v>
                </c:pt>
                <c:pt idx="40">
                  <c:v>155.3854</c:v>
                </c:pt>
                <c:pt idx="41">
                  <c:v>156.39169999999999</c:v>
                </c:pt>
                <c:pt idx="42">
                  <c:v>159.25729999999999</c:v>
                </c:pt>
                <c:pt idx="43">
                  <c:v>160.14869999999999</c:v>
                </c:pt>
                <c:pt idx="44">
                  <c:v>159.5736</c:v>
                </c:pt>
                <c:pt idx="45">
                  <c:v>158.80690000000001</c:v>
                </c:pt>
                <c:pt idx="46">
                  <c:v>159.78440000000001</c:v>
                </c:pt>
                <c:pt idx="47">
                  <c:v>158.17429999999999</c:v>
                </c:pt>
                <c:pt idx="48">
                  <c:v>155.5291</c:v>
                </c:pt>
                <c:pt idx="49">
                  <c:v>158.57689999999999</c:v>
                </c:pt>
                <c:pt idx="50">
                  <c:v>161.04949999999999</c:v>
                </c:pt>
                <c:pt idx="51">
                  <c:v>165.59229999999999</c:v>
                </c:pt>
                <c:pt idx="52">
                  <c:v>163.14840000000001</c:v>
                </c:pt>
                <c:pt idx="53">
                  <c:v>167.1258</c:v>
                </c:pt>
                <c:pt idx="54">
                  <c:v>172.62700000000001</c:v>
                </c:pt>
                <c:pt idx="55">
                  <c:v>172.4161</c:v>
                </c:pt>
                <c:pt idx="56">
                  <c:v>175.99100000000001</c:v>
                </c:pt>
                <c:pt idx="57">
                  <c:v>176.24019999999999</c:v>
                </c:pt>
                <c:pt idx="58">
                  <c:v>180.8501</c:v>
                </c:pt>
                <c:pt idx="59">
                  <c:v>176.76730000000001</c:v>
                </c:pt>
                <c:pt idx="60">
                  <c:v>177.02610000000001</c:v>
                </c:pt>
                <c:pt idx="61">
                  <c:v>176.0676</c:v>
                </c:pt>
                <c:pt idx="62">
                  <c:v>177.63939999999999</c:v>
                </c:pt>
                <c:pt idx="63">
                  <c:v>179.44120000000001</c:v>
                </c:pt>
                <c:pt idx="64">
                  <c:v>179.9794</c:v>
                </c:pt>
                <c:pt idx="65">
                  <c:v>177.23089999999999</c:v>
                </c:pt>
                <c:pt idx="66">
                  <c:v>171.62819999999999</c:v>
                </c:pt>
                <c:pt idx="67">
                  <c:v>164.22829999999999</c:v>
                </c:pt>
                <c:pt idx="68">
                  <c:v>161.51820000000001</c:v>
                </c:pt>
                <c:pt idx="69">
                  <c:v>163.53639999999999</c:v>
                </c:pt>
                <c:pt idx="70">
                  <c:v>152.0138</c:v>
                </c:pt>
                <c:pt idx="71">
                  <c:v>155.69450000000001</c:v>
                </c:pt>
                <c:pt idx="72">
                  <c:v>166.05420000000001</c:v>
                </c:pt>
                <c:pt idx="73">
                  <c:v>158.09700000000001</c:v>
                </c:pt>
                <c:pt idx="74">
                  <c:v>163.9016</c:v>
                </c:pt>
                <c:pt idx="75">
                  <c:v>159.7885</c:v>
                </c:pt>
                <c:pt idx="76">
                  <c:v>155.27170000000001</c:v>
                </c:pt>
                <c:pt idx="77">
                  <c:v>144.74850000000001</c:v>
                </c:pt>
                <c:pt idx="78">
                  <c:v>154.64699999999999</c:v>
                </c:pt>
                <c:pt idx="79">
                  <c:v>147.6412</c:v>
                </c:pt>
                <c:pt idx="80">
                  <c:v>133.63910000000001</c:v>
                </c:pt>
                <c:pt idx="81">
                  <c:v>152.63839999999999</c:v>
                </c:pt>
                <c:pt idx="82">
                  <c:v>130.14099999999999</c:v>
                </c:pt>
                <c:pt idx="83">
                  <c:v>140.85640000000001</c:v>
                </c:pt>
                <c:pt idx="84">
                  <c:v>134.92689999999999</c:v>
                </c:pt>
                <c:pt idx="85">
                  <c:v>137.14689999999999</c:v>
                </c:pt>
                <c:pt idx="86">
                  <c:v>131.9958</c:v>
                </c:pt>
                <c:pt idx="87">
                  <c:v>130.67920000000001</c:v>
                </c:pt>
                <c:pt idx="88">
                  <c:v>142.5574</c:v>
                </c:pt>
                <c:pt idx="89">
                  <c:v>141.1927</c:v>
                </c:pt>
                <c:pt idx="90">
                  <c:v>150.02449999999999</c:v>
                </c:pt>
                <c:pt idx="91">
                  <c:v>143.86429999999999</c:v>
                </c:pt>
                <c:pt idx="92">
                  <c:v>153.98390000000001</c:v>
                </c:pt>
                <c:pt idx="93">
                  <c:v>151.56209999999999</c:v>
                </c:pt>
                <c:pt idx="94">
                  <c:v>146.18039999999999</c:v>
                </c:pt>
                <c:pt idx="95">
                  <c:v>149.20760000000001</c:v>
                </c:pt>
                <c:pt idx="96">
                  <c:v>147.83340000000001</c:v>
                </c:pt>
                <c:pt idx="97">
                  <c:v>158.82740000000001</c:v>
                </c:pt>
                <c:pt idx="98">
                  <c:v>157.11680000000001</c:v>
                </c:pt>
                <c:pt idx="99">
                  <c:v>158.69290000000001</c:v>
                </c:pt>
                <c:pt idx="100">
                  <c:v>158.70249999999999</c:v>
                </c:pt>
                <c:pt idx="101">
                  <c:v>159.0581</c:v>
                </c:pt>
                <c:pt idx="102">
                  <c:v>166.9288</c:v>
                </c:pt>
                <c:pt idx="103">
                  <c:v>165.1798</c:v>
                </c:pt>
                <c:pt idx="104">
                  <c:v>170.1386</c:v>
                </c:pt>
                <c:pt idx="105">
                  <c:v>171.6378</c:v>
                </c:pt>
                <c:pt idx="106">
                  <c:v>168.23580000000001</c:v>
                </c:pt>
                <c:pt idx="107">
                  <c:v>161.27799999999999</c:v>
                </c:pt>
                <c:pt idx="108">
                  <c:v>166.75579999999999</c:v>
                </c:pt>
                <c:pt idx="109">
                  <c:v>164.73769999999999</c:v>
                </c:pt>
                <c:pt idx="110">
                  <c:v>167.7457</c:v>
                </c:pt>
                <c:pt idx="111">
                  <c:v>167.26519999999999</c:v>
                </c:pt>
                <c:pt idx="112">
                  <c:v>163.19040000000001</c:v>
                </c:pt>
                <c:pt idx="113">
                  <c:v>170.51339999999999</c:v>
                </c:pt>
                <c:pt idx="114">
                  <c:v>172.22399999999999</c:v>
                </c:pt>
                <c:pt idx="115">
                  <c:v>167.76490000000001</c:v>
                </c:pt>
                <c:pt idx="116">
                  <c:v>171.86840000000001</c:v>
                </c:pt>
                <c:pt idx="117">
                  <c:v>173.71350000000001</c:v>
                </c:pt>
                <c:pt idx="118">
                  <c:v>175.42420000000001</c:v>
                </c:pt>
                <c:pt idx="119">
                  <c:v>176.44280000000001</c:v>
                </c:pt>
                <c:pt idx="120">
                  <c:v>177.48079999999999</c:v>
                </c:pt>
                <c:pt idx="121">
                  <c:v>179.46039999999999</c:v>
                </c:pt>
                <c:pt idx="122">
                  <c:v>175.3954</c:v>
                </c:pt>
                <c:pt idx="123">
                  <c:v>172.74299999999999</c:v>
                </c:pt>
                <c:pt idx="124">
                  <c:v>173.49250000000001</c:v>
                </c:pt>
                <c:pt idx="125">
                  <c:v>176.02</c:v>
                </c:pt>
                <c:pt idx="126">
                  <c:v>177.70179999999999</c:v>
                </c:pt>
                <c:pt idx="127">
                  <c:v>176.4717</c:v>
                </c:pt>
                <c:pt idx="128">
                  <c:v>178.9195</c:v>
                </c:pt>
                <c:pt idx="129">
                  <c:v>176.7704</c:v>
                </c:pt>
                <c:pt idx="130">
                  <c:v>176.8475</c:v>
                </c:pt>
                <c:pt idx="131">
                  <c:v>174.97800000000001</c:v>
                </c:pt>
                <c:pt idx="132">
                  <c:v>175.20920000000001</c:v>
                </c:pt>
                <c:pt idx="133">
                  <c:v>174.8141</c:v>
                </c:pt>
                <c:pt idx="134">
                  <c:v>176.59700000000001</c:v>
                </c:pt>
                <c:pt idx="135">
                  <c:v>176.19220000000001</c:v>
                </c:pt>
                <c:pt idx="136">
                  <c:v>178.19669999999999</c:v>
                </c:pt>
                <c:pt idx="137">
                  <c:v>178.63040000000001</c:v>
                </c:pt>
                <c:pt idx="138">
                  <c:v>176.27889999999999</c:v>
                </c:pt>
                <c:pt idx="139">
                  <c:v>180.40350000000001</c:v>
                </c:pt>
                <c:pt idx="140">
                  <c:v>181.5215</c:v>
                </c:pt>
                <c:pt idx="141">
                  <c:v>182.9092</c:v>
                </c:pt>
                <c:pt idx="142">
                  <c:v>189.6936</c:v>
                </c:pt>
                <c:pt idx="143">
                  <c:v>179.50729999999999</c:v>
                </c:pt>
                <c:pt idx="144">
                  <c:v>180.92400000000001</c:v>
                </c:pt>
                <c:pt idx="145">
                  <c:v>182.0804</c:v>
                </c:pt>
                <c:pt idx="146">
                  <c:v>186.54230000000001</c:v>
                </c:pt>
                <c:pt idx="147">
                  <c:v>187.18799999999999</c:v>
                </c:pt>
                <c:pt idx="148">
                  <c:v>189.19239999999999</c:v>
                </c:pt>
                <c:pt idx="149">
                  <c:v>188.06489999999999</c:v>
                </c:pt>
                <c:pt idx="150">
                  <c:v>193.28819999999999</c:v>
                </c:pt>
                <c:pt idx="151">
                  <c:v>194.5795</c:v>
                </c:pt>
                <c:pt idx="152">
                  <c:v>190.65719999999999</c:v>
                </c:pt>
                <c:pt idx="153">
                  <c:v>193.06649999999999</c:v>
                </c:pt>
                <c:pt idx="154">
                  <c:v>189.2021</c:v>
                </c:pt>
                <c:pt idx="155">
                  <c:v>191.2355</c:v>
                </c:pt>
                <c:pt idx="156">
                  <c:v>196.12139999999999</c:v>
                </c:pt>
                <c:pt idx="157">
                  <c:v>197.26820000000001</c:v>
                </c:pt>
                <c:pt idx="158">
                  <c:v>198.77160000000001</c:v>
                </c:pt>
                <c:pt idx="159">
                  <c:v>203.0504</c:v>
                </c:pt>
                <c:pt idx="160">
                  <c:v>200.6893</c:v>
                </c:pt>
                <c:pt idx="161">
                  <c:v>205.10310000000001</c:v>
                </c:pt>
                <c:pt idx="162">
                  <c:v>206.53899999999999</c:v>
                </c:pt>
                <c:pt idx="163">
                  <c:v>205.9126</c:v>
                </c:pt>
                <c:pt idx="164">
                  <c:v>199.5522</c:v>
                </c:pt>
                <c:pt idx="165">
                  <c:v>200.78569999999999</c:v>
                </c:pt>
                <c:pt idx="166">
                  <c:v>200.48689999999999</c:v>
                </c:pt>
                <c:pt idx="167">
                  <c:v>196.51650000000001</c:v>
                </c:pt>
                <c:pt idx="168">
                  <c:v>195.51429999999999</c:v>
                </c:pt>
                <c:pt idx="169">
                  <c:v>203.9177</c:v>
                </c:pt>
                <c:pt idx="170">
                  <c:v>201.1712</c:v>
                </c:pt>
                <c:pt idx="171">
                  <c:v>204.06229999999999</c:v>
                </c:pt>
                <c:pt idx="172">
                  <c:v>195.1866</c:v>
                </c:pt>
                <c:pt idx="173">
                  <c:v>193.99170000000001</c:v>
                </c:pt>
                <c:pt idx="174">
                  <c:v>196.44909999999999</c:v>
                </c:pt>
                <c:pt idx="175">
                  <c:v>194.68549999999999</c:v>
                </c:pt>
                <c:pt idx="176">
                  <c:v>196.6514</c:v>
                </c:pt>
                <c:pt idx="177">
                  <c:v>196.4973</c:v>
                </c:pt>
                <c:pt idx="178">
                  <c:v>197.5669</c:v>
                </c:pt>
                <c:pt idx="179">
                  <c:v>208.67840000000001</c:v>
                </c:pt>
                <c:pt idx="180">
                  <c:v>205.5463</c:v>
                </c:pt>
                <c:pt idx="181">
                  <c:v>205.20910000000001</c:v>
                </c:pt>
                <c:pt idx="182">
                  <c:v>208.49529999999999</c:v>
                </c:pt>
                <c:pt idx="183">
                  <c:v>204.76570000000001</c:v>
                </c:pt>
                <c:pt idx="184">
                  <c:v>200.6893</c:v>
                </c:pt>
                <c:pt idx="185">
                  <c:v>195.99619999999999</c:v>
                </c:pt>
                <c:pt idx="186">
                  <c:v>201.59520000000001</c:v>
                </c:pt>
                <c:pt idx="187">
                  <c:v>201.12299999999999</c:v>
                </c:pt>
                <c:pt idx="188">
                  <c:v>201.31569999999999</c:v>
                </c:pt>
                <c:pt idx="189">
                  <c:v>202.6456</c:v>
                </c:pt>
                <c:pt idx="190">
                  <c:v>203.8117</c:v>
                </c:pt>
                <c:pt idx="191">
                  <c:v>202.5752</c:v>
                </c:pt>
                <c:pt idx="192">
                  <c:v>207.2894</c:v>
                </c:pt>
                <c:pt idx="193">
                  <c:v>205.7824</c:v>
                </c:pt>
                <c:pt idx="194">
                  <c:v>206.42959999999999</c:v>
                </c:pt>
                <c:pt idx="195">
                  <c:v>209.11519999999999</c:v>
                </c:pt>
                <c:pt idx="196">
                  <c:v>213.6362</c:v>
                </c:pt>
                <c:pt idx="197">
                  <c:v>218.8817</c:v>
                </c:pt>
                <c:pt idx="198">
                  <c:v>221.13249999999999</c:v>
                </c:pt>
                <c:pt idx="199">
                  <c:v>217.8674</c:v>
                </c:pt>
                <c:pt idx="200">
                  <c:v>219.54830000000001</c:v>
                </c:pt>
                <c:pt idx="201">
                  <c:v>223.77940000000001</c:v>
                </c:pt>
                <c:pt idx="202">
                  <c:v>209.917</c:v>
                </c:pt>
                <c:pt idx="203">
                  <c:v>206.97059999999999</c:v>
                </c:pt>
                <c:pt idx="204">
                  <c:v>195.77440000000001</c:v>
                </c:pt>
                <c:pt idx="205">
                  <c:v>204.1112</c:v>
                </c:pt>
                <c:pt idx="206">
                  <c:v>198.39230000000001</c:v>
                </c:pt>
                <c:pt idx="207">
                  <c:v>197.09780000000001</c:v>
                </c:pt>
                <c:pt idx="208">
                  <c:v>198.43100000000001</c:v>
                </c:pt>
                <c:pt idx="209">
                  <c:v>201.6865</c:v>
                </c:pt>
                <c:pt idx="210">
                  <c:v>198.08320000000001</c:v>
                </c:pt>
                <c:pt idx="211">
                  <c:v>196.01589999999999</c:v>
                </c:pt>
                <c:pt idx="212">
                  <c:v>193.58150000000001</c:v>
                </c:pt>
                <c:pt idx="213">
                  <c:v>195.6584</c:v>
                </c:pt>
                <c:pt idx="214">
                  <c:v>200.37270000000001</c:v>
                </c:pt>
                <c:pt idx="215">
                  <c:v>193.7747</c:v>
                </c:pt>
                <c:pt idx="216">
                  <c:v>196.28639999999999</c:v>
                </c:pt>
                <c:pt idx="217">
                  <c:v>200.75909999999999</c:v>
                </c:pt>
                <c:pt idx="218">
                  <c:v>202.32400000000001</c:v>
                </c:pt>
                <c:pt idx="219">
                  <c:v>200.21809999999999</c:v>
                </c:pt>
                <c:pt idx="220">
                  <c:v>203.18379999999999</c:v>
                </c:pt>
                <c:pt idx="221">
                  <c:v>205.2414</c:v>
                </c:pt>
                <c:pt idx="222">
                  <c:v>199.18440000000001</c:v>
                </c:pt>
                <c:pt idx="223">
                  <c:v>203.2321</c:v>
                </c:pt>
                <c:pt idx="224">
                  <c:v>198.91390000000001</c:v>
                </c:pt>
                <c:pt idx="225">
                  <c:v>202.70079999999999</c:v>
                </c:pt>
                <c:pt idx="226">
                  <c:v>203.42529999999999</c:v>
                </c:pt>
                <c:pt idx="227">
                  <c:v>208.4776</c:v>
                </c:pt>
                <c:pt idx="228">
                  <c:v>213.8777</c:v>
                </c:pt>
                <c:pt idx="229">
                  <c:v>215.28800000000001</c:v>
                </c:pt>
                <c:pt idx="230">
                  <c:v>213.35599999999999</c:v>
                </c:pt>
                <c:pt idx="231">
                  <c:v>212.1968</c:v>
                </c:pt>
                <c:pt idx="232">
                  <c:v>212.1968</c:v>
                </c:pt>
                <c:pt idx="233">
                  <c:v>206.9417</c:v>
                </c:pt>
                <c:pt idx="234">
                  <c:v>207.357</c:v>
                </c:pt>
                <c:pt idx="235">
                  <c:v>207.50190000000001</c:v>
                </c:pt>
                <c:pt idx="236">
                  <c:v>207.5889</c:v>
                </c:pt>
                <c:pt idx="237">
                  <c:v>208.88329999999999</c:v>
                </c:pt>
                <c:pt idx="238">
                  <c:v>202.94229999999999</c:v>
                </c:pt>
                <c:pt idx="239">
                  <c:v>206.00460000000001</c:v>
                </c:pt>
                <c:pt idx="240">
                  <c:v>195.7937</c:v>
                </c:pt>
                <c:pt idx="241">
                  <c:v>197.76439999999999</c:v>
                </c:pt>
                <c:pt idx="242">
                  <c:v>195.5908</c:v>
                </c:pt>
                <c:pt idx="243">
                  <c:v>195.4556</c:v>
                </c:pt>
                <c:pt idx="244">
                  <c:v>199.41630000000001</c:v>
                </c:pt>
                <c:pt idx="245">
                  <c:v>209.03790000000001</c:v>
                </c:pt>
                <c:pt idx="246">
                  <c:v>215.70339999999999</c:v>
                </c:pt>
                <c:pt idx="247">
                  <c:v>216.1189</c:v>
                </c:pt>
                <c:pt idx="248">
                  <c:v>210.9699</c:v>
                </c:pt>
                <c:pt idx="249">
                  <c:v>203.8407</c:v>
                </c:pt>
                <c:pt idx="250">
                  <c:v>209.1925</c:v>
                </c:pt>
                <c:pt idx="251">
                  <c:v>208.12020000000001</c:v>
                </c:pt>
                <c:pt idx="252">
                  <c:v>209.15379999999999</c:v>
                </c:pt>
                <c:pt idx="253">
                  <c:v>209.8493</c:v>
                </c:pt>
                <c:pt idx="254">
                  <c:v>207.17349999999999</c:v>
                </c:pt>
                <c:pt idx="255">
                  <c:v>204.44220000000001</c:v>
                </c:pt>
                <c:pt idx="256">
                  <c:v>205.74</c:v>
                </c:pt>
                <c:pt idx="257">
                  <c:v>203.77379999999999</c:v>
                </c:pt>
                <c:pt idx="258">
                  <c:v>203.5027</c:v>
                </c:pt>
                <c:pt idx="259">
                  <c:v>207.13470000000001</c:v>
                </c:pt>
                <c:pt idx="260">
                  <c:v>207.14439999999999</c:v>
                </c:pt>
                <c:pt idx="261">
                  <c:v>208.4616</c:v>
                </c:pt>
                <c:pt idx="262">
                  <c:v>207.3381</c:v>
                </c:pt>
                <c:pt idx="263">
                  <c:v>209.41079999999999</c:v>
                </c:pt>
                <c:pt idx="264">
                  <c:v>208.59719999999999</c:v>
                </c:pt>
                <c:pt idx="265">
                  <c:v>207.50280000000001</c:v>
                </c:pt>
                <c:pt idx="266">
                  <c:v>207.619</c:v>
                </c:pt>
                <c:pt idx="267">
                  <c:v>207.55119999999999</c:v>
                </c:pt>
                <c:pt idx="268">
                  <c:v>209.21709999999999</c:v>
                </c:pt>
                <c:pt idx="269">
                  <c:v>205.1395</c:v>
                </c:pt>
                <c:pt idx="270">
                  <c:v>203.8998</c:v>
                </c:pt>
                <c:pt idx="271">
                  <c:v>206.55359999999999</c:v>
                </c:pt>
                <c:pt idx="272">
                  <c:v>207.464</c:v>
                </c:pt>
                <c:pt idx="273">
                  <c:v>207.3963</c:v>
                </c:pt>
                <c:pt idx="274">
                  <c:v>212.3843</c:v>
                </c:pt>
                <c:pt idx="275">
                  <c:v>212.51990000000001</c:v>
                </c:pt>
                <c:pt idx="276">
                  <c:v>211.71600000000001</c:v>
                </c:pt>
                <c:pt idx="277">
                  <c:v>215.59020000000001</c:v>
                </c:pt>
                <c:pt idx="278">
                  <c:v>216.89769999999999</c:v>
                </c:pt>
                <c:pt idx="279">
                  <c:v>214.06960000000001</c:v>
                </c:pt>
                <c:pt idx="280">
                  <c:v>215.74520000000001</c:v>
                </c:pt>
                <c:pt idx="281">
                  <c:v>217.88570000000001</c:v>
                </c:pt>
                <c:pt idx="282">
                  <c:v>217.1011</c:v>
                </c:pt>
                <c:pt idx="283">
                  <c:v>214.7088</c:v>
                </c:pt>
                <c:pt idx="284">
                  <c:v>215.4255</c:v>
                </c:pt>
                <c:pt idx="285">
                  <c:v>210.8443</c:v>
                </c:pt>
                <c:pt idx="286">
                  <c:v>211.04769999999999</c:v>
                </c:pt>
                <c:pt idx="287">
                  <c:v>205.5753</c:v>
                </c:pt>
                <c:pt idx="288">
                  <c:v>211.4254</c:v>
                </c:pt>
                <c:pt idx="289">
                  <c:v>212.71360000000001</c:v>
                </c:pt>
                <c:pt idx="290">
                  <c:v>210.6506</c:v>
                </c:pt>
                <c:pt idx="291">
                  <c:v>208.1711</c:v>
                </c:pt>
                <c:pt idx="292">
                  <c:v>209.5367</c:v>
                </c:pt>
                <c:pt idx="293">
                  <c:v>206.3212</c:v>
                </c:pt>
                <c:pt idx="294">
                  <c:v>205.96279999999999</c:v>
                </c:pt>
                <c:pt idx="295">
                  <c:v>209.6336</c:v>
                </c:pt>
                <c:pt idx="296">
                  <c:v>217.2852</c:v>
                </c:pt>
                <c:pt idx="297">
                  <c:v>217.8954</c:v>
                </c:pt>
                <c:pt idx="298">
                  <c:v>218.84450000000001</c:v>
                </c:pt>
                <c:pt idx="299">
                  <c:v>222.31200000000001</c:v>
                </c:pt>
                <c:pt idx="300">
                  <c:v>225.0239</c:v>
                </c:pt>
                <c:pt idx="301">
                  <c:v>225.57599999999999</c:v>
                </c:pt>
                <c:pt idx="302">
                  <c:v>231.41630000000001</c:v>
                </c:pt>
                <c:pt idx="303">
                  <c:v>224.66560000000001</c:v>
                </c:pt>
                <c:pt idx="304">
                  <c:v>232.11369999999999</c:v>
                </c:pt>
                <c:pt idx="305">
                  <c:v>231.97810000000001</c:v>
                </c:pt>
                <c:pt idx="306">
                  <c:v>235.35839999999999</c:v>
                </c:pt>
                <c:pt idx="307">
                  <c:v>234.39949999999999</c:v>
                </c:pt>
                <c:pt idx="308">
                  <c:v>234.58349999999999</c:v>
                </c:pt>
                <c:pt idx="309">
                  <c:v>234.845</c:v>
                </c:pt>
                <c:pt idx="310">
                  <c:v>236.10419999999999</c:v>
                </c:pt>
                <c:pt idx="311">
                  <c:v>235.184</c:v>
                </c:pt>
                <c:pt idx="312">
                  <c:v>236.8015</c:v>
                </c:pt>
                <c:pt idx="313">
                  <c:v>237.28579999999999</c:v>
                </c:pt>
                <c:pt idx="314">
                  <c:v>236.03630000000001</c:v>
                </c:pt>
                <c:pt idx="315">
                  <c:v>237.06540000000001</c:v>
                </c:pt>
                <c:pt idx="316">
                  <c:v>236.66739999999999</c:v>
                </c:pt>
                <c:pt idx="317">
                  <c:v>233.9297</c:v>
                </c:pt>
                <c:pt idx="318">
                  <c:v>227.6585</c:v>
                </c:pt>
                <c:pt idx="319">
                  <c:v>226.4547</c:v>
                </c:pt>
                <c:pt idx="320">
                  <c:v>227.69730000000001</c:v>
                </c:pt>
                <c:pt idx="321">
                  <c:v>222.2998</c:v>
                </c:pt>
                <c:pt idx="322">
                  <c:v>225.5907</c:v>
                </c:pt>
                <c:pt idx="323">
                  <c:v>230.01750000000001</c:v>
                </c:pt>
                <c:pt idx="324">
                  <c:v>227.03720000000001</c:v>
                </c:pt>
                <c:pt idx="325">
                  <c:v>220.91159999999999</c:v>
                </c:pt>
                <c:pt idx="326">
                  <c:v>220.10579999999999</c:v>
                </c:pt>
                <c:pt idx="327">
                  <c:v>224.83349999999999</c:v>
                </c:pt>
                <c:pt idx="328">
                  <c:v>220.7465</c:v>
                </c:pt>
                <c:pt idx="329">
                  <c:v>226.94980000000001</c:v>
                </c:pt>
                <c:pt idx="330">
                  <c:v>225.62950000000001</c:v>
                </c:pt>
                <c:pt idx="331">
                  <c:v>230.20189999999999</c:v>
                </c:pt>
                <c:pt idx="332">
                  <c:v>228.8623</c:v>
                </c:pt>
                <c:pt idx="333">
                  <c:v>227.94970000000001</c:v>
                </c:pt>
                <c:pt idx="334">
                  <c:v>230.76499999999999</c:v>
                </c:pt>
                <c:pt idx="335">
                  <c:v>230.1146</c:v>
                </c:pt>
                <c:pt idx="336">
                  <c:v>223.97919999999999</c:v>
                </c:pt>
                <c:pt idx="337">
                  <c:v>223.62</c:v>
                </c:pt>
                <c:pt idx="338">
                  <c:v>229.09530000000001</c:v>
                </c:pt>
                <c:pt idx="339">
                  <c:v>230.6388</c:v>
                </c:pt>
                <c:pt idx="340">
                  <c:v>228.58070000000001</c:v>
                </c:pt>
                <c:pt idx="341">
                  <c:v>225.55179999999999</c:v>
                </c:pt>
                <c:pt idx="342">
                  <c:v>229.57089999999999</c:v>
                </c:pt>
                <c:pt idx="343">
                  <c:v>228.3672</c:v>
                </c:pt>
                <c:pt idx="344">
                  <c:v>225.0762</c:v>
                </c:pt>
                <c:pt idx="345">
                  <c:v>228.8817</c:v>
                </c:pt>
                <c:pt idx="346">
                  <c:v>235.26939999999999</c:v>
                </c:pt>
                <c:pt idx="347">
                  <c:v>241.79310000000001</c:v>
                </c:pt>
                <c:pt idx="348">
                  <c:v>240.61840000000001</c:v>
                </c:pt>
                <c:pt idx="349">
                  <c:v>242.59889999999999</c:v>
                </c:pt>
                <c:pt idx="350">
                  <c:v>245.8509</c:v>
                </c:pt>
                <c:pt idx="351">
                  <c:v>248.375</c:v>
                </c:pt>
                <c:pt idx="352">
                  <c:v>248.4333</c:v>
                </c:pt>
                <c:pt idx="353">
                  <c:v>250.93790000000001</c:v>
                </c:pt>
                <c:pt idx="354">
                  <c:v>248.12260000000001</c:v>
                </c:pt>
                <c:pt idx="355">
                  <c:v>251.91839999999999</c:v>
                </c:pt>
                <c:pt idx="356">
                  <c:v>253.12209999999999</c:v>
                </c:pt>
                <c:pt idx="357">
                  <c:v>251.1806</c:v>
                </c:pt>
                <c:pt idx="358">
                  <c:v>250.71459999999999</c:v>
                </c:pt>
                <c:pt idx="359">
                  <c:v>252.9667</c:v>
                </c:pt>
                <c:pt idx="360">
                  <c:v>249.65639999999999</c:v>
                </c:pt>
                <c:pt idx="361">
                  <c:v>253.52019999999999</c:v>
                </c:pt>
                <c:pt idx="362">
                  <c:v>253.9084</c:v>
                </c:pt>
                <c:pt idx="363">
                  <c:v>254.31620000000001</c:v>
                </c:pt>
                <c:pt idx="364">
                  <c:v>247.12270000000001</c:v>
                </c:pt>
                <c:pt idx="365">
                  <c:v>245.1326</c:v>
                </c:pt>
                <c:pt idx="366">
                  <c:v>244.81219999999999</c:v>
                </c:pt>
                <c:pt idx="367">
                  <c:v>244.5016</c:v>
                </c:pt>
                <c:pt idx="368">
                  <c:v>240.5505</c:v>
                </c:pt>
                <c:pt idx="369">
                  <c:v>239.26910000000001</c:v>
                </c:pt>
                <c:pt idx="370">
                  <c:v>242.43379999999999</c:v>
                </c:pt>
                <c:pt idx="371">
                  <c:v>245.08410000000001</c:v>
                </c:pt>
                <c:pt idx="372">
                  <c:v>239.95830000000001</c:v>
                </c:pt>
                <c:pt idx="373">
                  <c:v>239.0361</c:v>
                </c:pt>
                <c:pt idx="374">
                  <c:v>232.01730000000001</c:v>
                </c:pt>
                <c:pt idx="375">
                  <c:v>235.92959999999999</c:v>
                </c:pt>
                <c:pt idx="376">
                  <c:v>240.9</c:v>
                </c:pt>
                <c:pt idx="377">
                  <c:v>238.01669999999999</c:v>
                </c:pt>
                <c:pt idx="378">
                  <c:v>235.97810000000001</c:v>
                </c:pt>
                <c:pt idx="379">
                  <c:v>236.56190000000001</c:v>
                </c:pt>
                <c:pt idx="380">
                  <c:v>239.8313</c:v>
                </c:pt>
                <c:pt idx="381">
                  <c:v>238.5566</c:v>
                </c:pt>
                <c:pt idx="382">
                  <c:v>244.0153</c:v>
                </c:pt>
                <c:pt idx="383">
                  <c:v>244.93</c:v>
                </c:pt>
                <c:pt idx="384">
                  <c:v>244.70609999999999</c:v>
                </c:pt>
                <c:pt idx="385">
                  <c:v>242.5849</c:v>
                </c:pt>
                <c:pt idx="386">
                  <c:v>242.94499999999999</c:v>
                </c:pt>
                <c:pt idx="387">
                  <c:v>240.72649999999999</c:v>
                </c:pt>
                <c:pt idx="388">
                  <c:v>240.6292</c:v>
                </c:pt>
                <c:pt idx="389">
                  <c:v>239.08199999999999</c:v>
                </c:pt>
                <c:pt idx="390">
                  <c:v>244.02500000000001</c:v>
                </c:pt>
                <c:pt idx="391">
                  <c:v>246.96360000000001</c:v>
                </c:pt>
                <c:pt idx="392">
                  <c:v>245.75700000000001</c:v>
                </c:pt>
                <c:pt idx="393">
                  <c:v>246.74950000000001</c:v>
                </c:pt>
                <c:pt idx="394">
                  <c:v>250.30099999999999</c:v>
                </c:pt>
                <c:pt idx="395">
                  <c:v>250.93350000000001</c:v>
                </c:pt>
                <c:pt idx="396">
                  <c:v>252.87960000000001</c:v>
                </c:pt>
                <c:pt idx="397">
                  <c:v>251.39080000000001</c:v>
                </c:pt>
                <c:pt idx="398">
                  <c:v>250.43729999999999</c:v>
                </c:pt>
                <c:pt idx="399">
                  <c:v>253.8623</c:v>
                </c:pt>
                <c:pt idx="400">
                  <c:v>252.43199999999999</c:v>
                </c:pt>
                <c:pt idx="401">
                  <c:v>255.54570000000001</c:v>
                </c:pt>
                <c:pt idx="402">
                  <c:v>258.34789999999998</c:v>
                </c:pt>
                <c:pt idx="403">
                  <c:v>258.11430000000001</c:v>
                </c:pt>
                <c:pt idx="404">
                  <c:v>259.49610000000001</c:v>
                </c:pt>
                <c:pt idx="405">
                  <c:v>257.87119999999999</c:v>
                </c:pt>
                <c:pt idx="406">
                  <c:v>261.47129999999999</c:v>
                </c:pt>
                <c:pt idx="407">
                  <c:v>264.07909999999998</c:v>
                </c:pt>
                <c:pt idx="408">
                  <c:v>263.5926</c:v>
                </c:pt>
                <c:pt idx="409">
                  <c:v>264.27370000000002</c:v>
                </c:pt>
                <c:pt idx="410">
                  <c:v>270.16039999999998</c:v>
                </c:pt>
                <c:pt idx="411">
                  <c:v>270.17020000000002</c:v>
                </c:pt>
                <c:pt idx="412">
                  <c:v>272.37909999999999</c:v>
                </c:pt>
                <c:pt idx="413">
                  <c:v>269.93669999999997</c:v>
                </c:pt>
                <c:pt idx="414">
                  <c:v>270.44260000000003</c:v>
                </c:pt>
                <c:pt idx="415">
                  <c:v>269.83940000000001</c:v>
                </c:pt>
                <c:pt idx="416">
                  <c:v>273.4006</c:v>
                </c:pt>
                <c:pt idx="417">
                  <c:v>274.88940000000002</c:v>
                </c:pt>
                <c:pt idx="418">
                  <c:v>273.44929999999999</c:v>
                </c:pt>
                <c:pt idx="419">
                  <c:v>273.17680000000001</c:v>
                </c:pt>
                <c:pt idx="420">
                  <c:v>269.53769999999997</c:v>
                </c:pt>
                <c:pt idx="421">
                  <c:v>271.78539999999998</c:v>
                </c:pt>
                <c:pt idx="422">
                  <c:v>273.80930000000001</c:v>
                </c:pt>
                <c:pt idx="423">
                  <c:v>278.42149999999998</c:v>
                </c:pt>
                <c:pt idx="424">
                  <c:v>281.8562</c:v>
                </c:pt>
                <c:pt idx="425">
                  <c:v>281.25290000000001</c:v>
                </c:pt>
                <c:pt idx="426">
                  <c:v>278.8107</c:v>
                </c:pt>
                <c:pt idx="427">
                  <c:v>278.49930000000001</c:v>
                </c:pt>
                <c:pt idx="428">
                  <c:v>278.77179999999998</c:v>
                </c:pt>
                <c:pt idx="429">
                  <c:v>277.22460000000001</c:v>
                </c:pt>
                <c:pt idx="430">
                  <c:v>277.13709999999998</c:v>
                </c:pt>
                <c:pt idx="431">
                  <c:v>279.375</c:v>
                </c:pt>
                <c:pt idx="432">
                  <c:v>278.78149999999999</c:v>
                </c:pt>
                <c:pt idx="433">
                  <c:v>281.71030000000002</c:v>
                </c:pt>
                <c:pt idx="434">
                  <c:v>281.65190000000001</c:v>
                </c:pt>
                <c:pt idx="435">
                  <c:v>280.5523</c:v>
                </c:pt>
                <c:pt idx="436">
                  <c:v>278.7133</c:v>
                </c:pt>
                <c:pt idx="437">
                  <c:v>279.2097</c:v>
                </c:pt>
                <c:pt idx="438">
                  <c:v>281.99239999999998</c:v>
                </c:pt>
                <c:pt idx="439">
                  <c:v>284.95049999999998</c:v>
                </c:pt>
                <c:pt idx="440">
                  <c:v>286.6533</c:v>
                </c:pt>
                <c:pt idx="441">
                  <c:v>285.17419999999998</c:v>
                </c:pt>
                <c:pt idx="442">
                  <c:v>283.42930000000001</c:v>
                </c:pt>
                <c:pt idx="443">
                  <c:v>289.3175</c:v>
                </c:pt>
                <c:pt idx="444">
                  <c:v>296.71690000000001</c:v>
                </c:pt>
                <c:pt idx="445">
                  <c:v>296.99959999999999</c:v>
                </c:pt>
                <c:pt idx="446">
                  <c:v>295.0206</c:v>
                </c:pt>
                <c:pt idx="447">
                  <c:v>294.42590000000001</c:v>
                </c:pt>
                <c:pt idx="448">
                  <c:v>291.57929999999999</c:v>
                </c:pt>
                <c:pt idx="449">
                  <c:v>292.1934</c:v>
                </c:pt>
                <c:pt idx="450">
                  <c:v>295.96629999999999</c:v>
                </c:pt>
                <c:pt idx="451">
                  <c:v>294.29930000000002</c:v>
                </c:pt>
                <c:pt idx="452">
                  <c:v>294.25040000000001</c:v>
                </c:pt>
                <c:pt idx="453">
                  <c:v>293.58749999999998</c:v>
                </c:pt>
                <c:pt idx="454">
                  <c:v>293.5779</c:v>
                </c:pt>
                <c:pt idx="455">
                  <c:v>292.64190000000002</c:v>
                </c:pt>
                <c:pt idx="456">
                  <c:v>292.6712</c:v>
                </c:pt>
                <c:pt idx="457">
                  <c:v>289.78550000000001</c:v>
                </c:pt>
                <c:pt idx="458">
                  <c:v>288.28410000000002</c:v>
                </c:pt>
                <c:pt idx="459">
                  <c:v>289.53199999999998</c:v>
                </c:pt>
                <c:pt idx="460">
                  <c:v>292.26170000000002</c:v>
                </c:pt>
                <c:pt idx="461">
                  <c:v>297.16539999999998</c:v>
                </c:pt>
                <c:pt idx="462">
                  <c:v>297.55540000000002</c:v>
                </c:pt>
                <c:pt idx="463">
                  <c:v>292.33969999999999</c:v>
                </c:pt>
                <c:pt idx="464">
                  <c:v>286.90960000000001</c:v>
                </c:pt>
                <c:pt idx="465">
                  <c:v>287.39699999999999</c:v>
                </c:pt>
                <c:pt idx="466">
                  <c:v>291.08210000000003</c:v>
                </c:pt>
                <c:pt idx="467">
                  <c:v>292.03739999999999</c:v>
                </c:pt>
                <c:pt idx="468">
                  <c:v>291.83269999999999</c:v>
                </c:pt>
                <c:pt idx="469">
                  <c:v>286.78289999999998</c:v>
                </c:pt>
                <c:pt idx="470">
                  <c:v>276.40019999999998</c:v>
                </c:pt>
                <c:pt idx="471">
                  <c:v>276.8682</c:v>
                </c:pt>
                <c:pt idx="472">
                  <c:v>274.84050000000002</c:v>
                </c:pt>
                <c:pt idx="473">
                  <c:v>281.84010000000001</c:v>
                </c:pt>
                <c:pt idx="474">
                  <c:v>276.00049999999999</c:v>
                </c:pt>
                <c:pt idx="475">
                  <c:v>281.5086</c:v>
                </c:pt>
                <c:pt idx="476">
                  <c:v>285.74939999999998</c:v>
                </c:pt>
                <c:pt idx="477">
                  <c:v>287.44569999999999</c:v>
                </c:pt>
                <c:pt idx="478">
                  <c:v>287.44569999999999</c:v>
                </c:pt>
                <c:pt idx="479">
                  <c:v>286.84129999999999</c:v>
                </c:pt>
                <c:pt idx="480">
                  <c:v>285.52519999999998</c:v>
                </c:pt>
                <c:pt idx="481">
                  <c:v>288.8691</c:v>
                </c:pt>
                <c:pt idx="482">
                  <c:v>295.14729999999997</c:v>
                </c:pt>
                <c:pt idx="483">
                  <c:v>296.57069999999999</c:v>
                </c:pt>
                <c:pt idx="484">
                  <c:v>299.57339999999999</c:v>
                </c:pt>
                <c:pt idx="485">
                  <c:v>300.48970000000003</c:v>
                </c:pt>
                <c:pt idx="486">
                  <c:v>299.69029999999998</c:v>
                </c:pt>
                <c:pt idx="487">
                  <c:v>302.95620000000002</c:v>
                </c:pt>
                <c:pt idx="488">
                  <c:v>301.39640000000003</c:v>
                </c:pt>
                <c:pt idx="489">
                  <c:v>300.39229999999998</c:v>
                </c:pt>
                <c:pt idx="490">
                  <c:v>302.32249999999999</c:v>
                </c:pt>
                <c:pt idx="491">
                  <c:v>315.05450000000002</c:v>
                </c:pt>
                <c:pt idx="492">
                  <c:v>316.20490000000001</c:v>
                </c:pt>
                <c:pt idx="493">
                  <c:v>323.29239999999999</c:v>
                </c:pt>
                <c:pt idx="494">
                  <c:v>321.09890000000001</c:v>
                </c:pt>
                <c:pt idx="495">
                  <c:v>324.7645</c:v>
                </c:pt>
                <c:pt idx="496">
                  <c:v>325.61259999999999</c:v>
                </c:pt>
                <c:pt idx="497">
                  <c:v>327.9914</c:v>
                </c:pt>
                <c:pt idx="498">
                  <c:v>327.62090000000001</c:v>
                </c:pt>
                <c:pt idx="499">
                  <c:v>328.52749999999997</c:v>
                </c:pt>
                <c:pt idx="500">
                  <c:v>327.51369999999997</c:v>
                </c:pt>
                <c:pt idx="501">
                  <c:v>322.49290000000002</c:v>
                </c:pt>
                <c:pt idx="502">
                  <c:v>324.08199999999999</c:v>
                </c:pt>
                <c:pt idx="503">
                  <c:v>328.26429999999999</c:v>
                </c:pt>
                <c:pt idx="504">
                  <c:v>327.63060000000002</c:v>
                </c:pt>
                <c:pt idx="505">
                  <c:v>330.98430000000002</c:v>
                </c:pt>
                <c:pt idx="506">
                  <c:v>331.20890000000003</c:v>
                </c:pt>
                <c:pt idx="507">
                  <c:v>333.30869999999999</c:v>
                </c:pt>
                <c:pt idx="508">
                  <c:v>335.10579999999999</c:v>
                </c:pt>
                <c:pt idx="509">
                  <c:v>331.90230000000003</c:v>
                </c:pt>
                <c:pt idx="510">
                  <c:v>329.80250000000001</c:v>
                </c:pt>
                <c:pt idx="511">
                  <c:v>330.02710000000002</c:v>
                </c:pt>
                <c:pt idx="512">
                  <c:v>321.98910000000001</c:v>
                </c:pt>
                <c:pt idx="513">
                  <c:v>328.77699999999999</c:v>
                </c:pt>
                <c:pt idx="514">
                  <c:v>322.87779999999998</c:v>
                </c:pt>
                <c:pt idx="515">
                  <c:v>322.37970000000001</c:v>
                </c:pt>
                <c:pt idx="516">
                  <c:v>321.80360000000002</c:v>
                </c:pt>
                <c:pt idx="517">
                  <c:v>315.47469999999998</c:v>
                </c:pt>
                <c:pt idx="518">
                  <c:v>318.58049999999997</c:v>
                </c:pt>
                <c:pt idx="519">
                  <c:v>327.10680000000002</c:v>
                </c:pt>
                <c:pt idx="520">
                  <c:v>327.15570000000002</c:v>
                </c:pt>
                <c:pt idx="521">
                  <c:v>325.32929999999999</c:v>
                </c:pt>
                <c:pt idx="522">
                  <c:v>334.54910000000001</c:v>
                </c:pt>
                <c:pt idx="523">
                  <c:v>331.48230000000001</c:v>
                </c:pt>
                <c:pt idx="524">
                  <c:v>320.68029999999999</c:v>
                </c:pt>
                <c:pt idx="525">
                  <c:v>326.84320000000002</c:v>
                </c:pt>
                <c:pt idx="526">
                  <c:v>317.32060000000001</c:v>
                </c:pt>
                <c:pt idx="527">
                  <c:v>316.24619999999999</c:v>
                </c:pt>
                <c:pt idx="528">
                  <c:v>312.447</c:v>
                </c:pt>
                <c:pt idx="529">
                  <c:v>319.65480000000002</c:v>
                </c:pt>
                <c:pt idx="530">
                  <c:v>325.42700000000002</c:v>
                </c:pt>
                <c:pt idx="531">
                  <c:v>326.88220000000001</c:v>
                </c:pt>
                <c:pt idx="532">
                  <c:v>334.46120000000002</c:v>
                </c:pt>
                <c:pt idx="533">
                  <c:v>333.28919999999999</c:v>
                </c:pt>
                <c:pt idx="534">
                  <c:v>333.97289999999998</c:v>
                </c:pt>
                <c:pt idx="535">
                  <c:v>331.4042</c:v>
                </c:pt>
                <c:pt idx="536">
                  <c:v>328.4742</c:v>
                </c:pt>
                <c:pt idx="537">
                  <c:v>326.94080000000002</c:v>
                </c:pt>
                <c:pt idx="538">
                  <c:v>321.3347</c:v>
                </c:pt>
                <c:pt idx="539">
                  <c:v>308.99939999999998</c:v>
                </c:pt>
                <c:pt idx="540">
                  <c:v>306.55770000000001</c:v>
                </c:pt>
                <c:pt idx="541">
                  <c:v>306.714</c:v>
                </c:pt>
                <c:pt idx="542">
                  <c:v>306.93860000000001</c:v>
                </c:pt>
                <c:pt idx="543">
                  <c:v>307.63200000000001</c:v>
                </c:pt>
                <c:pt idx="544">
                  <c:v>310.84530000000001</c:v>
                </c:pt>
                <c:pt idx="545">
                  <c:v>297.68950000000001</c:v>
                </c:pt>
                <c:pt idx="546">
                  <c:v>302.96359999999999</c:v>
                </c:pt>
                <c:pt idx="547">
                  <c:v>295.58960000000002</c:v>
                </c:pt>
                <c:pt idx="548">
                  <c:v>296.25380000000001</c:v>
                </c:pt>
                <c:pt idx="549">
                  <c:v>294.56420000000003</c:v>
                </c:pt>
                <c:pt idx="550">
                  <c:v>289.1241</c:v>
                </c:pt>
                <c:pt idx="551">
                  <c:v>289.45609999999999</c:v>
                </c:pt>
                <c:pt idx="552">
                  <c:v>281.76</c:v>
                </c:pt>
                <c:pt idx="553">
                  <c:v>289.78820000000002</c:v>
                </c:pt>
                <c:pt idx="554">
                  <c:v>292.84519999999998</c:v>
                </c:pt>
                <c:pt idx="555">
                  <c:v>301.06880000000001</c:v>
                </c:pt>
                <c:pt idx="556">
                  <c:v>303.72539999999998</c:v>
                </c:pt>
                <c:pt idx="557">
                  <c:v>301.55709999999999</c:v>
                </c:pt>
                <c:pt idx="558">
                  <c:v>306.14749999999998</c:v>
                </c:pt>
                <c:pt idx="559">
                  <c:v>294.22239999999999</c:v>
                </c:pt>
                <c:pt idx="560">
                  <c:v>298.80290000000002</c:v>
                </c:pt>
                <c:pt idx="561">
                  <c:v>293.92930000000001</c:v>
                </c:pt>
                <c:pt idx="562">
                  <c:v>297.45510000000002</c:v>
                </c:pt>
                <c:pt idx="563">
                  <c:v>303.95</c:v>
                </c:pt>
                <c:pt idx="564">
                  <c:v>295.32600000000002</c:v>
                </c:pt>
                <c:pt idx="565">
                  <c:v>288.15719999999999</c:v>
                </c:pt>
                <c:pt idx="566">
                  <c:v>288.1182</c:v>
                </c:pt>
                <c:pt idx="567">
                  <c:v>293.4606</c:v>
                </c:pt>
                <c:pt idx="568">
                  <c:v>293.11799999999999</c:v>
                </c:pt>
                <c:pt idx="569">
                  <c:v>284.53489999999999</c:v>
                </c:pt>
                <c:pt idx="570">
                  <c:v>281.79450000000003</c:v>
                </c:pt>
                <c:pt idx="571">
                  <c:v>281.589</c:v>
                </c:pt>
                <c:pt idx="572">
                  <c:v>274.2978</c:v>
                </c:pt>
                <c:pt idx="573">
                  <c:v>288.31270000000001</c:v>
                </c:pt>
                <c:pt idx="574">
                  <c:v>290.97460000000001</c:v>
                </c:pt>
                <c:pt idx="575">
                  <c:v>292.42309999999998</c:v>
                </c:pt>
                <c:pt idx="576">
                  <c:v>288.66500000000002</c:v>
                </c:pt>
                <c:pt idx="577">
                  <c:v>293.79320000000001</c:v>
                </c:pt>
                <c:pt idx="578">
                  <c:v>289.61430000000001</c:v>
                </c:pt>
                <c:pt idx="579">
                  <c:v>283.68340000000001</c:v>
                </c:pt>
                <c:pt idx="580">
                  <c:v>272.9667</c:v>
                </c:pt>
                <c:pt idx="581">
                  <c:v>269.97199999999998</c:v>
                </c:pt>
                <c:pt idx="582">
                  <c:v>282.35230000000001</c:v>
                </c:pt>
                <c:pt idx="583">
                  <c:v>279.50439999999998</c:v>
                </c:pt>
                <c:pt idx="584">
                  <c:v>274.10199999999998</c:v>
                </c:pt>
                <c:pt idx="585">
                  <c:v>270.54930000000002</c:v>
                </c:pt>
                <c:pt idx="586">
                  <c:v>281.03120000000001</c:v>
                </c:pt>
                <c:pt idx="587">
                  <c:v>288.11689999999999</c:v>
                </c:pt>
                <c:pt idx="588">
                  <c:v>288.92919999999998</c:v>
                </c:pt>
                <c:pt idx="589">
                  <c:v>294.02820000000003</c:v>
                </c:pt>
                <c:pt idx="590">
                  <c:v>292.78519999999997</c:v>
                </c:pt>
                <c:pt idx="591">
                  <c:v>297.58080000000001</c:v>
                </c:pt>
                <c:pt idx="592">
                  <c:v>293.10820000000001</c:v>
                </c:pt>
                <c:pt idx="593">
                  <c:v>297.61989999999997</c:v>
                </c:pt>
                <c:pt idx="594">
                  <c:v>297.209</c:v>
                </c:pt>
                <c:pt idx="595">
                  <c:v>304.07940000000002</c:v>
                </c:pt>
                <c:pt idx="596">
                  <c:v>308.68900000000002</c:v>
                </c:pt>
                <c:pt idx="597">
                  <c:v>307.17200000000003</c:v>
                </c:pt>
                <c:pt idx="598">
                  <c:v>301.74029999999999</c:v>
                </c:pt>
                <c:pt idx="599">
                  <c:v>302.82659999999998</c:v>
                </c:pt>
                <c:pt idx="600">
                  <c:v>308.25830000000002</c:v>
                </c:pt>
                <c:pt idx="601">
                  <c:v>304.25549999999998</c:v>
                </c:pt>
                <c:pt idx="602">
                  <c:v>293.11799999999999</c:v>
                </c:pt>
                <c:pt idx="603">
                  <c:v>294.94819999999999</c:v>
                </c:pt>
                <c:pt idx="604">
                  <c:v>290.64179999999999</c:v>
                </c:pt>
                <c:pt idx="605">
                  <c:v>279.1814</c:v>
                </c:pt>
                <c:pt idx="606">
                  <c:v>276.04969999999997</c:v>
                </c:pt>
                <c:pt idx="607">
                  <c:v>281.49110000000002</c:v>
                </c:pt>
                <c:pt idx="608">
                  <c:v>273.86709999999999</c:v>
                </c:pt>
                <c:pt idx="609">
                  <c:v>274.54239999999999</c:v>
                </c:pt>
                <c:pt idx="610">
                  <c:v>279.22059999999999</c:v>
                </c:pt>
                <c:pt idx="611">
                  <c:v>280.25799999999998</c:v>
                </c:pt>
                <c:pt idx="612">
                  <c:v>274.8263</c:v>
                </c:pt>
                <c:pt idx="613">
                  <c:v>268.19069999999999</c:v>
                </c:pt>
                <c:pt idx="614">
                  <c:v>274.73820000000001</c:v>
                </c:pt>
                <c:pt idx="615">
                  <c:v>264.46190000000001</c:v>
                </c:pt>
                <c:pt idx="616">
                  <c:v>277.185</c:v>
                </c:pt>
                <c:pt idx="617">
                  <c:v>283.45830000000001</c:v>
                </c:pt>
                <c:pt idx="618">
                  <c:v>271.60640000000001</c:v>
                </c:pt>
                <c:pt idx="619">
                  <c:v>278.4083</c:v>
                </c:pt>
                <c:pt idx="620">
                  <c:v>275.7756</c:v>
                </c:pt>
                <c:pt idx="621">
                  <c:v>283.80090000000001</c:v>
                </c:pt>
                <c:pt idx="622">
                  <c:v>271.44</c:v>
                </c:pt>
                <c:pt idx="623">
                  <c:v>268.87580000000003</c:v>
                </c:pt>
                <c:pt idx="624">
                  <c:v>258.94209999999998</c:v>
                </c:pt>
                <c:pt idx="625">
                  <c:v>263.75729999999999</c:v>
                </c:pt>
                <c:pt idx="626">
                  <c:v>254.99789999999999</c:v>
                </c:pt>
                <c:pt idx="627">
                  <c:v>249.90880000000001</c:v>
                </c:pt>
                <c:pt idx="628">
                  <c:v>255.5558</c:v>
                </c:pt>
                <c:pt idx="629">
                  <c:v>255.92769999999999</c:v>
                </c:pt>
                <c:pt idx="630">
                  <c:v>261.13440000000003</c:v>
                </c:pt>
                <c:pt idx="631">
                  <c:v>249.245</c:v>
                </c:pt>
                <c:pt idx="632">
                  <c:v>248.3229</c:v>
                </c:pt>
                <c:pt idx="633">
                  <c:v>247.75389999999999</c:v>
                </c:pt>
                <c:pt idx="634">
                  <c:v>255.69</c:v>
                </c:pt>
                <c:pt idx="635">
                  <c:v>254.67959999999999</c:v>
                </c:pt>
                <c:pt idx="636">
                  <c:v>257.52440000000001</c:v>
                </c:pt>
                <c:pt idx="637">
                  <c:v>260.84010000000001</c:v>
                </c:pt>
                <c:pt idx="638">
                  <c:v>268.04039999999998</c:v>
                </c:pt>
                <c:pt idx="639">
                  <c:v>266.69650000000001</c:v>
                </c:pt>
                <c:pt idx="640">
                  <c:v>267.23599999999999</c:v>
                </c:pt>
                <c:pt idx="641">
                  <c:v>269.35489999999999</c:v>
                </c:pt>
                <c:pt idx="642">
                  <c:v>264.88170000000002</c:v>
                </c:pt>
                <c:pt idx="643">
                  <c:v>263.63589999999999</c:v>
                </c:pt>
                <c:pt idx="644">
                  <c:v>267.31450000000001</c:v>
                </c:pt>
                <c:pt idx="645">
                  <c:v>265.26420000000002</c:v>
                </c:pt>
                <c:pt idx="646">
                  <c:v>259.75119999999998</c:v>
                </c:pt>
                <c:pt idx="647">
                  <c:v>248.17580000000001</c:v>
                </c:pt>
                <c:pt idx="648">
                  <c:v>237.6499</c:v>
                </c:pt>
                <c:pt idx="649">
                  <c:v>239.83750000000001</c:v>
                </c:pt>
                <c:pt idx="650">
                  <c:v>246.9691</c:v>
                </c:pt>
                <c:pt idx="651">
                  <c:v>240.30840000000001</c:v>
                </c:pt>
                <c:pt idx="652">
                  <c:v>242.9374</c:v>
                </c:pt>
                <c:pt idx="653">
                  <c:v>248.91149999999999</c:v>
                </c:pt>
                <c:pt idx="654">
                  <c:v>248.31309999999999</c:v>
                </c:pt>
                <c:pt idx="655">
                  <c:v>253.934</c:v>
                </c:pt>
                <c:pt idx="656">
                  <c:v>262.60590000000002</c:v>
                </c:pt>
                <c:pt idx="657">
                  <c:v>259.84930000000003</c:v>
                </c:pt>
                <c:pt idx="658">
                  <c:v>251.5993</c:v>
                </c:pt>
                <c:pt idx="659">
                  <c:v>255.3074</c:v>
                </c:pt>
                <c:pt idx="660">
                  <c:v>251.9427</c:v>
                </c:pt>
                <c:pt idx="661">
                  <c:v>254.6404</c:v>
                </c:pt>
                <c:pt idx="662">
                  <c:v>257.84809999999999</c:v>
                </c:pt>
                <c:pt idx="663">
                  <c:v>261.14420000000001</c:v>
                </c:pt>
                <c:pt idx="664">
                  <c:v>263.29239999999999</c:v>
                </c:pt>
                <c:pt idx="665">
                  <c:v>262.56659999999999</c:v>
                </c:pt>
                <c:pt idx="666">
                  <c:v>259.47649999999999</c:v>
                </c:pt>
                <c:pt idx="667">
                  <c:v>248.84280000000001</c:v>
                </c:pt>
                <c:pt idx="668">
                  <c:v>247.9109</c:v>
                </c:pt>
                <c:pt idx="669">
                  <c:v>249.245</c:v>
                </c:pt>
                <c:pt idx="670">
                  <c:v>251.8348</c:v>
                </c:pt>
                <c:pt idx="671">
                  <c:v>249.4118</c:v>
                </c:pt>
                <c:pt idx="672">
                  <c:v>254.59129999999999</c:v>
                </c:pt>
                <c:pt idx="673">
                  <c:v>257.27910000000003</c:v>
                </c:pt>
                <c:pt idx="674">
                  <c:v>259.80020000000002</c:v>
                </c:pt>
                <c:pt idx="675">
                  <c:v>255.40549999999999</c:v>
                </c:pt>
                <c:pt idx="676">
                  <c:v>253.90459999999999</c:v>
                </c:pt>
                <c:pt idx="677">
                  <c:v>247.10650000000001</c:v>
                </c:pt>
                <c:pt idx="678">
                  <c:v>263.62599999999998</c:v>
                </c:pt>
                <c:pt idx="679">
                  <c:v>271.15010000000001</c:v>
                </c:pt>
                <c:pt idx="680">
                  <c:v>275.39769999999999</c:v>
                </c:pt>
                <c:pt idx="681">
                  <c:v>272.71960000000001</c:v>
                </c:pt>
                <c:pt idx="682">
                  <c:v>269.59030000000001</c:v>
                </c:pt>
                <c:pt idx="683">
                  <c:v>277.09480000000002</c:v>
                </c:pt>
                <c:pt idx="684">
                  <c:v>278.25229999999999</c:v>
                </c:pt>
                <c:pt idx="685">
                  <c:v>277.52640000000002</c:v>
                </c:pt>
                <c:pt idx="686">
                  <c:v>274.98570000000001</c:v>
                </c:pt>
                <c:pt idx="687">
                  <c:v>276.928</c:v>
                </c:pt>
                <c:pt idx="688">
                  <c:v>283.6574</c:v>
                </c:pt>
                <c:pt idx="689">
                  <c:v>281.55810000000002</c:v>
                </c:pt>
                <c:pt idx="690">
                  <c:v>286.35509999999999</c:v>
                </c:pt>
                <c:pt idx="691">
                  <c:v>287.8854</c:v>
                </c:pt>
                <c:pt idx="692">
                  <c:v>287.13990000000001</c:v>
                </c:pt>
                <c:pt idx="693">
                  <c:v>286.38290000000001</c:v>
                </c:pt>
                <c:pt idx="694">
                  <c:v>285.2525</c:v>
                </c:pt>
                <c:pt idx="695">
                  <c:v>281.3005</c:v>
                </c:pt>
                <c:pt idx="696">
                  <c:v>273.04289999999997</c:v>
                </c:pt>
                <c:pt idx="697">
                  <c:v>271.75510000000003</c:v>
                </c:pt>
                <c:pt idx="698">
                  <c:v>271.11619999999999</c:v>
                </c:pt>
                <c:pt idx="699">
                  <c:v>274.12430000000001</c:v>
                </c:pt>
                <c:pt idx="700">
                  <c:v>263.54660000000001</c:v>
                </c:pt>
                <c:pt idx="701">
                  <c:v>260.73509999999999</c:v>
                </c:pt>
                <c:pt idx="702">
                  <c:v>258.51339999999999</c:v>
                </c:pt>
                <c:pt idx="703">
                  <c:v>257.03879999999998</c:v>
                </c:pt>
                <c:pt idx="704">
                  <c:v>255.98699999999999</c:v>
                </c:pt>
                <c:pt idx="705">
                  <c:v>251.72049999999999</c:v>
                </c:pt>
                <c:pt idx="706">
                  <c:v>248.9581</c:v>
                </c:pt>
                <c:pt idx="707">
                  <c:v>253.71610000000001</c:v>
                </c:pt>
                <c:pt idx="708">
                  <c:v>254.1388</c:v>
                </c:pt>
                <c:pt idx="709">
                  <c:v>259.97809999999998</c:v>
                </c:pt>
                <c:pt idx="710">
                  <c:v>262.13099999999997</c:v>
                </c:pt>
                <c:pt idx="711">
                  <c:v>247.71950000000001</c:v>
                </c:pt>
                <c:pt idx="712">
                  <c:v>247.94560000000001</c:v>
                </c:pt>
                <c:pt idx="713">
                  <c:v>241.22149999999999</c:v>
                </c:pt>
                <c:pt idx="714">
                  <c:v>240.59229999999999</c:v>
                </c:pt>
                <c:pt idx="715">
                  <c:v>240.37610000000001</c:v>
                </c:pt>
                <c:pt idx="716">
                  <c:v>238.34110000000001</c:v>
                </c:pt>
                <c:pt idx="717">
                  <c:v>234.90049999999999</c:v>
                </c:pt>
                <c:pt idx="718">
                  <c:v>236.89599999999999</c:v>
                </c:pt>
                <c:pt idx="719">
                  <c:v>233.8879</c:v>
                </c:pt>
                <c:pt idx="720">
                  <c:v>233.42590000000001</c:v>
                </c:pt>
                <c:pt idx="721">
                  <c:v>232.40350000000001</c:v>
                </c:pt>
                <c:pt idx="722">
                  <c:v>236.9845</c:v>
                </c:pt>
                <c:pt idx="723">
                  <c:v>233.47499999999999</c:v>
                </c:pt>
                <c:pt idx="724">
                  <c:v>228.953</c:v>
                </c:pt>
                <c:pt idx="725">
                  <c:v>236.6601</c:v>
                </c:pt>
                <c:pt idx="726">
                  <c:v>244.66220000000001</c:v>
                </c:pt>
                <c:pt idx="727">
                  <c:v>244.97669999999999</c:v>
                </c:pt>
                <c:pt idx="728">
                  <c:v>242.60759999999999</c:v>
                </c:pt>
                <c:pt idx="729">
                  <c:v>230.27029999999999</c:v>
                </c:pt>
                <c:pt idx="730">
                  <c:v>225.3648</c:v>
                </c:pt>
                <c:pt idx="731">
                  <c:v>221.59</c:v>
                </c:pt>
                <c:pt idx="732">
                  <c:v>221.92420000000001</c:v>
                </c:pt>
                <c:pt idx="733">
                  <c:v>230.27029999999999</c:v>
                </c:pt>
                <c:pt idx="734">
                  <c:v>224.6866</c:v>
                </c:pt>
                <c:pt idx="735">
                  <c:v>233.50450000000001</c:v>
                </c:pt>
                <c:pt idx="736">
                  <c:v>234.4581</c:v>
                </c:pt>
                <c:pt idx="737">
                  <c:v>232.47229999999999</c:v>
                </c:pt>
                <c:pt idx="738">
                  <c:v>232.14789999999999</c:v>
                </c:pt>
                <c:pt idx="739">
                  <c:v>238.01669999999999</c:v>
                </c:pt>
                <c:pt idx="740">
                  <c:v>243.0598</c:v>
                </c:pt>
                <c:pt idx="741">
                  <c:v>246.41200000000001</c:v>
                </c:pt>
                <c:pt idx="742">
                  <c:v>227.3998</c:v>
                </c:pt>
                <c:pt idx="743">
                  <c:v>222.90719999999999</c:v>
                </c:pt>
                <c:pt idx="744">
                  <c:v>231.87270000000001</c:v>
                </c:pt>
                <c:pt idx="745">
                  <c:v>228.1961</c:v>
                </c:pt>
                <c:pt idx="746">
                  <c:v>224.3032</c:v>
                </c:pt>
                <c:pt idx="747">
                  <c:v>216.3699</c:v>
                </c:pt>
                <c:pt idx="748">
                  <c:v>210.619</c:v>
                </c:pt>
                <c:pt idx="749">
                  <c:v>217.63810000000001</c:v>
                </c:pt>
                <c:pt idx="750">
                  <c:v>224.00819999999999</c:v>
                </c:pt>
                <c:pt idx="751">
                  <c:v>224.9913</c:v>
                </c:pt>
                <c:pt idx="752">
                  <c:v>220.70519999999999</c:v>
                </c:pt>
                <c:pt idx="753">
                  <c:v>238.8622</c:v>
                </c:pt>
                <c:pt idx="754">
                  <c:v>242.9222</c:v>
                </c:pt>
                <c:pt idx="755">
                  <c:v>237.4564</c:v>
                </c:pt>
                <c:pt idx="756">
                  <c:v>237.86930000000001</c:v>
                </c:pt>
                <c:pt idx="757">
                  <c:v>238.303</c:v>
                </c:pt>
                <c:pt idx="758">
                  <c:v>238.25380000000001</c:v>
                </c:pt>
                <c:pt idx="759">
                  <c:v>237.80029999999999</c:v>
                </c:pt>
                <c:pt idx="760">
                  <c:v>238.61850000000001</c:v>
                </c:pt>
                <c:pt idx="761">
                  <c:v>241.55619999999999</c:v>
                </c:pt>
                <c:pt idx="762">
                  <c:v>244.0701</c:v>
                </c:pt>
                <c:pt idx="763">
                  <c:v>243.98140000000001</c:v>
                </c:pt>
                <c:pt idx="764">
                  <c:v>238.33260000000001</c:v>
                </c:pt>
                <c:pt idx="765">
                  <c:v>236.9229</c:v>
                </c:pt>
                <c:pt idx="766">
                  <c:v>251.52289999999999</c:v>
                </c:pt>
                <c:pt idx="767">
                  <c:v>251.07929999999999</c:v>
                </c:pt>
                <c:pt idx="768">
                  <c:v>251.40459999999999</c:v>
                </c:pt>
                <c:pt idx="769">
                  <c:v>246.65289999999999</c:v>
                </c:pt>
                <c:pt idx="770">
                  <c:v>241.64500000000001</c:v>
                </c:pt>
                <c:pt idx="771">
                  <c:v>240.90559999999999</c:v>
                </c:pt>
                <c:pt idx="772">
                  <c:v>243.89269999999999</c:v>
                </c:pt>
                <c:pt idx="773">
                  <c:v>241.94069999999999</c:v>
                </c:pt>
                <c:pt idx="774">
                  <c:v>248.93020000000001</c:v>
                </c:pt>
                <c:pt idx="775">
                  <c:v>253.27770000000001</c:v>
                </c:pt>
                <c:pt idx="776">
                  <c:v>253.5735</c:v>
                </c:pt>
                <c:pt idx="777">
                  <c:v>245.47980000000001</c:v>
                </c:pt>
                <c:pt idx="778">
                  <c:v>241.22110000000001</c:v>
                </c:pt>
                <c:pt idx="779">
                  <c:v>237.0412</c:v>
                </c:pt>
                <c:pt idx="780">
                  <c:v>238.37209999999999</c:v>
                </c:pt>
                <c:pt idx="781">
                  <c:v>240.9648</c:v>
                </c:pt>
                <c:pt idx="782">
                  <c:v>234.81319999999999</c:v>
                </c:pt>
                <c:pt idx="783">
                  <c:v>235.34559999999999</c:v>
                </c:pt>
                <c:pt idx="784">
                  <c:v>233.60059999999999</c:v>
                </c:pt>
                <c:pt idx="785">
                  <c:v>231.20509999999999</c:v>
                </c:pt>
                <c:pt idx="786">
                  <c:v>237.5932</c:v>
                </c:pt>
                <c:pt idx="787">
                  <c:v>236.42009999999999</c:v>
                </c:pt>
                <c:pt idx="788">
                  <c:v>236.18350000000001</c:v>
                </c:pt>
                <c:pt idx="789">
                  <c:v>225.85210000000001</c:v>
                </c:pt>
                <c:pt idx="790">
                  <c:v>219.1584</c:v>
                </c:pt>
                <c:pt idx="791">
                  <c:v>221.74119999999999</c:v>
                </c:pt>
                <c:pt idx="792">
                  <c:v>223.90020000000001</c:v>
                </c:pt>
                <c:pt idx="793">
                  <c:v>225.60570000000001</c:v>
                </c:pt>
                <c:pt idx="794">
                  <c:v>232.42750000000001</c:v>
                </c:pt>
                <c:pt idx="795">
                  <c:v>235.12870000000001</c:v>
                </c:pt>
                <c:pt idx="796">
                  <c:v>235.83850000000001</c:v>
                </c:pt>
                <c:pt idx="797">
                  <c:v>236.9426</c:v>
                </c:pt>
                <c:pt idx="798">
                  <c:v>232.46700000000001</c:v>
                </c:pt>
                <c:pt idx="799">
                  <c:v>228.642</c:v>
                </c:pt>
                <c:pt idx="800">
                  <c:v>236.81450000000001</c:v>
                </c:pt>
                <c:pt idx="801">
                  <c:v>239.14099999999999</c:v>
                </c:pt>
                <c:pt idx="802">
                  <c:v>238.6086</c:v>
                </c:pt>
                <c:pt idx="803">
                  <c:v>237.19890000000001</c:v>
                </c:pt>
                <c:pt idx="804">
                  <c:v>244.48419999999999</c:v>
                </c:pt>
                <c:pt idx="805">
                  <c:v>244.64189999999999</c:v>
                </c:pt>
                <c:pt idx="806">
                  <c:v>239.26910000000001</c:v>
                </c:pt>
                <c:pt idx="807">
                  <c:v>244.29679999999999</c:v>
                </c:pt>
                <c:pt idx="808">
                  <c:v>249.16679999999999</c:v>
                </c:pt>
                <c:pt idx="809">
                  <c:v>260.84879999999998</c:v>
                </c:pt>
                <c:pt idx="810">
                  <c:v>254.6874</c:v>
                </c:pt>
                <c:pt idx="811">
                  <c:v>253.12979999999999</c:v>
                </c:pt>
                <c:pt idx="812">
                  <c:v>263.76679999999999</c:v>
                </c:pt>
                <c:pt idx="813">
                  <c:v>262.9486</c:v>
                </c:pt>
                <c:pt idx="814">
                  <c:v>259.8827</c:v>
                </c:pt>
                <c:pt idx="815">
                  <c:v>259.37009999999998</c:v>
                </c:pt>
                <c:pt idx="816">
                  <c:v>267.47359999999998</c:v>
                </c:pt>
                <c:pt idx="817">
                  <c:v>268.31150000000002</c:v>
                </c:pt>
                <c:pt idx="818">
                  <c:v>266.16699999999997</c:v>
                </c:pt>
                <c:pt idx="819">
                  <c:v>259.08080000000001</c:v>
                </c:pt>
                <c:pt idx="820">
                  <c:v>255.03870000000001</c:v>
                </c:pt>
                <c:pt idx="821">
                  <c:v>249.71180000000001</c:v>
                </c:pt>
                <c:pt idx="822">
                  <c:v>248.56540000000001</c:v>
                </c:pt>
                <c:pt idx="823">
                  <c:v>251.78729999999999</c:v>
                </c:pt>
                <c:pt idx="824">
                  <c:v>246.3022</c:v>
                </c:pt>
                <c:pt idx="825">
                  <c:v>247.2312</c:v>
                </c:pt>
                <c:pt idx="826">
                  <c:v>246.4999</c:v>
                </c:pt>
                <c:pt idx="827">
                  <c:v>243.38679999999999</c:v>
                </c:pt>
                <c:pt idx="828">
                  <c:v>248.17009999999999</c:v>
                </c:pt>
                <c:pt idx="829">
                  <c:v>252.30119999999999</c:v>
                </c:pt>
                <c:pt idx="830">
                  <c:v>253.86269999999999</c:v>
                </c:pt>
                <c:pt idx="831">
                  <c:v>251.17449999999999</c:v>
                </c:pt>
                <c:pt idx="832">
                  <c:v>250.72980000000001</c:v>
                </c:pt>
                <c:pt idx="833">
                  <c:v>249.36590000000001</c:v>
                </c:pt>
                <c:pt idx="834">
                  <c:v>245.67959999999999</c:v>
                </c:pt>
                <c:pt idx="835">
                  <c:v>250.94720000000001</c:v>
                </c:pt>
                <c:pt idx="836">
                  <c:v>257.73680000000002</c:v>
                </c:pt>
                <c:pt idx="837">
                  <c:v>262.33229999999998</c:v>
                </c:pt>
                <c:pt idx="838">
                  <c:v>272.96640000000002</c:v>
                </c:pt>
                <c:pt idx="839">
                  <c:v>276.1585</c:v>
                </c:pt>
                <c:pt idx="840">
                  <c:v>269.04289999999997</c:v>
                </c:pt>
                <c:pt idx="841">
                  <c:v>270.57470000000001</c:v>
                </c:pt>
                <c:pt idx="842">
                  <c:v>269.10210000000001</c:v>
                </c:pt>
                <c:pt idx="843">
                  <c:v>274.40929999999997</c:v>
                </c:pt>
                <c:pt idx="844">
                  <c:v>277.28519999999997</c:v>
                </c:pt>
                <c:pt idx="845">
                  <c:v>273.14429999999999</c:v>
                </c:pt>
                <c:pt idx="846">
                  <c:v>272.0077</c:v>
                </c:pt>
                <c:pt idx="847">
                  <c:v>277.22590000000002</c:v>
                </c:pt>
                <c:pt idx="848">
                  <c:v>280.72449999999998</c:v>
                </c:pt>
                <c:pt idx="849">
                  <c:v>284.92469999999997</c:v>
                </c:pt>
                <c:pt idx="850">
                  <c:v>283.86720000000003</c:v>
                </c:pt>
                <c:pt idx="851">
                  <c:v>283.81779999999998</c:v>
                </c:pt>
                <c:pt idx="852">
                  <c:v>281.0111</c:v>
                </c:pt>
                <c:pt idx="853">
                  <c:v>288.18610000000001</c:v>
                </c:pt>
                <c:pt idx="854">
                  <c:v>286.00200000000001</c:v>
                </c:pt>
                <c:pt idx="855">
                  <c:v>279.51870000000002</c:v>
                </c:pt>
                <c:pt idx="856">
                  <c:v>280.17099999999999</c:v>
                </c:pt>
                <c:pt idx="857">
                  <c:v>286.44670000000002</c:v>
                </c:pt>
                <c:pt idx="858">
                  <c:v>282.79000000000002</c:v>
                </c:pt>
                <c:pt idx="859">
                  <c:v>285.41879999999998</c:v>
                </c:pt>
                <c:pt idx="860">
                  <c:v>284.9939</c:v>
                </c:pt>
                <c:pt idx="861">
                  <c:v>285.0729</c:v>
                </c:pt>
                <c:pt idx="862">
                  <c:v>282.76029999999997</c:v>
                </c:pt>
                <c:pt idx="863">
                  <c:v>282.4144</c:v>
                </c:pt>
                <c:pt idx="864">
                  <c:v>278.47120000000001</c:v>
                </c:pt>
                <c:pt idx="865">
                  <c:v>272.19549999999998</c:v>
                </c:pt>
                <c:pt idx="866">
                  <c:v>291.91199999999998</c:v>
                </c:pt>
                <c:pt idx="867">
                  <c:v>301.26119999999997</c:v>
                </c:pt>
                <c:pt idx="868">
                  <c:v>303.66269999999997</c:v>
                </c:pt>
                <c:pt idx="869">
                  <c:v>301.98259999999999</c:v>
                </c:pt>
                <c:pt idx="870">
                  <c:v>301.83440000000002</c:v>
                </c:pt>
                <c:pt idx="871">
                  <c:v>300.83620000000002</c:v>
                </c:pt>
                <c:pt idx="872">
                  <c:v>301.83440000000002</c:v>
                </c:pt>
                <c:pt idx="873">
                  <c:v>307.01299999999998</c:v>
                </c:pt>
                <c:pt idx="874">
                  <c:v>305.03649999999999</c:v>
                </c:pt>
                <c:pt idx="875">
                  <c:v>303.4058</c:v>
                </c:pt>
                <c:pt idx="876">
                  <c:v>308.65359999999998</c:v>
                </c:pt>
                <c:pt idx="877">
                  <c:v>306.47930000000002</c:v>
                </c:pt>
                <c:pt idx="878">
                  <c:v>305.35270000000003</c:v>
                </c:pt>
                <c:pt idx="879">
                  <c:v>305.83690000000001</c:v>
                </c:pt>
                <c:pt idx="880">
                  <c:v>308.09019999999998</c:v>
                </c:pt>
                <c:pt idx="881">
                  <c:v>311.00220000000002</c:v>
                </c:pt>
                <c:pt idx="882">
                  <c:v>315.47899999999998</c:v>
                </c:pt>
                <c:pt idx="883">
                  <c:v>315.30079999999998</c:v>
                </c:pt>
                <c:pt idx="884">
                  <c:v>318.11360000000002</c:v>
                </c:pt>
                <c:pt idx="885">
                  <c:v>312.25020000000001</c:v>
                </c:pt>
                <c:pt idx="886">
                  <c:v>310.85359999999997</c:v>
                </c:pt>
                <c:pt idx="887">
                  <c:v>322.80840000000001</c:v>
                </c:pt>
                <c:pt idx="888">
                  <c:v>329.71190000000001</c:v>
                </c:pt>
                <c:pt idx="889">
                  <c:v>328.04790000000003</c:v>
                </c:pt>
                <c:pt idx="890">
                  <c:v>325.25490000000002</c:v>
                </c:pt>
                <c:pt idx="891">
                  <c:v>329.40480000000002</c:v>
                </c:pt>
                <c:pt idx="892">
                  <c:v>332.19779999999997</c:v>
                </c:pt>
                <c:pt idx="893">
                  <c:v>332.73270000000002</c:v>
                </c:pt>
                <c:pt idx="894">
                  <c:v>330.49430000000001</c:v>
                </c:pt>
                <c:pt idx="895">
                  <c:v>320.29259999999999</c:v>
                </c:pt>
                <c:pt idx="896">
                  <c:v>322.15469999999999</c:v>
                </c:pt>
                <c:pt idx="897">
                  <c:v>323.67009999999999</c:v>
                </c:pt>
                <c:pt idx="898">
                  <c:v>328.68180000000001</c:v>
                </c:pt>
                <c:pt idx="899">
                  <c:v>331.0985</c:v>
                </c:pt>
                <c:pt idx="900">
                  <c:v>334.11939999999998</c:v>
                </c:pt>
                <c:pt idx="901">
                  <c:v>344.77670000000001</c:v>
                </c:pt>
                <c:pt idx="902">
                  <c:v>339.06169999999997</c:v>
                </c:pt>
                <c:pt idx="903">
                  <c:v>334.82260000000002</c:v>
                </c:pt>
                <c:pt idx="904">
                  <c:v>330.37540000000001</c:v>
                </c:pt>
                <c:pt idx="905">
                  <c:v>336.4667</c:v>
                </c:pt>
                <c:pt idx="906">
                  <c:v>331.82139999999998</c:v>
                </c:pt>
                <c:pt idx="907">
                  <c:v>325.46280000000002</c:v>
                </c:pt>
                <c:pt idx="908">
                  <c:v>331.37580000000003</c:v>
                </c:pt>
                <c:pt idx="909">
                  <c:v>332.64359999999999</c:v>
                </c:pt>
                <c:pt idx="910">
                  <c:v>331.85120000000001</c:v>
                </c:pt>
                <c:pt idx="911">
                  <c:v>337.28879999999998</c:v>
                </c:pt>
                <c:pt idx="912">
                  <c:v>334.76319999999998</c:v>
                </c:pt>
                <c:pt idx="913">
                  <c:v>334.92160000000001</c:v>
                </c:pt>
                <c:pt idx="914">
                  <c:v>338.01190000000003</c:v>
                </c:pt>
                <c:pt idx="915">
                  <c:v>334.00049999999999</c:v>
                </c:pt>
                <c:pt idx="916">
                  <c:v>328.66199999999998</c:v>
                </c:pt>
                <c:pt idx="917">
                  <c:v>329.29579999999999</c:v>
                </c:pt>
                <c:pt idx="918">
                  <c:v>333.98070000000001</c:v>
                </c:pt>
                <c:pt idx="919">
                  <c:v>339.3886</c:v>
                </c:pt>
                <c:pt idx="920">
                  <c:v>341.94389999999999</c:v>
                </c:pt>
                <c:pt idx="921">
                  <c:v>342.42930000000001</c:v>
                </c:pt>
                <c:pt idx="922">
                  <c:v>356.05790000000002</c:v>
                </c:pt>
                <c:pt idx="923">
                  <c:v>351.69</c:v>
                </c:pt>
                <c:pt idx="924">
                  <c:v>343.55840000000001</c:v>
                </c:pt>
                <c:pt idx="925">
                  <c:v>340.488</c:v>
                </c:pt>
                <c:pt idx="926">
                  <c:v>341.8152</c:v>
                </c:pt>
                <c:pt idx="927">
                  <c:v>347.62920000000003</c:v>
                </c:pt>
                <c:pt idx="928">
                  <c:v>334.5453</c:v>
                </c:pt>
                <c:pt idx="929">
                  <c:v>327.56259999999997</c:v>
                </c:pt>
                <c:pt idx="930">
                  <c:v>335.13959999999997</c:v>
                </c:pt>
                <c:pt idx="931">
                  <c:v>332.71289999999999</c:v>
                </c:pt>
                <c:pt idx="932">
                  <c:v>333.12889999999999</c:v>
                </c:pt>
                <c:pt idx="933">
                  <c:v>324.37329999999997</c:v>
                </c:pt>
                <c:pt idx="934">
                  <c:v>323.54129999999998</c:v>
                </c:pt>
                <c:pt idx="935">
                  <c:v>324.6506</c:v>
                </c:pt>
                <c:pt idx="936">
                  <c:v>326.95839999999998</c:v>
                </c:pt>
                <c:pt idx="937">
                  <c:v>322.93709999999999</c:v>
                </c:pt>
                <c:pt idx="938">
                  <c:v>319.15359999999998</c:v>
                </c:pt>
                <c:pt idx="939">
                  <c:v>319.84699999999998</c:v>
                </c:pt>
                <c:pt idx="940">
                  <c:v>317.94529999999997</c:v>
                </c:pt>
                <c:pt idx="941">
                  <c:v>320.94639999999998</c:v>
                </c:pt>
                <c:pt idx="942">
                  <c:v>318.78719999999998</c:v>
                </c:pt>
                <c:pt idx="943">
                  <c:v>318.01299999999998</c:v>
                </c:pt>
                <c:pt idx="944">
                  <c:v>314.51920000000001</c:v>
                </c:pt>
                <c:pt idx="945">
                  <c:v>314.12220000000002</c:v>
                </c:pt>
                <c:pt idx="946">
                  <c:v>319.48200000000003</c:v>
                </c:pt>
                <c:pt idx="947">
                  <c:v>320.05759999999998</c:v>
                </c:pt>
                <c:pt idx="948">
                  <c:v>324.56380000000001</c:v>
                </c:pt>
                <c:pt idx="949">
                  <c:v>317.58620000000002</c:v>
                </c:pt>
                <c:pt idx="950">
                  <c:v>320.57380000000001</c:v>
                </c:pt>
                <c:pt idx="951">
                  <c:v>321.28840000000002</c:v>
                </c:pt>
                <c:pt idx="952">
                  <c:v>325.9633</c:v>
                </c:pt>
                <c:pt idx="953">
                  <c:v>326.34050000000002</c:v>
                </c:pt>
                <c:pt idx="954">
                  <c:v>325.31819999999999</c:v>
                </c:pt>
                <c:pt idx="955">
                  <c:v>326.2115</c:v>
                </c:pt>
                <c:pt idx="956">
                  <c:v>331.065</c:v>
                </c:pt>
                <c:pt idx="957">
                  <c:v>330.4</c:v>
                </c:pt>
                <c:pt idx="958">
                  <c:v>327.45209999999997</c:v>
                </c:pt>
                <c:pt idx="959">
                  <c:v>331.77969999999999</c:v>
                </c:pt>
                <c:pt idx="960">
                  <c:v>335.42230000000001</c:v>
                </c:pt>
                <c:pt idx="961">
                  <c:v>329.29820000000001</c:v>
                </c:pt>
                <c:pt idx="962">
                  <c:v>333.55630000000002</c:v>
                </c:pt>
                <c:pt idx="963">
                  <c:v>336.17669999999998</c:v>
                </c:pt>
                <c:pt idx="964">
                  <c:v>327.75979999999998</c:v>
                </c:pt>
                <c:pt idx="965">
                  <c:v>326.60849999999999</c:v>
                </c:pt>
                <c:pt idx="966">
                  <c:v>326.20150000000001</c:v>
                </c:pt>
                <c:pt idx="967">
                  <c:v>318.3802</c:v>
                </c:pt>
                <c:pt idx="968">
                  <c:v>317.14940000000001</c:v>
                </c:pt>
                <c:pt idx="969">
                  <c:v>314.64819999999997</c:v>
                </c:pt>
                <c:pt idx="970">
                  <c:v>315.17430000000002</c:v>
                </c:pt>
                <c:pt idx="971">
                  <c:v>309.81450000000001</c:v>
                </c:pt>
                <c:pt idx="972">
                  <c:v>310.4597</c:v>
                </c:pt>
                <c:pt idx="973">
                  <c:v>311.30340000000001</c:v>
                </c:pt>
                <c:pt idx="974">
                  <c:v>313.39760000000001</c:v>
                </c:pt>
                <c:pt idx="975">
                  <c:v>319.40249999999997</c:v>
                </c:pt>
                <c:pt idx="976">
                  <c:v>311.05520000000001</c:v>
                </c:pt>
                <c:pt idx="977">
                  <c:v>316.58370000000002</c:v>
                </c:pt>
                <c:pt idx="978">
                  <c:v>316.98070000000001</c:v>
                </c:pt>
                <c:pt idx="979">
                  <c:v>324.82190000000003</c:v>
                </c:pt>
                <c:pt idx="980">
                  <c:v>327.36279999999999</c:v>
                </c:pt>
                <c:pt idx="981">
                  <c:v>325.94349999999997</c:v>
                </c:pt>
                <c:pt idx="982">
                  <c:v>329.9434</c:v>
                </c:pt>
                <c:pt idx="983">
                  <c:v>328.69279999999998</c:v>
                </c:pt>
                <c:pt idx="984">
                  <c:v>325.28840000000002</c:v>
                </c:pt>
                <c:pt idx="985">
                  <c:v>330.16180000000003</c:v>
                </c:pt>
                <c:pt idx="986">
                  <c:v>329.58609999999999</c:v>
                </c:pt>
                <c:pt idx="987">
                  <c:v>327.6506</c:v>
                </c:pt>
                <c:pt idx="988">
                  <c:v>328.85160000000002</c:v>
                </c:pt>
                <c:pt idx="989">
                  <c:v>324.23630000000003</c:v>
                </c:pt>
                <c:pt idx="990">
                  <c:v>326.86649999999997</c:v>
                </c:pt>
                <c:pt idx="991">
                  <c:v>328.0675</c:v>
                </c:pt>
                <c:pt idx="992">
                  <c:v>338.13200000000001</c:v>
                </c:pt>
                <c:pt idx="993">
                  <c:v>325.44720000000001</c:v>
                </c:pt>
                <c:pt idx="994">
                  <c:v>327.3528</c:v>
                </c:pt>
                <c:pt idx="995">
                  <c:v>334.79700000000003</c:v>
                </c:pt>
                <c:pt idx="996">
                  <c:v>335.59100000000001</c:v>
                </c:pt>
                <c:pt idx="997">
                  <c:v>343.49169999999998</c:v>
                </c:pt>
                <c:pt idx="998">
                  <c:v>345.72500000000002</c:v>
                </c:pt>
                <c:pt idx="999">
                  <c:v>350.17160000000001</c:v>
                </c:pt>
                <c:pt idx="1000">
                  <c:v>353.87380000000002</c:v>
                </c:pt>
                <c:pt idx="1001">
                  <c:v>357.84399999999999</c:v>
                </c:pt>
                <c:pt idx="1002">
                  <c:v>360.4941</c:v>
                </c:pt>
                <c:pt idx="1003">
                  <c:v>358.00279999999998</c:v>
                </c:pt>
                <c:pt idx="1004">
                  <c:v>366.91590000000002</c:v>
                </c:pt>
                <c:pt idx="1005">
                  <c:v>363.94819999999999</c:v>
                </c:pt>
                <c:pt idx="1006">
                  <c:v>367.51139999999998</c:v>
                </c:pt>
                <c:pt idx="1007">
                  <c:v>367.66059999999999</c:v>
                </c:pt>
                <c:pt idx="1008">
                  <c:v>374.12529999999998</c:v>
                </c:pt>
                <c:pt idx="1009">
                  <c:v>367.83969999999999</c:v>
                </c:pt>
                <c:pt idx="1010">
                  <c:v>375.38839999999999</c:v>
                </c:pt>
                <c:pt idx="1011">
                  <c:v>371.0421</c:v>
                </c:pt>
                <c:pt idx="1012">
                  <c:v>375.7962</c:v>
                </c:pt>
                <c:pt idx="1013">
                  <c:v>375.3784</c:v>
                </c:pt>
                <c:pt idx="1014">
                  <c:v>376.55200000000002</c:v>
                </c:pt>
                <c:pt idx="1015">
                  <c:v>380.6198</c:v>
                </c:pt>
                <c:pt idx="1016">
                  <c:v>376.79070000000002</c:v>
                </c:pt>
                <c:pt idx="1017">
                  <c:v>376.85039999999998</c:v>
                </c:pt>
                <c:pt idx="1018">
                  <c:v>372.47430000000003</c:v>
                </c:pt>
                <c:pt idx="1019">
                  <c:v>367.13350000000003</c:v>
                </c:pt>
                <c:pt idx="1020">
                  <c:v>370.49509999999998</c:v>
                </c:pt>
                <c:pt idx="1021">
                  <c:v>366.79539999999997</c:v>
                </c:pt>
                <c:pt idx="1022">
                  <c:v>368.93369999999999</c:v>
                </c:pt>
                <c:pt idx="1023">
                  <c:v>372.19580000000002</c:v>
                </c:pt>
                <c:pt idx="1024">
                  <c:v>369.2817</c:v>
                </c:pt>
                <c:pt idx="1025">
                  <c:v>372.34500000000003</c:v>
                </c:pt>
                <c:pt idx="1026">
                  <c:v>372.33510000000001</c:v>
                </c:pt>
                <c:pt idx="1027">
                  <c:v>363.9409</c:v>
                </c:pt>
                <c:pt idx="1028">
                  <c:v>368.7149</c:v>
                </c:pt>
                <c:pt idx="1029">
                  <c:v>370.62439999999998</c:v>
                </c:pt>
                <c:pt idx="1030">
                  <c:v>371.23110000000003</c:v>
                </c:pt>
                <c:pt idx="1031">
                  <c:v>368.60539999999997</c:v>
                </c:pt>
                <c:pt idx="1032">
                  <c:v>371.50959999999998</c:v>
                </c:pt>
                <c:pt idx="1033">
                  <c:v>372.54390000000001</c:v>
                </c:pt>
                <c:pt idx="1034">
                  <c:v>372.62349999999998</c:v>
                </c:pt>
                <c:pt idx="1035">
                  <c:v>372.0367</c:v>
                </c:pt>
                <c:pt idx="1036">
                  <c:v>373.24009999999998</c:v>
                </c:pt>
                <c:pt idx="1037">
                  <c:v>373.99599999999998</c:v>
                </c:pt>
                <c:pt idx="1038">
                  <c:v>368.85410000000002</c:v>
                </c:pt>
                <c:pt idx="1039">
                  <c:v>368.5856</c:v>
                </c:pt>
                <c:pt idx="1040">
                  <c:v>365.94</c:v>
                </c:pt>
                <c:pt idx="1041">
                  <c:v>365.75099999999998</c:v>
                </c:pt>
                <c:pt idx="1042">
                  <c:v>372.65339999999998</c:v>
                </c:pt>
                <c:pt idx="1043">
                  <c:v>373.7473</c:v>
                </c:pt>
                <c:pt idx="1044">
                  <c:v>380.68939999999998</c:v>
                </c:pt>
                <c:pt idx="1045">
                  <c:v>382.53930000000003</c:v>
                </c:pt>
                <c:pt idx="1046">
                  <c:v>386.35840000000002</c:v>
                </c:pt>
                <c:pt idx="1047">
                  <c:v>388.14870000000002</c:v>
                </c:pt>
                <c:pt idx="1048">
                  <c:v>387.35300000000001</c:v>
                </c:pt>
                <c:pt idx="1049">
                  <c:v>391.72910000000002</c:v>
                </c:pt>
                <c:pt idx="1050">
                  <c:v>396.50299999999999</c:v>
                </c:pt>
                <c:pt idx="1051">
                  <c:v>394.35480000000001</c:v>
                </c:pt>
                <c:pt idx="1052">
                  <c:v>396.73180000000002</c:v>
                </c:pt>
                <c:pt idx="1053">
                  <c:v>400.37189999999998</c:v>
                </c:pt>
                <c:pt idx="1054">
                  <c:v>402.66930000000002</c:v>
                </c:pt>
                <c:pt idx="1055">
                  <c:v>401.73439999999999</c:v>
                </c:pt>
                <c:pt idx="1056">
                  <c:v>407.49290000000002</c:v>
                </c:pt>
                <c:pt idx="1057">
                  <c:v>406.3691</c:v>
                </c:pt>
                <c:pt idx="1058">
                  <c:v>395.41890000000001</c:v>
                </c:pt>
                <c:pt idx="1059">
                  <c:v>401.58519999999999</c:v>
                </c:pt>
                <c:pt idx="1060">
                  <c:v>408.98480000000001</c:v>
                </c:pt>
                <c:pt idx="1061">
                  <c:v>403.44499999999999</c:v>
                </c:pt>
                <c:pt idx="1062">
                  <c:v>403.28590000000003</c:v>
                </c:pt>
                <c:pt idx="1063">
                  <c:v>411.79939999999999</c:v>
                </c:pt>
                <c:pt idx="1064">
                  <c:v>411.85899999999998</c:v>
                </c:pt>
                <c:pt idx="1065">
                  <c:v>418.26400000000001</c:v>
                </c:pt>
                <c:pt idx="1066">
                  <c:v>413.00279999999998</c:v>
                </c:pt>
                <c:pt idx="1067">
                  <c:v>404.1114</c:v>
                </c:pt>
                <c:pt idx="1068">
                  <c:v>408.01729999999998</c:v>
                </c:pt>
                <c:pt idx="1069">
                  <c:v>405.09780000000001</c:v>
                </c:pt>
                <c:pt idx="1070">
                  <c:v>402.60680000000002</c:v>
                </c:pt>
                <c:pt idx="1071">
                  <c:v>401.34140000000002</c:v>
                </c:pt>
                <c:pt idx="1072">
                  <c:v>400.73360000000002</c:v>
                </c:pt>
                <c:pt idx="1073">
                  <c:v>410.16950000000003</c:v>
                </c:pt>
                <c:pt idx="1074">
                  <c:v>408.86430000000001</c:v>
                </c:pt>
                <c:pt idx="1075">
                  <c:v>406.07429999999999</c:v>
                </c:pt>
                <c:pt idx="1076">
                  <c:v>406.0145</c:v>
                </c:pt>
                <c:pt idx="1077">
                  <c:v>406.25369999999998</c:v>
                </c:pt>
                <c:pt idx="1078">
                  <c:v>412.1524</c:v>
                </c:pt>
                <c:pt idx="1079">
                  <c:v>414.00569999999999</c:v>
                </c:pt>
                <c:pt idx="1080">
                  <c:v>413.42779999999999</c:v>
                </c:pt>
                <c:pt idx="1081">
                  <c:v>401.20190000000002</c:v>
                </c:pt>
                <c:pt idx="1082">
                  <c:v>400.64389999999997</c:v>
                </c:pt>
                <c:pt idx="1083">
                  <c:v>407.66860000000003</c:v>
                </c:pt>
                <c:pt idx="1084">
                  <c:v>404.75909999999999</c:v>
                </c:pt>
                <c:pt idx="1085">
                  <c:v>403.0652</c:v>
                </c:pt>
                <c:pt idx="1086">
                  <c:v>413.78649999999999</c:v>
                </c:pt>
                <c:pt idx="1087">
                  <c:v>413.6071</c:v>
                </c:pt>
                <c:pt idx="1088">
                  <c:v>423.69069999999999</c:v>
                </c:pt>
                <c:pt idx="1089">
                  <c:v>414.92239999999998</c:v>
                </c:pt>
                <c:pt idx="1090">
                  <c:v>415.81920000000002</c:v>
                </c:pt>
                <c:pt idx="1091">
                  <c:v>419.89440000000002</c:v>
                </c:pt>
                <c:pt idx="1092">
                  <c:v>423.70069999999998</c:v>
                </c:pt>
                <c:pt idx="1093">
                  <c:v>427.82580000000002</c:v>
                </c:pt>
                <c:pt idx="1094">
                  <c:v>427.19810000000001</c:v>
                </c:pt>
                <c:pt idx="1095">
                  <c:v>421.33920000000001</c:v>
                </c:pt>
                <c:pt idx="1096">
                  <c:v>420.13350000000003</c:v>
                </c:pt>
                <c:pt idx="1097">
                  <c:v>419.91430000000003</c:v>
                </c:pt>
                <c:pt idx="1098">
                  <c:v>419.20690000000002</c:v>
                </c:pt>
                <c:pt idx="1099">
                  <c:v>423.04309999999998</c:v>
                </c:pt>
                <c:pt idx="1100">
                  <c:v>419.92430000000002</c:v>
                </c:pt>
                <c:pt idx="1101">
                  <c:v>418.93790000000001</c:v>
                </c:pt>
                <c:pt idx="1102">
                  <c:v>416.37709999999998</c:v>
                </c:pt>
                <c:pt idx="1103">
                  <c:v>423.98970000000003</c:v>
                </c:pt>
                <c:pt idx="1104">
                  <c:v>423.06299999999999</c:v>
                </c:pt>
                <c:pt idx="1105">
                  <c:v>424.74689999999998</c:v>
                </c:pt>
                <c:pt idx="1106">
                  <c:v>421.73779999999999</c:v>
                </c:pt>
                <c:pt idx="1107">
                  <c:v>426.39100000000002</c:v>
                </c:pt>
                <c:pt idx="1108">
                  <c:v>420.3827</c:v>
                </c:pt>
                <c:pt idx="1109">
                  <c:v>412.1524</c:v>
                </c:pt>
                <c:pt idx="1110">
                  <c:v>413.089</c:v>
                </c:pt>
                <c:pt idx="1111">
                  <c:v>410.35890000000001</c:v>
                </c:pt>
                <c:pt idx="1112">
                  <c:v>402.81610000000001</c:v>
                </c:pt>
                <c:pt idx="1113">
                  <c:v>397.68459999999999</c:v>
                </c:pt>
                <c:pt idx="1114">
                  <c:v>399.51799999999997</c:v>
                </c:pt>
                <c:pt idx="1115">
                  <c:v>406.10419999999999</c:v>
                </c:pt>
                <c:pt idx="1116">
                  <c:v>407.58879999999999</c:v>
                </c:pt>
                <c:pt idx="1117">
                  <c:v>397.60489999999999</c:v>
                </c:pt>
                <c:pt idx="1118">
                  <c:v>404.8587</c:v>
                </c:pt>
                <c:pt idx="1119">
                  <c:v>400.80329999999998</c:v>
                </c:pt>
                <c:pt idx="1120">
                  <c:v>387.9298</c:v>
                </c:pt>
                <c:pt idx="1121">
                  <c:v>393.51960000000003</c:v>
                </c:pt>
                <c:pt idx="1122">
                  <c:v>396.4092</c:v>
                </c:pt>
                <c:pt idx="1123">
                  <c:v>405.19749999999999</c:v>
                </c:pt>
                <c:pt idx="1124">
                  <c:v>412.05279999999999</c:v>
                </c:pt>
                <c:pt idx="1125">
                  <c:v>407.86790000000002</c:v>
                </c:pt>
                <c:pt idx="1126">
                  <c:v>409.06349999999998</c:v>
                </c:pt>
                <c:pt idx="1127">
                  <c:v>410.83710000000002</c:v>
                </c:pt>
                <c:pt idx="1128">
                  <c:v>413.2484</c:v>
                </c:pt>
                <c:pt idx="1129">
                  <c:v>412.2321</c:v>
                </c:pt>
                <c:pt idx="1130">
                  <c:v>415.06189999999998</c:v>
                </c:pt>
                <c:pt idx="1131">
                  <c:v>422.31880000000001</c:v>
                </c:pt>
                <c:pt idx="1132">
                  <c:v>420.23259999999999</c:v>
                </c:pt>
                <c:pt idx="1133">
                  <c:v>419.45389999999998</c:v>
                </c:pt>
                <c:pt idx="1134">
                  <c:v>424.57470000000001</c:v>
                </c:pt>
                <c:pt idx="1135">
                  <c:v>428.2681</c:v>
                </c:pt>
                <c:pt idx="1136">
                  <c:v>429.74540000000002</c:v>
                </c:pt>
                <c:pt idx="1137">
                  <c:v>426.23180000000002</c:v>
                </c:pt>
                <c:pt idx="1138">
                  <c:v>429.3861</c:v>
                </c:pt>
                <c:pt idx="1139">
                  <c:v>429.54579999999999</c:v>
                </c:pt>
                <c:pt idx="1140">
                  <c:v>428.39789999999999</c:v>
                </c:pt>
                <c:pt idx="1141">
                  <c:v>413.92399999999998</c:v>
                </c:pt>
                <c:pt idx="1142">
                  <c:v>414.38310000000001</c:v>
                </c:pt>
                <c:pt idx="1143">
                  <c:v>412.77600000000001</c:v>
                </c:pt>
                <c:pt idx="1144">
                  <c:v>415.32139999999998</c:v>
                </c:pt>
                <c:pt idx="1145">
                  <c:v>423.24709999999999</c:v>
                </c:pt>
                <c:pt idx="1146">
                  <c:v>423.75619999999998</c:v>
                </c:pt>
                <c:pt idx="1147">
                  <c:v>423.0874</c:v>
                </c:pt>
                <c:pt idx="1148">
                  <c:v>427.10019999999997</c:v>
                </c:pt>
                <c:pt idx="1149">
                  <c:v>431.9015</c:v>
                </c:pt>
                <c:pt idx="1150">
                  <c:v>440.26639999999998</c:v>
                </c:pt>
                <c:pt idx="1151">
                  <c:v>440.78550000000001</c:v>
                </c:pt>
                <c:pt idx="1152">
                  <c:v>441.77370000000002</c:v>
                </c:pt>
                <c:pt idx="1153">
                  <c:v>447.56330000000003</c:v>
                </c:pt>
                <c:pt idx="1154">
                  <c:v>445.53699999999998</c:v>
                </c:pt>
                <c:pt idx="1155">
                  <c:v>444.8981</c:v>
                </c:pt>
                <c:pt idx="1156">
                  <c:v>448.9708</c:v>
                </c:pt>
                <c:pt idx="1157">
                  <c:v>446.8646</c:v>
                </c:pt>
                <c:pt idx="1158">
                  <c:v>450.13869999999997</c:v>
                </c:pt>
                <c:pt idx="1159">
                  <c:v>451.34649999999999</c:v>
                </c:pt>
                <c:pt idx="1160">
                  <c:v>452.03519999999997</c:v>
                </c:pt>
                <c:pt idx="1161">
                  <c:v>446.14589999999998</c:v>
                </c:pt>
                <c:pt idx="1162">
                  <c:v>455.9083</c:v>
                </c:pt>
                <c:pt idx="1163">
                  <c:v>458.45370000000003</c:v>
                </c:pt>
                <c:pt idx="1164">
                  <c:v>459.94099999999997</c:v>
                </c:pt>
                <c:pt idx="1165">
                  <c:v>466.71879999999999</c:v>
                </c:pt>
                <c:pt idx="1166">
                  <c:v>465.40120000000002</c:v>
                </c:pt>
                <c:pt idx="1167">
                  <c:v>458.71319999999997</c:v>
                </c:pt>
                <c:pt idx="1168">
                  <c:v>465.41109999999998</c:v>
                </c:pt>
                <c:pt idx="1169">
                  <c:v>453.88189999999997</c:v>
                </c:pt>
                <c:pt idx="1170">
                  <c:v>452.73399999999998</c:v>
                </c:pt>
                <c:pt idx="1171">
                  <c:v>453.14319999999998</c:v>
                </c:pt>
                <c:pt idx="1172">
                  <c:v>448.71120000000002</c:v>
                </c:pt>
                <c:pt idx="1173">
                  <c:v>442.72199999999998</c:v>
                </c:pt>
                <c:pt idx="1174">
                  <c:v>439.57769999999999</c:v>
                </c:pt>
                <c:pt idx="1175">
                  <c:v>436.32350000000002</c:v>
                </c:pt>
                <c:pt idx="1176">
                  <c:v>442.1431</c:v>
                </c:pt>
                <c:pt idx="1177">
                  <c:v>444.04969999999997</c:v>
                </c:pt>
                <c:pt idx="1178">
                  <c:v>428.12830000000002</c:v>
                </c:pt>
                <c:pt idx="1179">
                  <c:v>417.6472</c:v>
                </c:pt>
                <c:pt idx="1180">
                  <c:v>424.50490000000002</c:v>
                </c:pt>
                <c:pt idx="1181">
                  <c:v>425.9622</c:v>
                </c:pt>
                <c:pt idx="1182">
                  <c:v>422.15910000000002</c:v>
                </c:pt>
                <c:pt idx="1183">
                  <c:v>417.59730000000002</c:v>
                </c:pt>
                <c:pt idx="1184">
                  <c:v>416.35950000000003</c:v>
                </c:pt>
                <c:pt idx="1185">
                  <c:v>407.755</c:v>
                </c:pt>
                <c:pt idx="1186">
                  <c:v>394.4391</c:v>
                </c:pt>
                <c:pt idx="1187">
                  <c:v>398.89100000000002</c:v>
                </c:pt>
                <c:pt idx="1188">
                  <c:v>397.71319999999997</c:v>
                </c:pt>
                <c:pt idx="1189">
                  <c:v>401.96550000000002</c:v>
                </c:pt>
                <c:pt idx="1190">
                  <c:v>405.28949999999998</c:v>
                </c:pt>
                <c:pt idx="1191">
                  <c:v>406.07810000000001</c:v>
                </c:pt>
                <c:pt idx="1192">
                  <c:v>413.26510000000002</c:v>
                </c:pt>
                <c:pt idx="1193">
                  <c:v>416.11</c:v>
                </c:pt>
                <c:pt idx="1194">
                  <c:v>421.03</c:v>
                </c:pt>
                <c:pt idx="1195">
                  <c:v>418.47</c:v>
                </c:pt>
                <c:pt idx="1196">
                  <c:v>421.53</c:v>
                </c:pt>
                <c:pt idx="1197">
                  <c:v>424.8</c:v>
                </c:pt>
                <c:pt idx="1198">
                  <c:v>424.14</c:v>
                </c:pt>
                <c:pt idx="1199">
                  <c:v>415.55</c:v>
                </c:pt>
                <c:pt idx="1200">
                  <c:v>416.79</c:v>
                </c:pt>
                <c:pt idx="1201">
                  <c:v>413.49</c:v>
                </c:pt>
                <c:pt idx="1202">
                  <c:v>413.84</c:v>
                </c:pt>
                <c:pt idx="1203">
                  <c:v>410.6</c:v>
                </c:pt>
                <c:pt idx="1204">
                  <c:v>413.12</c:v>
                </c:pt>
                <c:pt idx="1205">
                  <c:v>417.14</c:v>
                </c:pt>
                <c:pt idx="1206">
                  <c:v>409.44</c:v>
                </c:pt>
                <c:pt idx="1207">
                  <c:v>408.9</c:v>
                </c:pt>
                <c:pt idx="1208">
                  <c:v>408.39</c:v>
                </c:pt>
                <c:pt idx="1209">
                  <c:v>401.7</c:v>
                </c:pt>
                <c:pt idx="1210">
                  <c:v>405.72</c:v>
                </c:pt>
                <c:pt idx="1211">
                  <c:v>414.2</c:v>
                </c:pt>
                <c:pt idx="1212">
                  <c:v>423.04</c:v>
                </c:pt>
                <c:pt idx="1213">
                  <c:v>427</c:v>
                </c:pt>
                <c:pt idx="1214">
                  <c:v>430.59</c:v>
                </c:pt>
                <c:pt idx="1215">
                  <c:v>431.34</c:v>
                </c:pt>
                <c:pt idx="1216">
                  <c:v>435.15</c:v>
                </c:pt>
                <c:pt idx="1217">
                  <c:v>430.81</c:v>
                </c:pt>
                <c:pt idx="1218">
                  <c:v>438.69</c:v>
                </c:pt>
                <c:pt idx="1219">
                  <c:v>435.27</c:v>
                </c:pt>
                <c:pt idx="1220">
                  <c:v>433.51</c:v>
                </c:pt>
                <c:pt idx="1221">
                  <c:v>429.17</c:v>
                </c:pt>
                <c:pt idx="1222">
                  <c:v>432.11</c:v>
                </c:pt>
                <c:pt idx="1223">
                  <c:v>431.31</c:v>
                </c:pt>
                <c:pt idx="1224">
                  <c:v>428.02</c:v>
                </c:pt>
                <c:pt idx="1225">
                  <c:v>430.3</c:v>
                </c:pt>
                <c:pt idx="1226">
                  <c:v>420.69</c:v>
                </c:pt>
                <c:pt idx="1227">
                  <c:v>417.13</c:v>
                </c:pt>
                <c:pt idx="1228">
                  <c:v>416.54</c:v>
                </c:pt>
                <c:pt idx="1229">
                  <c:v>416.06</c:v>
                </c:pt>
                <c:pt idx="1230">
                  <c:v>409.54</c:v>
                </c:pt>
                <c:pt idx="1231">
                  <c:v>414.71</c:v>
                </c:pt>
                <c:pt idx="1232">
                  <c:v>417.46</c:v>
                </c:pt>
                <c:pt idx="1233">
                  <c:v>415.84</c:v>
                </c:pt>
                <c:pt idx="1234">
                  <c:v>416.32</c:v>
                </c:pt>
                <c:pt idx="1235">
                  <c:v>419.14</c:v>
                </c:pt>
                <c:pt idx="1236">
                  <c:v>418.74</c:v>
                </c:pt>
                <c:pt idx="1237">
                  <c:v>416.12</c:v>
                </c:pt>
                <c:pt idx="1238">
                  <c:v>416.72</c:v>
                </c:pt>
                <c:pt idx="1239">
                  <c:v>418.16</c:v>
                </c:pt>
                <c:pt idx="1240">
                  <c:v>418.78</c:v>
                </c:pt>
                <c:pt idx="1241">
                  <c:v>427.51</c:v>
                </c:pt>
                <c:pt idx="1242">
                  <c:v>424.6</c:v>
                </c:pt>
                <c:pt idx="1243">
                  <c:v>424.73</c:v>
                </c:pt>
                <c:pt idx="1244">
                  <c:v>428.15</c:v>
                </c:pt>
                <c:pt idx="1245">
                  <c:v>426.59</c:v>
                </c:pt>
                <c:pt idx="1246">
                  <c:v>431.95</c:v>
                </c:pt>
                <c:pt idx="1247">
                  <c:v>432.53</c:v>
                </c:pt>
                <c:pt idx="1248">
                  <c:v>406.35</c:v>
                </c:pt>
                <c:pt idx="1249">
                  <c:v>410.37</c:v>
                </c:pt>
                <c:pt idx="1250">
                  <c:v>408.46</c:v>
                </c:pt>
                <c:pt idx="1251">
                  <c:v>411.46</c:v>
                </c:pt>
                <c:pt idx="1252">
                  <c:v>420.18</c:v>
                </c:pt>
                <c:pt idx="1253">
                  <c:v>425.43</c:v>
                </c:pt>
                <c:pt idx="1254">
                  <c:v>422.54</c:v>
                </c:pt>
                <c:pt idx="1255">
                  <c:v>418.01</c:v>
                </c:pt>
                <c:pt idx="1256">
                  <c:v>423.03</c:v>
                </c:pt>
                <c:pt idx="1257">
                  <c:v>425.2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E-4C99-9F00-700DA8E1FB12}"/>
            </c:ext>
          </c:extLst>
        </c:ser>
        <c:ser>
          <c:idx val="1"/>
          <c:order val="1"/>
          <c:tx>
            <c:strRef>
              <c:f>' 3b. Exponential Smoothing'!$D$2</c:f>
              <c:strCache>
                <c:ptCount val="1"/>
                <c:pt idx="0">
                  <c:v>Forecast</c:v>
                </c:pt>
              </c:strCache>
            </c:strRef>
          </c:tx>
          <c:spPr>
            <a:ln w="317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 3b. Exponential Smoothing'!$B$3:$B$1260</c:f>
              <c:numCache>
                <c:formatCode>m/d/yyyy\ h:mm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 3b. Exponential Smoothing'!$D$3:$D$1260</c:f>
              <c:numCache>
                <c:formatCode>_(* #,##0.00_);_(* \(#,##0.00\);_(* "-"??_);_(@_)</c:formatCode>
                <c:ptCount val="1258"/>
                <c:pt idx="0" formatCode="General">
                  <c:v>141.4195</c:v>
                </c:pt>
                <c:pt idx="1">
                  <c:v>141.4195</c:v>
                </c:pt>
                <c:pt idx="2">
                  <c:v>143.22565600000001</c:v>
                </c:pt>
                <c:pt idx="3">
                  <c:v>143.59348456000001</c:v>
                </c:pt>
                <c:pt idx="4">
                  <c:v>143.6444848456</c:v>
                </c:pt>
                <c:pt idx="5">
                  <c:v>143.39828684845602</c:v>
                </c:pt>
                <c:pt idx="6">
                  <c:v>143.26296686848454</c:v>
                </c:pt>
                <c:pt idx="7">
                  <c:v>143.36605866868484</c:v>
                </c:pt>
                <c:pt idx="8">
                  <c:v>144.92307258668683</c:v>
                </c:pt>
                <c:pt idx="9">
                  <c:v>145.69767572586687</c:v>
                </c:pt>
                <c:pt idx="10">
                  <c:v>145.98064175725867</c:v>
                </c:pt>
                <c:pt idx="11">
                  <c:v>145.0915804175726</c:v>
                </c:pt>
                <c:pt idx="12">
                  <c:v>143.34632880417573</c:v>
                </c:pt>
                <c:pt idx="13">
                  <c:v>143.10117628804178</c:v>
                </c:pt>
                <c:pt idx="14">
                  <c:v>143.61114876288042</c:v>
                </c:pt>
                <c:pt idx="15">
                  <c:v>143.69208248762882</c:v>
                </c:pt>
                <c:pt idx="16">
                  <c:v>145.41974882487628</c:v>
                </c:pt>
                <c:pt idx="17">
                  <c:v>145.06696348824875</c:v>
                </c:pt>
                <c:pt idx="18">
                  <c:v>144.84523963488249</c:v>
                </c:pt>
                <c:pt idx="19">
                  <c:v>145.38385939634881</c:v>
                </c:pt>
                <c:pt idx="20">
                  <c:v>146.85038659396349</c:v>
                </c:pt>
                <c:pt idx="21">
                  <c:v>148.0889888659396</c:v>
                </c:pt>
                <c:pt idx="22">
                  <c:v>149.05028988865939</c:v>
                </c:pt>
                <c:pt idx="23">
                  <c:v>148.26285389888659</c:v>
                </c:pt>
                <c:pt idx="24">
                  <c:v>147.9513465389889</c:v>
                </c:pt>
                <c:pt idx="25">
                  <c:v>149.21968846538988</c:v>
                </c:pt>
                <c:pt idx="26">
                  <c:v>150.84537888465388</c:v>
                </c:pt>
                <c:pt idx="27">
                  <c:v>150.86163578884651</c:v>
                </c:pt>
                <c:pt idx="28">
                  <c:v>150.83328635788845</c:v>
                </c:pt>
                <c:pt idx="29">
                  <c:v>152.05693986357889</c:v>
                </c:pt>
                <c:pt idx="30">
                  <c:v>152.34439639863578</c:v>
                </c:pt>
                <c:pt idx="31">
                  <c:v>151.04740096398635</c:v>
                </c:pt>
                <c:pt idx="32">
                  <c:v>151.13877700963988</c:v>
                </c:pt>
                <c:pt idx="33">
                  <c:v>153.91020577009641</c:v>
                </c:pt>
                <c:pt idx="34">
                  <c:v>152.04028805770096</c:v>
                </c:pt>
                <c:pt idx="35">
                  <c:v>152.41065888057702</c:v>
                </c:pt>
                <c:pt idx="36">
                  <c:v>151.03855958880578</c:v>
                </c:pt>
                <c:pt idx="37">
                  <c:v>153.40638259588806</c:v>
                </c:pt>
                <c:pt idx="38">
                  <c:v>155.3275938259589</c:v>
                </c:pt>
                <c:pt idx="39">
                  <c:v>154.6352929382596</c:v>
                </c:pt>
                <c:pt idx="40">
                  <c:v>156.4690769293826</c:v>
                </c:pt>
                <c:pt idx="41">
                  <c:v>155.39623676929384</c:v>
                </c:pt>
                <c:pt idx="42">
                  <c:v>156.38174536769293</c:v>
                </c:pt>
                <c:pt idx="43">
                  <c:v>159.22854445367693</c:v>
                </c:pt>
                <c:pt idx="44">
                  <c:v>160.13949844453677</c:v>
                </c:pt>
                <c:pt idx="45">
                  <c:v>159.57925898444537</c:v>
                </c:pt>
                <c:pt idx="46">
                  <c:v>158.81462358984447</c:v>
                </c:pt>
                <c:pt idx="47">
                  <c:v>159.77470223589845</c:v>
                </c:pt>
                <c:pt idx="48">
                  <c:v>158.19030402235899</c:v>
                </c:pt>
                <c:pt idx="49">
                  <c:v>155.55571204022357</c:v>
                </c:pt>
                <c:pt idx="50">
                  <c:v>158.54668812040222</c:v>
                </c:pt>
                <c:pt idx="51">
                  <c:v>161.02447188120399</c:v>
                </c:pt>
                <c:pt idx="52">
                  <c:v>165.54662171881205</c:v>
                </c:pt>
                <c:pt idx="53">
                  <c:v>163.17238221718813</c:v>
                </c:pt>
                <c:pt idx="54">
                  <c:v>167.0862658221719</c:v>
                </c:pt>
                <c:pt idx="55">
                  <c:v>172.57159265822173</c:v>
                </c:pt>
                <c:pt idx="56">
                  <c:v>172.4176549265822</c:v>
                </c:pt>
                <c:pt idx="57">
                  <c:v>175.95526654926584</c:v>
                </c:pt>
                <c:pt idx="58">
                  <c:v>176.23735066549264</c:v>
                </c:pt>
                <c:pt idx="59">
                  <c:v>180.80397250665493</c:v>
                </c:pt>
                <c:pt idx="60">
                  <c:v>176.80766672506655</c:v>
                </c:pt>
                <c:pt idx="61">
                  <c:v>177.02391566725066</c:v>
                </c:pt>
                <c:pt idx="62">
                  <c:v>176.07716315667253</c:v>
                </c:pt>
                <c:pt idx="63">
                  <c:v>177.62377763156672</c:v>
                </c:pt>
                <c:pt idx="64">
                  <c:v>179.42302577631568</c:v>
                </c:pt>
                <c:pt idx="65">
                  <c:v>179.97383625776317</c:v>
                </c:pt>
                <c:pt idx="66">
                  <c:v>177.25832936257763</c:v>
                </c:pt>
                <c:pt idx="67">
                  <c:v>171.68450129362577</c:v>
                </c:pt>
                <c:pt idx="68">
                  <c:v>164.30286201293626</c:v>
                </c:pt>
                <c:pt idx="69">
                  <c:v>161.54604662012937</c:v>
                </c:pt>
                <c:pt idx="70">
                  <c:v>163.51649646620126</c:v>
                </c:pt>
                <c:pt idx="71">
                  <c:v>152.12882696466201</c:v>
                </c:pt>
                <c:pt idx="72">
                  <c:v>155.65884326964661</c:v>
                </c:pt>
                <c:pt idx="73">
                  <c:v>165.95024643269647</c:v>
                </c:pt>
                <c:pt idx="74">
                  <c:v>158.17553246432698</c:v>
                </c:pt>
                <c:pt idx="75">
                  <c:v>163.84433932464327</c:v>
                </c:pt>
                <c:pt idx="76">
                  <c:v>159.82905839324644</c:v>
                </c:pt>
                <c:pt idx="77">
                  <c:v>155.31727358393246</c:v>
                </c:pt>
                <c:pt idx="78">
                  <c:v>144.85418773583933</c:v>
                </c:pt>
                <c:pt idx="79">
                  <c:v>154.54907187735839</c:v>
                </c:pt>
                <c:pt idx="80">
                  <c:v>147.71027871877357</c:v>
                </c:pt>
                <c:pt idx="81">
                  <c:v>133.77981178718775</c:v>
                </c:pt>
                <c:pt idx="82">
                  <c:v>152.44981411787185</c:v>
                </c:pt>
                <c:pt idx="83">
                  <c:v>130.36408814117871</c:v>
                </c:pt>
                <c:pt idx="84">
                  <c:v>140.75147688141178</c:v>
                </c:pt>
                <c:pt idx="85">
                  <c:v>134.98514576881411</c:v>
                </c:pt>
                <c:pt idx="86">
                  <c:v>137.12528245768814</c:v>
                </c:pt>
                <c:pt idx="87">
                  <c:v>132.04709482457687</c:v>
                </c:pt>
                <c:pt idx="88">
                  <c:v>130.69287894824578</c:v>
                </c:pt>
                <c:pt idx="89">
                  <c:v>142.43875478948246</c:v>
                </c:pt>
                <c:pt idx="90">
                  <c:v>141.20516054789485</c:v>
                </c:pt>
                <c:pt idx="91">
                  <c:v>149.93630660547893</c:v>
                </c:pt>
                <c:pt idx="92">
                  <c:v>143.92502006605477</c:v>
                </c:pt>
                <c:pt idx="93">
                  <c:v>153.88331120066056</c:v>
                </c:pt>
                <c:pt idx="94">
                  <c:v>151.58531211200659</c:v>
                </c:pt>
                <c:pt idx="95">
                  <c:v>146.23444912112006</c:v>
                </c:pt>
                <c:pt idx="96">
                  <c:v>149.17786849121123</c:v>
                </c:pt>
                <c:pt idx="97">
                  <c:v>147.84684468491213</c:v>
                </c:pt>
                <c:pt idx="98">
                  <c:v>158.71759444684912</c:v>
                </c:pt>
                <c:pt idx="99">
                  <c:v>157.13280794446851</c:v>
                </c:pt>
                <c:pt idx="100">
                  <c:v>158.67729907944471</c:v>
                </c:pt>
                <c:pt idx="101">
                  <c:v>158.70224799079443</c:v>
                </c:pt>
                <c:pt idx="102">
                  <c:v>159.05454147990793</c:v>
                </c:pt>
                <c:pt idx="103">
                  <c:v>166.85005741479907</c:v>
                </c:pt>
                <c:pt idx="104">
                  <c:v>165.19650257414798</c:v>
                </c:pt>
                <c:pt idx="105">
                  <c:v>170.08917902574146</c:v>
                </c:pt>
                <c:pt idx="106">
                  <c:v>171.62231379025744</c:v>
                </c:pt>
                <c:pt idx="107">
                  <c:v>168.26966513790259</c:v>
                </c:pt>
                <c:pt idx="108">
                  <c:v>161.34791665137899</c:v>
                </c:pt>
                <c:pt idx="109">
                  <c:v>166.70172116651378</c:v>
                </c:pt>
                <c:pt idx="110">
                  <c:v>164.75734021166511</c:v>
                </c:pt>
                <c:pt idx="111">
                  <c:v>167.71581640211664</c:v>
                </c:pt>
                <c:pt idx="112">
                  <c:v>167.26970616402116</c:v>
                </c:pt>
                <c:pt idx="113">
                  <c:v>163.23119306164023</c:v>
                </c:pt>
                <c:pt idx="114">
                  <c:v>170.44057793061637</c:v>
                </c:pt>
                <c:pt idx="115">
                  <c:v>172.20616577930616</c:v>
                </c:pt>
                <c:pt idx="116">
                  <c:v>167.80931265779307</c:v>
                </c:pt>
                <c:pt idx="117">
                  <c:v>171.82780912657793</c:v>
                </c:pt>
                <c:pt idx="118">
                  <c:v>173.69464309126579</c:v>
                </c:pt>
                <c:pt idx="119">
                  <c:v>175.40690443091268</c:v>
                </c:pt>
                <c:pt idx="120">
                  <c:v>176.43244104430912</c:v>
                </c:pt>
                <c:pt idx="121">
                  <c:v>177.47031641044308</c:v>
                </c:pt>
                <c:pt idx="122">
                  <c:v>179.44049916410444</c:v>
                </c:pt>
                <c:pt idx="123">
                  <c:v>175.43585099164105</c:v>
                </c:pt>
                <c:pt idx="124">
                  <c:v>172.76992850991641</c:v>
                </c:pt>
                <c:pt idx="125">
                  <c:v>173.48527428509917</c:v>
                </c:pt>
                <c:pt idx="126">
                  <c:v>175.994652742851</c:v>
                </c:pt>
                <c:pt idx="127">
                  <c:v>177.68472852742852</c:v>
                </c:pt>
                <c:pt idx="128">
                  <c:v>176.48383028527431</c:v>
                </c:pt>
                <c:pt idx="129">
                  <c:v>178.89514330285274</c:v>
                </c:pt>
                <c:pt idx="130">
                  <c:v>176.79164743302852</c:v>
                </c:pt>
                <c:pt idx="131">
                  <c:v>176.84694147433029</c:v>
                </c:pt>
                <c:pt idx="132">
                  <c:v>174.99668941474329</c:v>
                </c:pt>
                <c:pt idx="133">
                  <c:v>175.20707489414744</c:v>
                </c:pt>
                <c:pt idx="134">
                  <c:v>174.81802974894146</c:v>
                </c:pt>
                <c:pt idx="135">
                  <c:v>176.57921029748942</c:v>
                </c:pt>
                <c:pt idx="136">
                  <c:v>176.19607010297491</c:v>
                </c:pt>
                <c:pt idx="137">
                  <c:v>178.17669370102973</c:v>
                </c:pt>
                <c:pt idx="138">
                  <c:v>178.62586293701031</c:v>
                </c:pt>
                <c:pt idx="139">
                  <c:v>176.30236962937011</c:v>
                </c:pt>
                <c:pt idx="140">
                  <c:v>180.36248869629372</c:v>
                </c:pt>
                <c:pt idx="141">
                  <c:v>181.50990988696296</c:v>
                </c:pt>
                <c:pt idx="142">
                  <c:v>182.89520709886963</c:v>
                </c:pt>
                <c:pt idx="143">
                  <c:v>189.62561607098868</c:v>
                </c:pt>
                <c:pt idx="144">
                  <c:v>179.60848316070988</c:v>
                </c:pt>
                <c:pt idx="145">
                  <c:v>180.91084483160711</c:v>
                </c:pt>
                <c:pt idx="146">
                  <c:v>182.06870444831605</c:v>
                </c:pt>
                <c:pt idx="147">
                  <c:v>186.49756404448317</c:v>
                </c:pt>
                <c:pt idx="148">
                  <c:v>187.18109564044482</c:v>
                </c:pt>
                <c:pt idx="149">
                  <c:v>189.17228695640446</c:v>
                </c:pt>
                <c:pt idx="150">
                  <c:v>188.07597386956402</c:v>
                </c:pt>
                <c:pt idx="151">
                  <c:v>193.23607773869563</c:v>
                </c:pt>
                <c:pt idx="152">
                  <c:v>194.56606577738694</c:v>
                </c:pt>
                <c:pt idx="153">
                  <c:v>190.69628865777383</c:v>
                </c:pt>
                <c:pt idx="154">
                  <c:v>193.04279788657772</c:v>
                </c:pt>
                <c:pt idx="155">
                  <c:v>189.24050697886577</c:v>
                </c:pt>
                <c:pt idx="156">
                  <c:v>191.21555006978866</c:v>
                </c:pt>
                <c:pt idx="157">
                  <c:v>196.07234150069786</c:v>
                </c:pt>
                <c:pt idx="158">
                  <c:v>197.256241415007</c:v>
                </c:pt>
                <c:pt idx="159">
                  <c:v>198.75644641415008</c:v>
                </c:pt>
                <c:pt idx="160">
                  <c:v>203.0074604641415</c:v>
                </c:pt>
                <c:pt idx="161">
                  <c:v>200.71248160464143</c:v>
                </c:pt>
                <c:pt idx="162">
                  <c:v>205.05919381604645</c:v>
                </c:pt>
                <c:pt idx="163">
                  <c:v>206.52420193816045</c:v>
                </c:pt>
                <c:pt idx="164">
                  <c:v>205.91871601938161</c:v>
                </c:pt>
                <c:pt idx="165">
                  <c:v>199.61586516019383</c:v>
                </c:pt>
                <c:pt idx="166">
                  <c:v>200.77400165160194</c:v>
                </c:pt>
                <c:pt idx="167">
                  <c:v>200.48977101651599</c:v>
                </c:pt>
                <c:pt idx="168">
                  <c:v>196.55623271016515</c:v>
                </c:pt>
                <c:pt idx="169">
                  <c:v>195.52471932710165</c:v>
                </c:pt>
                <c:pt idx="170">
                  <c:v>203.83377019327102</c:v>
                </c:pt>
                <c:pt idx="171">
                  <c:v>201.19782570193271</c:v>
                </c:pt>
                <c:pt idx="172">
                  <c:v>204.03365525701932</c:v>
                </c:pt>
                <c:pt idx="173">
                  <c:v>195.27507055257018</c:v>
                </c:pt>
                <c:pt idx="174">
                  <c:v>194.00453370552572</c:v>
                </c:pt>
                <c:pt idx="175">
                  <c:v>196.42465433705524</c:v>
                </c:pt>
                <c:pt idx="176">
                  <c:v>194.70289154337055</c:v>
                </c:pt>
                <c:pt idx="177">
                  <c:v>196.63191491543373</c:v>
                </c:pt>
                <c:pt idx="178">
                  <c:v>196.49864614915433</c:v>
                </c:pt>
                <c:pt idx="179">
                  <c:v>197.55621746149154</c:v>
                </c:pt>
                <c:pt idx="180">
                  <c:v>208.56717817461492</c:v>
                </c:pt>
                <c:pt idx="181">
                  <c:v>205.57650878174616</c:v>
                </c:pt>
                <c:pt idx="182">
                  <c:v>205.21277408781748</c:v>
                </c:pt>
                <c:pt idx="183">
                  <c:v>208.46247474087815</c:v>
                </c:pt>
                <c:pt idx="184">
                  <c:v>204.80266774740878</c:v>
                </c:pt>
                <c:pt idx="185">
                  <c:v>200.73043367747411</c:v>
                </c:pt>
                <c:pt idx="186">
                  <c:v>196.04354233677475</c:v>
                </c:pt>
                <c:pt idx="187">
                  <c:v>201.53968342336776</c:v>
                </c:pt>
                <c:pt idx="188">
                  <c:v>201.12716683423366</c:v>
                </c:pt>
                <c:pt idx="189">
                  <c:v>201.31381466834233</c:v>
                </c:pt>
                <c:pt idx="190">
                  <c:v>202.63228214668342</c:v>
                </c:pt>
                <c:pt idx="191">
                  <c:v>203.79990582146684</c:v>
                </c:pt>
                <c:pt idx="192">
                  <c:v>202.58744705821465</c:v>
                </c:pt>
                <c:pt idx="193">
                  <c:v>207.24238047058216</c:v>
                </c:pt>
                <c:pt idx="194">
                  <c:v>205.79699980470582</c:v>
                </c:pt>
                <c:pt idx="195">
                  <c:v>206.42327399804705</c:v>
                </c:pt>
                <c:pt idx="196">
                  <c:v>209.08828073998046</c:v>
                </c:pt>
                <c:pt idx="197">
                  <c:v>213.5907208073998</c:v>
                </c:pt>
                <c:pt idx="198">
                  <c:v>218.828790208074</c:v>
                </c:pt>
                <c:pt idx="199">
                  <c:v>221.10946290208074</c:v>
                </c:pt>
                <c:pt idx="200">
                  <c:v>217.89982062902081</c:v>
                </c:pt>
                <c:pt idx="201">
                  <c:v>219.53181520629022</c:v>
                </c:pt>
                <c:pt idx="202">
                  <c:v>223.7369241520629</c:v>
                </c:pt>
                <c:pt idx="203">
                  <c:v>210.05519924152063</c:v>
                </c:pt>
                <c:pt idx="204">
                  <c:v>207.0014459924152</c:v>
                </c:pt>
                <c:pt idx="205">
                  <c:v>195.88667045992418</c:v>
                </c:pt>
                <c:pt idx="206">
                  <c:v>204.02895470459924</c:v>
                </c:pt>
                <c:pt idx="207">
                  <c:v>198.448666547046</c:v>
                </c:pt>
                <c:pt idx="208">
                  <c:v>197.11130866547046</c:v>
                </c:pt>
                <c:pt idx="209">
                  <c:v>198.41780308665471</c:v>
                </c:pt>
                <c:pt idx="210">
                  <c:v>201.65381303086656</c:v>
                </c:pt>
                <c:pt idx="211">
                  <c:v>198.11890613030869</c:v>
                </c:pt>
                <c:pt idx="212">
                  <c:v>196.03693006130308</c:v>
                </c:pt>
                <c:pt idx="213">
                  <c:v>193.60605430061304</c:v>
                </c:pt>
                <c:pt idx="214">
                  <c:v>195.63787654300614</c:v>
                </c:pt>
                <c:pt idx="215">
                  <c:v>200.32535176543007</c:v>
                </c:pt>
                <c:pt idx="216">
                  <c:v>193.84020651765431</c:v>
                </c:pt>
                <c:pt idx="217">
                  <c:v>196.26193806517654</c:v>
                </c:pt>
                <c:pt idx="218">
                  <c:v>200.71412838065177</c:v>
                </c:pt>
                <c:pt idx="219">
                  <c:v>202.30790128380653</c:v>
                </c:pt>
                <c:pt idx="220">
                  <c:v>200.23899801283804</c:v>
                </c:pt>
                <c:pt idx="221">
                  <c:v>203.15435198012838</c:v>
                </c:pt>
                <c:pt idx="222">
                  <c:v>205.22052951980129</c:v>
                </c:pt>
                <c:pt idx="223">
                  <c:v>199.244761295198</c:v>
                </c:pt>
                <c:pt idx="224">
                  <c:v>203.192226612952</c:v>
                </c:pt>
                <c:pt idx="225">
                  <c:v>198.95668326612955</c:v>
                </c:pt>
                <c:pt idx="226">
                  <c:v>202.66335883266129</c:v>
                </c:pt>
                <c:pt idx="227">
                  <c:v>203.41768058832659</c:v>
                </c:pt>
                <c:pt idx="228">
                  <c:v>208.42700080588327</c:v>
                </c:pt>
                <c:pt idx="229">
                  <c:v>213.82319300805884</c:v>
                </c:pt>
                <c:pt idx="230">
                  <c:v>215.27335193008059</c:v>
                </c:pt>
                <c:pt idx="231">
                  <c:v>213.3751735193008</c:v>
                </c:pt>
                <c:pt idx="232">
                  <c:v>212.208583735193</c:v>
                </c:pt>
                <c:pt idx="233">
                  <c:v>212.19691783735192</c:v>
                </c:pt>
                <c:pt idx="234">
                  <c:v>206.9942521783735</c:v>
                </c:pt>
                <c:pt idx="235">
                  <c:v>207.35337252178374</c:v>
                </c:pt>
                <c:pt idx="236">
                  <c:v>207.50041472521784</c:v>
                </c:pt>
                <c:pt idx="237">
                  <c:v>207.58801514725218</c:v>
                </c:pt>
                <c:pt idx="238">
                  <c:v>208.87034715147252</c:v>
                </c:pt>
                <c:pt idx="239">
                  <c:v>203.0015804715147</c:v>
                </c:pt>
                <c:pt idx="240">
                  <c:v>205.97456980471517</c:v>
                </c:pt>
                <c:pt idx="241">
                  <c:v>195.89550869804714</c:v>
                </c:pt>
                <c:pt idx="242">
                  <c:v>197.74571108698046</c:v>
                </c:pt>
                <c:pt idx="243">
                  <c:v>195.61234911086981</c:v>
                </c:pt>
                <c:pt idx="244">
                  <c:v>195.45716749110872</c:v>
                </c:pt>
                <c:pt idx="245">
                  <c:v>199.37670867491107</c:v>
                </c:pt>
                <c:pt idx="246">
                  <c:v>208.9412880867491</c:v>
                </c:pt>
                <c:pt idx="247">
                  <c:v>215.63577888086746</c:v>
                </c:pt>
                <c:pt idx="248">
                  <c:v>216.11406878880865</c:v>
                </c:pt>
                <c:pt idx="249">
                  <c:v>211.02134168788808</c:v>
                </c:pt>
                <c:pt idx="250">
                  <c:v>203.91250641687887</c:v>
                </c:pt>
                <c:pt idx="251">
                  <c:v>209.13970006416878</c:v>
                </c:pt>
                <c:pt idx="252">
                  <c:v>208.1303950006417</c:v>
                </c:pt>
                <c:pt idx="253">
                  <c:v>209.1435659500064</c:v>
                </c:pt>
                <c:pt idx="254">
                  <c:v>209.84224265950007</c:v>
                </c:pt>
                <c:pt idx="255">
                  <c:v>207.20018742659499</c:v>
                </c:pt>
                <c:pt idx="256">
                  <c:v>204.46977987426598</c:v>
                </c:pt>
                <c:pt idx="257">
                  <c:v>205.72729779874268</c:v>
                </c:pt>
                <c:pt idx="258">
                  <c:v>203.79333497798743</c:v>
                </c:pt>
                <c:pt idx="259">
                  <c:v>203.50560634977987</c:v>
                </c:pt>
                <c:pt idx="260">
                  <c:v>207.0984090634978</c:v>
                </c:pt>
                <c:pt idx="261">
                  <c:v>207.14394009063494</c:v>
                </c:pt>
                <c:pt idx="262">
                  <c:v>208.44842340090634</c:v>
                </c:pt>
                <c:pt idx="263">
                  <c:v>207.34920323400905</c:v>
                </c:pt>
                <c:pt idx="264">
                  <c:v>209.39018403234007</c:v>
                </c:pt>
                <c:pt idx="265">
                  <c:v>208.6051298403234</c:v>
                </c:pt>
                <c:pt idx="266">
                  <c:v>207.51382329840325</c:v>
                </c:pt>
                <c:pt idx="267">
                  <c:v>207.61794823298405</c:v>
                </c:pt>
                <c:pt idx="268">
                  <c:v>207.55186748232984</c:v>
                </c:pt>
                <c:pt idx="269">
                  <c:v>209.20044767482329</c:v>
                </c:pt>
                <c:pt idx="270">
                  <c:v>205.18010947674821</c:v>
                </c:pt>
                <c:pt idx="271">
                  <c:v>203.91260309476749</c:v>
                </c:pt>
                <c:pt idx="272">
                  <c:v>206.52719003094765</c:v>
                </c:pt>
                <c:pt idx="273">
                  <c:v>207.45463190030949</c:v>
                </c:pt>
                <c:pt idx="274">
                  <c:v>207.39688331900311</c:v>
                </c:pt>
                <c:pt idx="275">
                  <c:v>212.33442583319004</c:v>
                </c:pt>
                <c:pt idx="276">
                  <c:v>212.51804525833191</c:v>
                </c:pt>
                <c:pt idx="277">
                  <c:v>211.72402045258332</c:v>
                </c:pt>
                <c:pt idx="278">
                  <c:v>215.55153820452585</c:v>
                </c:pt>
                <c:pt idx="279">
                  <c:v>216.88423838204523</c:v>
                </c:pt>
                <c:pt idx="280">
                  <c:v>214.09774638382046</c:v>
                </c:pt>
                <c:pt idx="281">
                  <c:v>215.7287254638382</c:v>
                </c:pt>
                <c:pt idx="282">
                  <c:v>217.86413025463841</c:v>
                </c:pt>
                <c:pt idx="283">
                  <c:v>217.10873030254641</c:v>
                </c:pt>
                <c:pt idx="284">
                  <c:v>214.73279930302547</c:v>
                </c:pt>
                <c:pt idx="285">
                  <c:v>215.41857299303024</c:v>
                </c:pt>
                <c:pt idx="286">
                  <c:v>210.89004272993031</c:v>
                </c:pt>
                <c:pt idx="287">
                  <c:v>211.04612342729931</c:v>
                </c:pt>
                <c:pt idx="288">
                  <c:v>205.63000823427299</c:v>
                </c:pt>
                <c:pt idx="289">
                  <c:v>211.36744608234275</c:v>
                </c:pt>
                <c:pt idx="290">
                  <c:v>212.70013846082344</c:v>
                </c:pt>
                <c:pt idx="291">
                  <c:v>210.67109538460824</c:v>
                </c:pt>
                <c:pt idx="292">
                  <c:v>208.19609995384607</c:v>
                </c:pt>
                <c:pt idx="293">
                  <c:v>209.52329399953845</c:v>
                </c:pt>
                <c:pt idx="294">
                  <c:v>206.3532209399954</c:v>
                </c:pt>
                <c:pt idx="295">
                  <c:v>205.96670420939995</c:v>
                </c:pt>
                <c:pt idx="296">
                  <c:v>209.59693104209398</c:v>
                </c:pt>
                <c:pt idx="297">
                  <c:v>217.20831731042094</c:v>
                </c:pt>
                <c:pt idx="298">
                  <c:v>217.88852917310419</c:v>
                </c:pt>
                <c:pt idx="299">
                  <c:v>218.83494029173104</c:v>
                </c:pt>
                <c:pt idx="300">
                  <c:v>222.27722940291733</c:v>
                </c:pt>
                <c:pt idx="301">
                  <c:v>224.99643329402917</c:v>
                </c:pt>
                <c:pt idx="302">
                  <c:v>225.57020433294028</c:v>
                </c:pt>
                <c:pt idx="303">
                  <c:v>231.35783904332939</c:v>
                </c:pt>
                <c:pt idx="304">
                  <c:v>224.7325223904333</c:v>
                </c:pt>
                <c:pt idx="305">
                  <c:v>232.03988822390434</c:v>
                </c:pt>
                <c:pt idx="306">
                  <c:v>231.97871788223904</c:v>
                </c:pt>
                <c:pt idx="307">
                  <c:v>235.32460317882237</c:v>
                </c:pt>
                <c:pt idx="308">
                  <c:v>234.4087510317882</c:v>
                </c:pt>
                <c:pt idx="309">
                  <c:v>234.58175251031787</c:v>
                </c:pt>
                <c:pt idx="310">
                  <c:v>234.84236752510316</c:v>
                </c:pt>
                <c:pt idx="311">
                  <c:v>236.09158167525104</c:v>
                </c:pt>
                <c:pt idx="312">
                  <c:v>235.1930758167525</c:v>
                </c:pt>
                <c:pt idx="313">
                  <c:v>236.78541575816752</c:v>
                </c:pt>
                <c:pt idx="314">
                  <c:v>237.28079615758168</c:v>
                </c:pt>
                <c:pt idx="315">
                  <c:v>236.04874496157584</c:v>
                </c:pt>
                <c:pt idx="316">
                  <c:v>237.05523344961577</c:v>
                </c:pt>
                <c:pt idx="317">
                  <c:v>236.67127833449615</c:v>
                </c:pt>
                <c:pt idx="318">
                  <c:v>233.95711578334493</c:v>
                </c:pt>
                <c:pt idx="319">
                  <c:v>227.72148615783345</c:v>
                </c:pt>
                <c:pt idx="320">
                  <c:v>226.46736786157834</c:v>
                </c:pt>
                <c:pt idx="321">
                  <c:v>227.68500067861581</c:v>
                </c:pt>
                <c:pt idx="322">
                  <c:v>222.35365200678618</c:v>
                </c:pt>
                <c:pt idx="323">
                  <c:v>225.55832952006784</c:v>
                </c:pt>
                <c:pt idx="324">
                  <c:v>229.97290829520071</c:v>
                </c:pt>
                <c:pt idx="325">
                  <c:v>227.06655708295202</c:v>
                </c:pt>
                <c:pt idx="326">
                  <c:v>220.97314957082952</c:v>
                </c:pt>
                <c:pt idx="327">
                  <c:v>220.1144734957083</c:v>
                </c:pt>
                <c:pt idx="328">
                  <c:v>224.78630973495709</c:v>
                </c:pt>
                <c:pt idx="329">
                  <c:v>220.78689809734956</c:v>
                </c:pt>
                <c:pt idx="330">
                  <c:v>226.88817098097351</c:v>
                </c:pt>
                <c:pt idx="331">
                  <c:v>225.64208670980975</c:v>
                </c:pt>
                <c:pt idx="332">
                  <c:v>230.15630186709808</c:v>
                </c:pt>
                <c:pt idx="333">
                  <c:v>228.87524001867098</c:v>
                </c:pt>
                <c:pt idx="334">
                  <c:v>227.95895540018674</c:v>
                </c:pt>
                <c:pt idx="335">
                  <c:v>230.73693955400185</c:v>
                </c:pt>
                <c:pt idx="336">
                  <c:v>230.12082339554001</c:v>
                </c:pt>
                <c:pt idx="337">
                  <c:v>224.0406162339554</c:v>
                </c:pt>
                <c:pt idx="338">
                  <c:v>223.62420616233956</c:v>
                </c:pt>
                <c:pt idx="339">
                  <c:v>229.04058906162339</c:v>
                </c:pt>
                <c:pt idx="340">
                  <c:v>230.62281789061623</c:v>
                </c:pt>
                <c:pt idx="341">
                  <c:v>228.60112117890617</c:v>
                </c:pt>
                <c:pt idx="342">
                  <c:v>225.58229321178905</c:v>
                </c:pt>
                <c:pt idx="343">
                  <c:v>229.5310139321179</c:v>
                </c:pt>
                <c:pt idx="344">
                  <c:v>228.37883813932118</c:v>
                </c:pt>
                <c:pt idx="345">
                  <c:v>225.1092263813932</c:v>
                </c:pt>
                <c:pt idx="346">
                  <c:v>228.84397526381395</c:v>
                </c:pt>
                <c:pt idx="347">
                  <c:v>235.20514575263812</c:v>
                </c:pt>
                <c:pt idx="348">
                  <c:v>241.72722045752639</c:v>
                </c:pt>
                <c:pt idx="349">
                  <c:v>240.62948820457527</c:v>
                </c:pt>
                <c:pt idx="350">
                  <c:v>242.57920588204573</c:v>
                </c:pt>
                <c:pt idx="351">
                  <c:v>245.81818305882047</c:v>
                </c:pt>
                <c:pt idx="352">
                  <c:v>248.3494318305882</c:v>
                </c:pt>
                <c:pt idx="353">
                  <c:v>248.43246131830588</c:v>
                </c:pt>
                <c:pt idx="354">
                  <c:v>250.91284561318307</c:v>
                </c:pt>
                <c:pt idx="355">
                  <c:v>248.15050245613185</c:v>
                </c:pt>
                <c:pt idx="356">
                  <c:v>251.88072102456132</c:v>
                </c:pt>
                <c:pt idx="357">
                  <c:v>253.10968621024563</c:v>
                </c:pt>
                <c:pt idx="358">
                  <c:v>251.19989086210245</c:v>
                </c:pt>
                <c:pt idx="359">
                  <c:v>250.71945290862101</c:v>
                </c:pt>
                <c:pt idx="360">
                  <c:v>252.94422752908622</c:v>
                </c:pt>
                <c:pt idx="361">
                  <c:v>249.68927827529086</c:v>
                </c:pt>
                <c:pt idx="362">
                  <c:v>253.48189078275291</c:v>
                </c:pt>
                <c:pt idx="363">
                  <c:v>253.90413490782754</c:v>
                </c:pt>
                <c:pt idx="364">
                  <c:v>254.31207934907829</c:v>
                </c:pt>
                <c:pt idx="365">
                  <c:v>247.19459379349078</c:v>
                </c:pt>
                <c:pt idx="366">
                  <c:v>245.15321993793492</c:v>
                </c:pt>
                <c:pt idx="367">
                  <c:v>244.81561019937934</c:v>
                </c:pt>
                <c:pt idx="368">
                  <c:v>244.50474010199378</c:v>
                </c:pt>
                <c:pt idx="369">
                  <c:v>240.59004240101993</c:v>
                </c:pt>
                <c:pt idx="370">
                  <c:v>239.28230942401021</c:v>
                </c:pt>
                <c:pt idx="371">
                  <c:v>242.40228509424009</c:v>
                </c:pt>
                <c:pt idx="372">
                  <c:v>245.05728185094242</c:v>
                </c:pt>
                <c:pt idx="373">
                  <c:v>240.00928981850942</c:v>
                </c:pt>
                <c:pt idx="374">
                  <c:v>239.0458318981851</c:v>
                </c:pt>
                <c:pt idx="375">
                  <c:v>232.08758531898184</c:v>
                </c:pt>
                <c:pt idx="376">
                  <c:v>235.89117985318981</c:v>
                </c:pt>
                <c:pt idx="377">
                  <c:v>240.84991179853191</c:v>
                </c:pt>
                <c:pt idx="378">
                  <c:v>238.0450321179853</c:v>
                </c:pt>
                <c:pt idx="379">
                  <c:v>235.99876932117988</c:v>
                </c:pt>
                <c:pt idx="380">
                  <c:v>236.55626869321179</c:v>
                </c:pt>
                <c:pt idx="381">
                  <c:v>239.79854968693212</c:v>
                </c:pt>
                <c:pt idx="382">
                  <c:v>238.56901949686932</c:v>
                </c:pt>
                <c:pt idx="383">
                  <c:v>243.96083719496869</c:v>
                </c:pt>
                <c:pt idx="384">
                  <c:v>244.92030837194972</c:v>
                </c:pt>
                <c:pt idx="385">
                  <c:v>244.70824208371951</c:v>
                </c:pt>
                <c:pt idx="386">
                  <c:v>242.60613342083721</c:v>
                </c:pt>
                <c:pt idx="387">
                  <c:v>242.94161133420837</c:v>
                </c:pt>
                <c:pt idx="388">
                  <c:v>240.74865111334208</c:v>
                </c:pt>
                <c:pt idx="389">
                  <c:v>240.6303945111334</c:v>
                </c:pt>
                <c:pt idx="390">
                  <c:v>239.09748394511135</c:v>
                </c:pt>
                <c:pt idx="391">
                  <c:v>243.97572483945112</c:v>
                </c:pt>
                <c:pt idx="392">
                  <c:v>246.93372124839451</c:v>
                </c:pt>
                <c:pt idx="393">
                  <c:v>245.76876721248394</c:v>
                </c:pt>
                <c:pt idx="394">
                  <c:v>246.73969267212485</c:v>
                </c:pt>
                <c:pt idx="395">
                  <c:v>250.26538692672125</c:v>
                </c:pt>
                <c:pt idx="396">
                  <c:v>250.92681886926724</c:v>
                </c:pt>
                <c:pt idx="397">
                  <c:v>252.8600721886927</c:v>
                </c:pt>
                <c:pt idx="398">
                  <c:v>251.40549272188693</c:v>
                </c:pt>
                <c:pt idx="399">
                  <c:v>250.44698192721884</c:v>
                </c:pt>
                <c:pt idx="400">
                  <c:v>253.82814681927221</c:v>
                </c:pt>
                <c:pt idx="401">
                  <c:v>252.44596146819273</c:v>
                </c:pt>
                <c:pt idx="402">
                  <c:v>255.51470261468194</c:v>
                </c:pt>
                <c:pt idx="403">
                  <c:v>258.31956802614678</c:v>
                </c:pt>
                <c:pt idx="404">
                  <c:v>258.11635268026151</c:v>
                </c:pt>
                <c:pt idx="405">
                  <c:v>259.48230252680264</c:v>
                </c:pt>
                <c:pt idx="406">
                  <c:v>257.88731102526805</c:v>
                </c:pt>
                <c:pt idx="407">
                  <c:v>261.43546011025268</c:v>
                </c:pt>
                <c:pt idx="408">
                  <c:v>264.05266360110255</c:v>
                </c:pt>
                <c:pt idx="409">
                  <c:v>263.59720063601105</c:v>
                </c:pt>
                <c:pt idx="410">
                  <c:v>264.26693500636014</c:v>
                </c:pt>
                <c:pt idx="411">
                  <c:v>270.10146535006362</c:v>
                </c:pt>
                <c:pt idx="412">
                  <c:v>270.16951265350065</c:v>
                </c:pt>
                <c:pt idx="413">
                  <c:v>272.357004126535</c:v>
                </c:pt>
                <c:pt idx="414">
                  <c:v>269.96090304126534</c:v>
                </c:pt>
                <c:pt idx="415">
                  <c:v>270.43778303041267</c:v>
                </c:pt>
                <c:pt idx="416">
                  <c:v>269.84538383030412</c:v>
                </c:pt>
                <c:pt idx="417">
                  <c:v>273.36504783830304</c:v>
                </c:pt>
                <c:pt idx="418">
                  <c:v>274.87415647838304</c:v>
                </c:pt>
                <c:pt idx="419">
                  <c:v>273.46354856478382</c:v>
                </c:pt>
                <c:pt idx="420">
                  <c:v>273.17966748564788</c:v>
                </c:pt>
                <c:pt idx="421">
                  <c:v>269.57411967485643</c:v>
                </c:pt>
                <c:pt idx="422">
                  <c:v>271.76328719674854</c:v>
                </c:pt>
                <c:pt idx="423">
                  <c:v>273.78883987196753</c:v>
                </c:pt>
                <c:pt idx="424">
                  <c:v>278.37517339871965</c:v>
                </c:pt>
                <c:pt idx="425">
                  <c:v>281.82138973398719</c:v>
                </c:pt>
                <c:pt idx="426">
                  <c:v>281.25858489733992</c:v>
                </c:pt>
                <c:pt idx="427">
                  <c:v>278.83517884897338</c:v>
                </c:pt>
                <c:pt idx="428">
                  <c:v>278.50265878848978</c:v>
                </c:pt>
                <c:pt idx="429">
                  <c:v>278.76910858788489</c:v>
                </c:pt>
                <c:pt idx="430">
                  <c:v>277.24004508587888</c:v>
                </c:pt>
                <c:pt idx="431">
                  <c:v>277.1381294508588</c:v>
                </c:pt>
                <c:pt idx="432">
                  <c:v>279.35263129450863</c:v>
                </c:pt>
                <c:pt idx="433">
                  <c:v>278.78721131294503</c:v>
                </c:pt>
                <c:pt idx="434">
                  <c:v>281.68106911312952</c:v>
                </c:pt>
                <c:pt idx="435">
                  <c:v>281.65219169113129</c:v>
                </c:pt>
                <c:pt idx="436">
                  <c:v>280.56329891691132</c:v>
                </c:pt>
                <c:pt idx="437">
                  <c:v>278.73179998916913</c:v>
                </c:pt>
                <c:pt idx="438">
                  <c:v>279.20492099989167</c:v>
                </c:pt>
                <c:pt idx="439">
                  <c:v>281.9645252099989</c:v>
                </c:pt>
                <c:pt idx="440">
                  <c:v>284.92064025209993</c:v>
                </c:pt>
                <c:pt idx="441">
                  <c:v>286.63597340252102</c:v>
                </c:pt>
                <c:pt idx="442">
                  <c:v>285.18881773402518</c:v>
                </c:pt>
                <c:pt idx="443">
                  <c:v>283.44689517734025</c:v>
                </c:pt>
                <c:pt idx="444">
                  <c:v>289.25879395177344</c:v>
                </c:pt>
                <c:pt idx="445">
                  <c:v>296.64231893951774</c:v>
                </c:pt>
                <c:pt idx="446">
                  <c:v>296.99602718939519</c:v>
                </c:pt>
                <c:pt idx="447">
                  <c:v>295.04035427189399</c:v>
                </c:pt>
                <c:pt idx="448">
                  <c:v>294.43204454271898</c:v>
                </c:pt>
                <c:pt idx="449">
                  <c:v>291.60782744542718</c:v>
                </c:pt>
                <c:pt idx="450">
                  <c:v>292.18754427445424</c:v>
                </c:pt>
                <c:pt idx="451">
                  <c:v>295.92851244274453</c:v>
                </c:pt>
                <c:pt idx="452">
                  <c:v>294.31559212442744</c:v>
                </c:pt>
                <c:pt idx="453">
                  <c:v>294.25105192124431</c:v>
                </c:pt>
                <c:pt idx="454">
                  <c:v>293.59413551921239</c:v>
                </c:pt>
                <c:pt idx="455">
                  <c:v>293.57806235519212</c:v>
                </c:pt>
                <c:pt idx="456">
                  <c:v>292.65126162355193</c:v>
                </c:pt>
                <c:pt idx="457">
                  <c:v>292.67100061623552</c:v>
                </c:pt>
                <c:pt idx="458">
                  <c:v>289.81435500616237</c:v>
                </c:pt>
                <c:pt idx="459">
                  <c:v>288.29940255006164</c:v>
                </c:pt>
                <c:pt idx="460">
                  <c:v>289.51967402550059</c:v>
                </c:pt>
                <c:pt idx="461">
                  <c:v>292.23427974025503</c:v>
                </c:pt>
                <c:pt idx="462">
                  <c:v>297.11608879740254</c:v>
                </c:pt>
                <c:pt idx="463">
                  <c:v>297.55100688797404</c:v>
                </c:pt>
                <c:pt idx="464">
                  <c:v>292.39181306887974</c:v>
                </c:pt>
                <c:pt idx="465">
                  <c:v>286.96442213068877</c:v>
                </c:pt>
                <c:pt idx="466">
                  <c:v>287.39267422130689</c:v>
                </c:pt>
                <c:pt idx="467">
                  <c:v>291.04520574221311</c:v>
                </c:pt>
                <c:pt idx="468">
                  <c:v>292.02747805742212</c:v>
                </c:pt>
                <c:pt idx="469">
                  <c:v>291.83464778057424</c:v>
                </c:pt>
                <c:pt idx="470">
                  <c:v>286.83341747780571</c:v>
                </c:pt>
                <c:pt idx="471">
                  <c:v>276.50453217477803</c:v>
                </c:pt>
                <c:pt idx="472">
                  <c:v>276.86456332174777</c:v>
                </c:pt>
                <c:pt idx="473">
                  <c:v>274.86074063321752</c:v>
                </c:pt>
                <c:pt idx="474">
                  <c:v>281.77030640633217</c:v>
                </c:pt>
                <c:pt idx="475">
                  <c:v>276.05819806406333</c:v>
                </c:pt>
                <c:pt idx="476">
                  <c:v>281.4540959806406</c:v>
                </c:pt>
                <c:pt idx="477">
                  <c:v>285.70644695980644</c:v>
                </c:pt>
                <c:pt idx="478">
                  <c:v>287.42830746959805</c:v>
                </c:pt>
                <c:pt idx="479">
                  <c:v>287.44552607469598</c:v>
                </c:pt>
                <c:pt idx="480">
                  <c:v>286.84734226074698</c:v>
                </c:pt>
                <c:pt idx="481">
                  <c:v>285.53842142260743</c:v>
                </c:pt>
                <c:pt idx="482">
                  <c:v>288.8357932142261</c:v>
                </c:pt>
                <c:pt idx="483">
                  <c:v>295.08418493214219</c:v>
                </c:pt>
                <c:pt idx="484">
                  <c:v>296.5558348493214</c:v>
                </c:pt>
                <c:pt idx="485">
                  <c:v>299.5432243484932</c:v>
                </c:pt>
                <c:pt idx="486">
                  <c:v>300.48023524348491</c:v>
                </c:pt>
                <c:pt idx="487">
                  <c:v>299.69819935243487</c:v>
                </c:pt>
                <c:pt idx="488">
                  <c:v>302.92361999352437</c:v>
                </c:pt>
                <c:pt idx="489">
                  <c:v>301.41167219993531</c:v>
                </c:pt>
                <c:pt idx="490">
                  <c:v>300.40249372199935</c:v>
                </c:pt>
                <c:pt idx="491">
                  <c:v>302.30329993721995</c:v>
                </c:pt>
                <c:pt idx="492">
                  <c:v>314.92698799937222</c:v>
                </c:pt>
                <c:pt idx="493">
                  <c:v>316.19212087999369</c:v>
                </c:pt>
                <c:pt idx="494">
                  <c:v>323.22139720879989</c:v>
                </c:pt>
                <c:pt idx="495">
                  <c:v>321.12012497208804</c:v>
                </c:pt>
                <c:pt idx="496">
                  <c:v>324.72805624972091</c:v>
                </c:pt>
                <c:pt idx="497">
                  <c:v>325.60375456249722</c:v>
                </c:pt>
                <c:pt idx="498">
                  <c:v>327.96752354562494</c:v>
                </c:pt>
                <c:pt idx="499">
                  <c:v>327.62436623545625</c:v>
                </c:pt>
                <c:pt idx="500">
                  <c:v>328.51846866235451</c:v>
                </c:pt>
                <c:pt idx="501">
                  <c:v>327.52374768662349</c:v>
                </c:pt>
                <c:pt idx="502">
                  <c:v>322.5432084768662</c:v>
                </c:pt>
                <c:pt idx="503">
                  <c:v>324.06661208476868</c:v>
                </c:pt>
                <c:pt idx="504">
                  <c:v>328.22232312084765</c:v>
                </c:pt>
                <c:pt idx="505">
                  <c:v>327.63651723120853</c:v>
                </c:pt>
                <c:pt idx="506">
                  <c:v>330.95082217231209</c:v>
                </c:pt>
                <c:pt idx="507">
                  <c:v>331.20631922172316</c:v>
                </c:pt>
                <c:pt idx="508">
                  <c:v>333.28767619221725</c:v>
                </c:pt>
                <c:pt idx="509">
                  <c:v>335.08761876192216</c:v>
                </c:pt>
                <c:pt idx="510">
                  <c:v>331.93415318761924</c:v>
                </c:pt>
                <c:pt idx="511">
                  <c:v>329.82381653187622</c:v>
                </c:pt>
                <c:pt idx="512">
                  <c:v>330.02506716531877</c:v>
                </c:pt>
                <c:pt idx="513">
                  <c:v>322.06945967165319</c:v>
                </c:pt>
                <c:pt idx="514">
                  <c:v>328.70992459671652</c:v>
                </c:pt>
                <c:pt idx="515">
                  <c:v>322.93612124596717</c:v>
                </c:pt>
                <c:pt idx="516">
                  <c:v>322.38526421245967</c:v>
                </c:pt>
                <c:pt idx="517">
                  <c:v>321.80941664212463</c:v>
                </c:pt>
                <c:pt idx="518">
                  <c:v>315.53804716642122</c:v>
                </c:pt>
                <c:pt idx="519">
                  <c:v>318.55007547166417</c:v>
                </c:pt>
                <c:pt idx="520">
                  <c:v>327.02123275471666</c:v>
                </c:pt>
                <c:pt idx="521">
                  <c:v>327.15435532754714</c:v>
                </c:pt>
                <c:pt idx="522">
                  <c:v>325.34755055327548</c:v>
                </c:pt>
                <c:pt idx="523">
                  <c:v>334.4570845055328</c:v>
                </c:pt>
                <c:pt idx="524">
                  <c:v>331.51204784505535</c:v>
                </c:pt>
                <c:pt idx="525">
                  <c:v>320.78861747845059</c:v>
                </c:pt>
                <c:pt idx="526">
                  <c:v>326.78265417478451</c:v>
                </c:pt>
                <c:pt idx="527">
                  <c:v>317.41522054174789</c:v>
                </c:pt>
                <c:pt idx="528">
                  <c:v>316.25789020541748</c:v>
                </c:pt>
                <c:pt idx="529">
                  <c:v>312.48510890205415</c:v>
                </c:pt>
                <c:pt idx="530">
                  <c:v>319.58310308902054</c:v>
                </c:pt>
                <c:pt idx="531">
                  <c:v>325.36856103089019</c:v>
                </c:pt>
                <c:pt idx="532">
                  <c:v>326.86706361030889</c:v>
                </c:pt>
                <c:pt idx="533">
                  <c:v>334.38525863610312</c:v>
                </c:pt>
                <c:pt idx="534">
                  <c:v>333.30016058636102</c:v>
                </c:pt>
                <c:pt idx="535">
                  <c:v>333.96617260586362</c:v>
                </c:pt>
                <c:pt idx="536">
                  <c:v>331.42981972605861</c:v>
                </c:pt>
                <c:pt idx="537">
                  <c:v>328.5037561972606</c:v>
                </c:pt>
                <c:pt idx="538">
                  <c:v>326.95642956197264</c:v>
                </c:pt>
                <c:pt idx="539">
                  <c:v>321.39091729561972</c:v>
                </c:pt>
                <c:pt idx="540">
                  <c:v>309.12331517295621</c:v>
                </c:pt>
                <c:pt idx="541">
                  <c:v>306.58335615172956</c:v>
                </c:pt>
                <c:pt idx="542">
                  <c:v>306.71269356151731</c:v>
                </c:pt>
                <c:pt idx="543">
                  <c:v>306.93634093561519</c:v>
                </c:pt>
                <c:pt idx="544">
                  <c:v>307.62504340935612</c:v>
                </c:pt>
                <c:pt idx="545">
                  <c:v>310.81309743409355</c:v>
                </c:pt>
                <c:pt idx="546">
                  <c:v>297.82073597434095</c:v>
                </c:pt>
                <c:pt idx="547">
                  <c:v>302.91217135974341</c:v>
                </c:pt>
                <c:pt idx="548">
                  <c:v>295.66282571359744</c:v>
                </c:pt>
                <c:pt idx="549">
                  <c:v>296.24789025713602</c:v>
                </c:pt>
                <c:pt idx="550">
                  <c:v>294.58103690257138</c:v>
                </c:pt>
                <c:pt idx="551">
                  <c:v>289.17866936902573</c:v>
                </c:pt>
                <c:pt idx="552">
                  <c:v>289.45332569369026</c:v>
                </c:pt>
                <c:pt idx="553">
                  <c:v>281.83693325693685</c:v>
                </c:pt>
                <c:pt idx="554">
                  <c:v>289.70868733256941</c:v>
                </c:pt>
                <c:pt idx="555">
                  <c:v>292.81383487332567</c:v>
                </c:pt>
                <c:pt idx="556">
                  <c:v>300.98625034873328</c:v>
                </c:pt>
                <c:pt idx="557">
                  <c:v>303.6980085034873</c:v>
                </c:pt>
                <c:pt idx="558">
                  <c:v>301.57850908503485</c:v>
                </c:pt>
                <c:pt idx="559">
                  <c:v>306.10181009085028</c:v>
                </c:pt>
                <c:pt idx="560">
                  <c:v>294.34119410090847</c:v>
                </c:pt>
                <c:pt idx="561">
                  <c:v>298.7582829410091</c:v>
                </c:pt>
                <c:pt idx="562">
                  <c:v>293.97758982941008</c:v>
                </c:pt>
                <c:pt idx="563">
                  <c:v>297.4203248982941</c:v>
                </c:pt>
                <c:pt idx="564">
                  <c:v>303.88470324898293</c:v>
                </c:pt>
                <c:pt idx="565">
                  <c:v>295.41158703248988</c:v>
                </c:pt>
                <c:pt idx="566">
                  <c:v>288.22974387032491</c:v>
                </c:pt>
                <c:pt idx="567">
                  <c:v>288.11931543870321</c:v>
                </c:pt>
                <c:pt idx="568">
                  <c:v>293.40718715438703</c:v>
                </c:pt>
                <c:pt idx="569">
                  <c:v>293.1208918715439</c:v>
                </c:pt>
                <c:pt idx="570">
                  <c:v>284.62075991871546</c:v>
                </c:pt>
                <c:pt idx="571">
                  <c:v>281.82276259918717</c:v>
                </c:pt>
                <c:pt idx="572">
                  <c:v>281.59133762599186</c:v>
                </c:pt>
                <c:pt idx="573">
                  <c:v>274.37073537625992</c:v>
                </c:pt>
                <c:pt idx="574">
                  <c:v>288.17328035376261</c:v>
                </c:pt>
                <c:pt idx="575">
                  <c:v>290.94658680353763</c:v>
                </c:pt>
                <c:pt idx="576">
                  <c:v>292.40833486803535</c:v>
                </c:pt>
                <c:pt idx="577">
                  <c:v>288.70243334868042</c:v>
                </c:pt>
                <c:pt idx="578">
                  <c:v>293.74229233348683</c:v>
                </c:pt>
                <c:pt idx="579">
                  <c:v>289.65557992333487</c:v>
                </c:pt>
                <c:pt idx="580">
                  <c:v>283.74312179923334</c:v>
                </c:pt>
                <c:pt idx="581">
                  <c:v>273.07446421799233</c:v>
                </c:pt>
                <c:pt idx="582">
                  <c:v>270.00302464217987</c:v>
                </c:pt>
                <c:pt idx="583">
                  <c:v>282.22880724642181</c:v>
                </c:pt>
                <c:pt idx="584">
                  <c:v>279.53164407246419</c:v>
                </c:pt>
                <c:pt idx="585">
                  <c:v>274.15629644072465</c:v>
                </c:pt>
                <c:pt idx="586">
                  <c:v>270.58536996440728</c:v>
                </c:pt>
                <c:pt idx="587">
                  <c:v>280.92674169964408</c:v>
                </c:pt>
                <c:pt idx="588">
                  <c:v>288.04499841699641</c:v>
                </c:pt>
                <c:pt idx="589">
                  <c:v>288.92035798416993</c:v>
                </c:pt>
                <c:pt idx="590">
                  <c:v>293.97712157984171</c:v>
                </c:pt>
                <c:pt idx="591">
                  <c:v>292.79711921579838</c:v>
                </c:pt>
                <c:pt idx="592">
                  <c:v>297.53296319215798</c:v>
                </c:pt>
                <c:pt idx="593">
                  <c:v>293.15244763192158</c:v>
                </c:pt>
                <c:pt idx="594">
                  <c:v>297.57522547631919</c:v>
                </c:pt>
                <c:pt idx="595">
                  <c:v>297.21266225476325</c:v>
                </c:pt>
                <c:pt idx="596">
                  <c:v>304.01073262254766</c:v>
                </c:pt>
                <c:pt idx="597">
                  <c:v>308.64221732622553</c:v>
                </c:pt>
                <c:pt idx="598">
                  <c:v>307.18670217326223</c:v>
                </c:pt>
                <c:pt idx="599">
                  <c:v>301.79476402173259</c:v>
                </c:pt>
                <c:pt idx="600">
                  <c:v>302.81628164021726</c:v>
                </c:pt>
                <c:pt idx="601">
                  <c:v>308.20387981640221</c:v>
                </c:pt>
                <c:pt idx="602">
                  <c:v>304.29498379816403</c:v>
                </c:pt>
                <c:pt idx="603">
                  <c:v>293.22976983798168</c:v>
                </c:pt>
                <c:pt idx="604">
                  <c:v>294.93101569837984</c:v>
                </c:pt>
                <c:pt idx="605">
                  <c:v>290.68469215698377</c:v>
                </c:pt>
                <c:pt idx="606">
                  <c:v>279.29643292156987</c:v>
                </c:pt>
                <c:pt idx="607">
                  <c:v>276.08216732921568</c:v>
                </c:pt>
                <c:pt idx="608">
                  <c:v>281.43701067329221</c:v>
                </c:pt>
                <c:pt idx="609">
                  <c:v>273.94279910673293</c:v>
                </c:pt>
                <c:pt idx="610">
                  <c:v>274.53640399106729</c:v>
                </c:pt>
                <c:pt idx="611">
                  <c:v>279.17375803991064</c:v>
                </c:pt>
                <c:pt idx="612">
                  <c:v>280.24715758039912</c:v>
                </c:pt>
                <c:pt idx="613">
                  <c:v>274.88050857580401</c:v>
                </c:pt>
                <c:pt idx="614">
                  <c:v>268.25759808575799</c:v>
                </c:pt>
                <c:pt idx="615">
                  <c:v>274.67339398085755</c:v>
                </c:pt>
                <c:pt idx="616">
                  <c:v>264.5640149398086</c:v>
                </c:pt>
                <c:pt idx="617">
                  <c:v>277.05879014939808</c:v>
                </c:pt>
                <c:pt idx="618">
                  <c:v>283.39430490149397</c:v>
                </c:pt>
                <c:pt idx="619">
                  <c:v>271.72427904901491</c:v>
                </c:pt>
                <c:pt idx="620">
                  <c:v>278.34145979049015</c:v>
                </c:pt>
                <c:pt idx="621">
                  <c:v>275.80125859790485</c:v>
                </c:pt>
                <c:pt idx="622">
                  <c:v>283.72090358597904</c:v>
                </c:pt>
                <c:pt idx="623">
                  <c:v>271.5628090358598</c:v>
                </c:pt>
                <c:pt idx="624">
                  <c:v>268.90267009035864</c:v>
                </c:pt>
                <c:pt idx="625">
                  <c:v>259.04170570090355</c:v>
                </c:pt>
                <c:pt idx="626">
                  <c:v>263.71014405700907</c:v>
                </c:pt>
                <c:pt idx="627">
                  <c:v>255.08502244057007</c:v>
                </c:pt>
                <c:pt idx="628">
                  <c:v>249.96056222440572</c:v>
                </c:pt>
                <c:pt idx="629">
                  <c:v>255.49984762224406</c:v>
                </c:pt>
                <c:pt idx="630">
                  <c:v>255.92342147622242</c:v>
                </c:pt>
                <c:pt idx="631">
                  <c:v>261.08229021476222</c:v>
                </c:pt>
                <c:pt idx="632">
                  <c:v>249.36337290214763</c:v>
                </c:pt>
                <c:pt idx="633">
                  <c:v>248.33330472902148</c:v>
                </c:pt>
                <c:pt idx="634">
                  <c:v>247.7596940472902</c:v>
                </c:pt>
                <c:pt idx="635">
                  <c:v>255.61069694047288</c:v>
                </c:pt>
                <c:pt idx="636">
                  <c:v>254.68891096940473</c:v>
                </c:pt>
                <c:pt idx="637">
                  <c:v>257.49604510969408</c:v>
                </c:pt>
                <c:pt idx="638">
                  <c:v>260.80665945109695</c:v>
                </c:pt>
                <c:pt idx="639">
                  <c:v>267.96806259451091</c:v>
                </c:pt>
                <c:pt idx="640">
                  <c:v>266.70921562594515</c:v>
                </c:pt>
                <c:pt idx="641">
                  <c:v>267.23073215625942</c:v>
                </c:pt>
                <c:pt idx="642">
                  <c:v>269.33365832156255</c:v>
                </c:pt>
                <c:pt idx="643">
                  <c:v>264.92621958321564</c:v>
                </c:pt>
                <c:pt idx="644">
                  <c:v>263.6488031958321</c:v>
                </c:pt>
                <c:pt idx="645">
                  <c:v>267.27784303195835</c:v>
                </c:pt>
                <c:pt idx="646">
                  <c:v>265.28433643031957</c:v>
                </c:pt>
                <c:pt idx="647">
                  <c:v>259.80653136430317</c:v>
                </c:pt>
                <c:pt idx="648">
                  <c:v>248.29210731364304</c:v>
                </c:pt>
                <c:pt idx="649">
                  <c:v>237.75632207313643</c:v>
                </c:pt>
                <c:pt idx="650">
                  <c:v>239.81668822073135</c:v>
                </c:pt>
                <c:pt idx="651">
                  <c:v>246.89757588220729</c:v>
                </c:pt>
                <c:pt idx="652">
                  <c:v>240.37429175882207</c:v>
                </c:pt>
                <c:pt idx="653">
                  <c:v>242.91176891758823</c:v>
                </c:pt>
                <c:pt idx="654">
                  <c:v>248.85150268917587</c:v>
                </c:pt>
                <c:pt idx="655">
                  <c:v>248.31848402689172</c:v>
                </c:pt>
                <c:pt idx="656">
                  <c:v>253.87784484026892</c:v>
                </c:pt>
                <c:pt idx="657">
                  <c:v>262.51861944840272</c:v>
                </c:pt>
                <c:pt idx="658">
                  <c:v>259.87599319448401</c:v>
                </c:pt>
                <c:pt idx="659">
                  <c:v>251.68206693194483</c:v>
                </c:pt>
                <c:pt idx="660">
                  <c:v>255.27114666931945</c:v>
                </c:pt>
                <c:pt idx="661">
                  <c:v>251.97598446669321</c:v>
                </c:pt>
                <c:pt idx="662">
                  <c:v>254.61375584466694</c:v>
                </c:pt>
                <c:pt idx="663">
                  <c:v>257.81575655844665</c:v>
                </c:pt>
                <c:pt idx="664">
                  <c:v>261.11091556558449</c:v>
                </c:pt>
                <c:pt idx="665">
                  <c:v>263.27058515565585</c:v>
                </c:pt>
                <c:pt idx="666">
                  <c:v>262.57363985155655</c:v>
                </c:pt>
                <c:pt idx="667">
                  <c:v>259.50747139851558</c:v>
                </c:pt>
                <c:pt idx="668">
                  <c:v>248.94944671398517</c:v>
                </c:pt>
                <c:pt idx="669">
                  <c:v>247.92128546713985</c:v>
                </c:pt>
                <c:pt idx="670">
                  <c:v>249.23176285467142</c:v>
                </c:pt>
                <c:pt idx="671">
                  <c:v>251.80876962854671</c:v>
                </c:pt>
                <c:pt idx="672">
                  <c:v>249.43576969628546</c:v>
                </c:pt>
                <c:pt idx="673">
                  <c:v>254.53974469696283</c:v>
                </c:pt>
                <c:pt idx="674">
                  <c:v>257.25170644696965</c:v>
                </c:pt>
                <c:pt idx="675">
                  <c:v>259.77471506446972</c:v>
                </c:pt>
                <c:pt idx="676">
                  <c:v>255.44919215064468</c:v>
                </c:pt>
                <c:pt idx="677">
                  <c:v>253.92004592150641</c:v>
                </c:pt>
                <c:pt idx="678">
                  <c:v>247.17463545921507</c:v>
                </c:pt>
                <c:pt idx="679">
                  <c:v>263.46148635459213</c:v>
                </c:pt>
                <c:pt idx="680">
                  <c:v>271.07321386354596</c:v>
                </c:pt>
                <c:pt idx="681">
                  <c:v>275.35445513863544</c:v>
                </c:pt>
                <c:pt idx="682">
                  <c:v>272.74594855138639</c:v>
                </c:pt>
                <c:pt idx="683">
                  <c:v>269.62185648551389</c:v>
                </c:pt>
                <c:pt idx="684">
                  <c:v>277.02007056485519</c:v>
                </c:pt>
                <c:pt idx="685">
                  <c:v>278.23997770564853</c:v>
                </c:pt>
                <c:pt idx="686">
                  <c:v>277.5335357770565</c:v>
                </c:pt>
                <c:pt idx="687">
                  <c:v>275.01117835777058</c:v>
                </c:pt>
                <c:pt idx="688">
                  <c:v>276.90883178357774</c:v>
                </c:pt>
                <c:pt idx="689">
                  <c:v>283.58991431783579</c:v>
                </c:pt>
                <c:pt idx="690">
                  <c:v>281.5784181431784</c:v>
                </c:pt>
                <c:pt idx="691">
                  <c:v>286.30733318143177</c:v>
                </c:pt>
                <c:pt idx="692">
                  <c:v>287.86961933181436</c:v>
                </c:pt>
                <c:pt idx="693">
                  <c:v>287.14719719331816</c:v>
                </c:pt>
                <c:pt idx="694">
                  <c:v>286.3905429719332</c:v>
                </c:pt>
                <c:pt idx="695">
                  <c:v>285.26388042971934</c:v>
                </c:pt>
                <c:pt idx="696">
                  <c:v>281.34013380429724</c:v>
                </c:pt>
                <c:pt idx="697">
                  <c:v>273.12587233804294</c:v>
                </c:pt>
                <c:pt idx="698">
                  <c:v>271.76880772338046</c:v>
                </c:pt>
                <c:pt idx="699">
                  <c:v>271.12272607723378</c:v>
                </c:pt>
                <c:pt idx="700">
                  <c:v>274.09428426077233</c:v>
                </c:pt>
                <c:pt idx="701">
                  <c:v>263.65207684260776</c:v>
                </c:pt>
                <c:pt idx="702">
                  <c:v>260.76426976842606</c:v>
                </c:pt>
                <c:pt idx="703">
                  <c:v>258.53590869768425</c:v>
                </c:pt>
                <c:pt idx="704">
                  <c:v>257.05377108697684</c:v>
                </c:pt>
                <c:pt idx="705">
                  <c:v>255.99766771086976</c:v>
                </c:pt>
                <c:pt idx="706">
                  <c:v>251.76327167710869</c:v>
                </c:pt>
                <c:pt idx="707">
                  <c:v>248.98615171677108</c:v>
                </c:pt>
                <c:pt idx="708">
                  <c:v>253.66880051716774</c:v>
                </c:pt>
                <c:pt idx="709">
                  <c:v>254.13410000517166</c:v>
                </c:pt>
                <c:pt idx="710">
                  <c:v>259.91966000005169</c:v>
                </c:pt>
                <c:pt idx="711">
                  <c:v>262.10888660000052</c:v>
                </c:pt>
                <c:pt idx="712">
                  <c:v>247.86339386600002</c:v>
                </c:pt>
                <c:pt idx="713">
                  <c:v>247.94477793866002</c:v>
                </c:pt>
                <c:pt idx="714">
                  <c:v>241.28873277938658</c:v>
                </c:pt>
                <c:pt idx="715">
                  <c:v>240.59926432779386</c:v>
                </c:pt>
                <c:pt idx="716">
                  <c:v>240.37833164327793</c:v>
                </c:pt>
                <c:pt idx="717">
                  <c:v>238.36147231643281</c:v>
                </c:pt>
                <c:pt idx="718">
                  <c:v>234.93510972316432</c:v>
                </c:pt>
                <c:pt idx="719">
                  <c:v>236.87639109723162</c:v>
                </c:pt>
                <c:pt idx="720">
                  <c:v>233.91778491097233</c:v>
                </c:pt>
                <c:pt idx="721">
                  <c:v>233.43081884910973</c:v>
                </c:pt>
                <c:pt idx="722">
                  <c:v>232.41377318849109</c:v>
                </c:pt>
                <c:pt idx="723">
                  <c:v>236.93879273188492</c:v>
                </c:pt>
                <c:pt idx="724">
                  <c:v>233.50963792731883</c:v>
                </c:pt>
                <c:pt idx="725">
                  <c:v>228.99856637927317</c:v>
                </c:pt>
                <c:pt idx="726">
                  <c:v>236.58348466379272</c:v>
                </c:pt>
                <c:pt idx="727">
                  <c:v>244.58141284663796</c:v>
                </c:pt>
                <c:pt idx="728">
                  <c:v>244.97274712846638</c:v>
                </c:pt>
                <c:pt idx="729">
                  <c:v>242.63125147128466</c:v>
                </c:pt>
                <c:pt idx="730">
                  <c:v>230.39390951471285</c:v>
                </c:pt>
                <c:pt idx="731">
                  <c:v>225.41509109514715</c:v>
                </c:pt>
                <c:pt idx="732">
                  <c:v>221.62825091095146</c:v>
                </c:pt>
                <c:pt idx="733">
                  <c:v>221.92124050910951</c:v>
                </c:pt>
                <c:pt idx="734">
                  <c:v>230.18680940509108</c:v>
                </c:pt>
                <c:pt idx="735">
                  <c:v>224.7416020940509</c:v>
                </c:pt>
                <c:pt idx="736">
                  <c:v>233.4168710209405</c:v>
                </c:pt>
                <c:pt idx="737">
                  <c:v>234.44768771020941</c:v>
                </c:pt>
                <c:pt idx="738">
                  <c:v>232.49205387710208</c:v>
                </c:pt>
                <c:pt idx="739">
                  <c:v>232.15134153877099</c:v>
                </c:pt>
                <c:pt idx="740">
                  <c:v>237.95804641538768</c:v>
                </c:pt>
                <c:pt idx="741">
                  <c:v>243.00878246415388</c:v>
                </c:pt>
                <c:pt idx="742">
                  <c:v>246.37796782464153</c:v>
                </c:pt>
                <c:pt idx="743">
                  <c:v>227.58958167824642</c:v>
                </c:pt>
                <c:pt idx="744">
                  <c:v>222.95402381678247</c:v>
                </c:pt>
                <c:pt idx="745">
                  <c:v>231.78351323816784</c:v>
                </c:pt>
                <c:pt idx="746">
                  <c:v>228.23197413238168</c:v>
                </c:pt>
                <c:pt idx="747">
                  <c:v>224.34248774132382</c:v>
                </c:pt>
                <c:pt idx="748">
                  <c:v>216.44962587741324</c:v>
                </c:pt>
                <c:pt idx="749">
                  <c:v>210.67730625877414</c:v>
                </c:pt>
                <c:pt idx="750">
                  <c:v>217.56849206258775</c:v>
                </c:pt>
                <c:pt idx="751">
                  <c:v>223.94380292062587</c:v>
                </c:pt>
                <c:pt idx="752">
                  <c:v>224.98082502920627</c:v>
                </c:pt>
                <c:pt idx="753">
                  <c:v>220.74795625029205</c:v>
                </c:pt>
                <c:pt idx="754">
                  <c:v>238.68105756250293</c:v>
                </c:pt>
                <c:pt idx="755">
                  <c:v>242.87978857562501</c:v>
                </c:pt>
                <c:pt idx="756">
                  <c:v>237.51063388575625</c:v>
                </c:pt>
                <c:pt idx="757">
                  <c:v>237.86571333885757</c:v>
                </c:pt>
                <c:pt idx="758">
                  <c:v>238.29862713338858</c:v>
                </c:pt>
                <c:pt idx="759">
                  <c:v>238.25424827133389</c:v>
                </c:pt>
                <c:pt idx="760">
                  <c:v>237.80483948271333</c:v>
                </c:pt>
                <c:pt idx="761">
                  <c:v>238.61036339482715</c:v>
                </c:pt>
                <c:pt idx="762">
                  <c:v>241.52674163394826</c:v>
                </c:pt>
                <c:pt idx="763">
                  <c:v>244.04466641633948</c:v>
                </c:pt>
                <c:pt idx="764">
                  <c:v>243.9820326641634</c:v>
                </c:pt>
                <c:pt idx="765">
                  <c:v>238.38909432664164</c:v>
                </c:pt>
                <c:pt idx="766">
                  <c:v>236.93756194326642</c:v>
                </c:pt>
                <c:pt idx="767">
                  <c:v>251.37704661943266</c:v>
                </c:pt>
                <c:pt idx="768">
                  <c:v>251.08227746619431</c:v>
                </c:pt>
                <c:pt idx="769">
                  <c:v>251.40137677466191</c:v>
                </c:pt>
                <c:pt idx="770">
                  <c:v>246.70038476774661</c:v>
                </c:pt>
                <c:pt idx="771">
                  <c:v>241.69555384767747</c:v>
                </c:pt>
                <c:pt idx="772">
                  <c:v>240.91349953847677</c:v>
                </c:pt>
                <c:pt idx="773">
                  <c:v>243.86290799538475</c:v>
                </c:pt>
                <c:pt idx="774">
                  <c:v>241.95992207995383</c:v>
                </c:pt>
                <c:pt idx="775">
                  <c:v>248.86049722079954</c:v>
                </c:pt>
                <c:pt idx="776">
                  <c:v>253.23352797220801</c:v>
                </c:pt>
                <c:pt idx="777">
                  <c:v>253.57010027972208</c:v>
                </c:pt>
                <c:pt idx="778">
                  <c:v>245.56070300279723</c:v>
                </c:pt>
                <c:pt idx="779">
                  <c:v>241.26449603002797</c:v>
                </c:pt>
                <c:pt idx="780">
                  <c:v>237.08343296030026</c:v>
                </c:pt>
                <c:pt idx="781">
                  <c:v>238.35921332960299</c:v>
                </c:pt>
                <c:pt idx="782">
                  <c:v>240.93874413329601</c:v>
                </c:pt>
                <c:pt idx="783">
                  <c:v>234.87445544133297</c:v>
                </c:pt>
                <c:pt idx="784">
                  <c:v>235.34088855441334</c:v>
                </c:pt>
                <c:pt idx="785">
                  <c:v>233.61800288554412</c:v>
                </c:pt>
                <c:pt idx="786">
                  <c:v>231.22922902885543</c:v>
                </c:pt>
                <c:pt idx="787">
                  <c:v>237.52956029028854</c:v>
                </c:pt>
                <c:pt idx="788">
                  <c:v>236.43119460290288</c:v>
                </c:pt>
                <c:pt idx="789">
                  <c:v>236.18597694602903</c:v>
                </c:pt>
                <c:pt idx="790">
                  <c:v>225.9554387694603</c:v>
                </c:pt>
                <c:pt idx="791">
                  <c:v>219.2263703876946</c:v>
                </c:pt>
                <c:pt idx="792">
                  <c:v>221.71605170387696</c:v>
                </c:pt>
                <c:pt idx="793">
                  <c:v>223.87835851703878</c:v>
                </c:pt>
                <c:pt idx="794">
                  <c:v>225.5884265851704</c:v>
                </c:pt>
                <c:pt idx="795">
                  <c:v>232.35910926585171</c:v>
                </c:pt>
                <c:pt idx="796">
                  <c:v>235.10100409265851</c:v>
                </c:pt>
                <c:pt idx="797">
                  <c:v>235.83112504092659</c:v>
                </c:pt>
                <c:pt idx="798">
                  <c:v>236.93148525040925</c:v>
                </c:pt>
                <c:pt idx="799">
                  <c:v>232.51164485250411</c:v>
                </c:pt>
                <c:pt idx="800">
                  <c:v>228.68069644852505</c:v>
                </c:pt>
                <c:pt idx="801">
                  <c:v>236.73316196448528</c:v>
                </c:pt>
                <c:pt idx="802">
                  <c:v>239.11692161964484</c:v>
                </c:pt>
                <c:pt idx="803">
                  <c:v>238.61368321619645</c:v>
                </c:pt>
                <c:pt idx="804">
                  <c:v>237.21304783216198</c:v>
                </c:pt>
                <c:pt idx="805">
                  <c:v>244.41148847832162</c:v>
                </c:pt>
                <c:pt idx="806">
                  <c:v>244.6395958847832</c:v>
                </c:pt>
                <c:pt idx="807">
                  <c:v>239.32280495884783</c:v>
                </c:pt>
                <c:pt idx="808">
                  <c:v>244.24706004958847</c:v>
                </c:pt>
                <c:pt idx="809">
                  <c:v>249.11760260049587</c:v>
                </c:pt>
                <c:pt idx="810">
                  <c:v>260.73148802600491</c:v>
                </c:pt>
                <c:pt idx="811">
                  <c:v>254.74784088026004</c:v>
                </c:pt>
                <c:pt idx="812">
                  <c:v>253.14598040880259</c:v>
                </c:pt>
                <c:pt idx="813">
                  <c:v>263.66059180408797</c:v>
                </c:pt>
                <c:pt idx="814">
                  <c:v>262.95571991804087</c:v>
                </c:pt>
                <c:pt idx="815">
                  <c:v>259.91343019918037</c:v>
                </c:pt>
                <c:pt idx="816">
                  <c:v>259.37553330199177</c:v>
                </c:pt>
                <c:pt idx="817">
                  <c:v>267.39261933301992</c:v>
                </c:pt>
                <c:pt idx="818">
                  <c:v>268.30231119333024</c:v>
                </c:pt>
                <c:pt idx="819">
                  <c:v>266.18835311193328</c:v>
                </c:pt>
                <c:pt idx="820">
                  <c:v>259.15187553111934</c:v>
                </c:pt>
                <c:pt idx="821">
                  <c:v>255.0798317553112</c:v>
                </c:pt>
                <c:pt idx="822">
                  <c:v>249.76548031755311</c:v>
                </c:pt>
                <c:pt idx="823">
                  <c:v>248.57740080317552</c:v>
                </c:pt>
                <c:pt idx="824">
                  <c:v>251.75520100803175</c:v>
                </c:pt>
                <c:pt idx="825">
                  <c:v>246.35673001008033</c:v>
                </c:pt>
                <c:pt idx="826">
                  <c:v>247.22245530010082</c:v>
                </c:pt>
                <c:pt idx="827">
                  <c:v>246.507125553001</c:v>
                </c:pt>
                <c:pt idx="828">
                  <c:v>243.41800325553001</c:v>
                </c:pt>
                <c:pt idx="829">
                  <c:v>248.12257903255528</c:v>
                </c:pt>
                <c:pt idx="830">
                  <c:v>252.25941379032557</c:v>
                </c:pt>
                <c:pt idx="831">
                  <c:v>253.84666713790327</c:v>
                </c:pt>
                <c:pt idx="832">
                  <c:v>251.20122167137905</c:v>
                </c:pt>
                <c:pt idx="833">
                  <c:v>250.73451421671382</c:v>
                </c:pt>
                <c:pt idx="834">
                  <c:v>249.37958614216714</c:v>
                </c:pt>
                <c:pt idx="835">
                  <c:v>245.71659986142166</c:v>
                </c:pt>
                <c:pt idx="836">
                  <c:v>250.89489399861424</c:v>
                </c:pt>
                <c:pt idx="837">
                  <c:v>257.66838093998615</c:v>
                </c:pt>
                <c:pt idx="838">
                  <c:v>262.28566080939981</c:v>
                </c:pt>
                <c:pt idx="839">
                  <c:v>272.85959260809403</c:v>
                </c:pt>
                <c:pt idx="840">
                  <c:v>276.12551092608095</c:v>
                </c:pt>
                <c:pt idx="841">
                  <c:v>269.11372610926077</c:v>
                </c:pt>
                <c:pt idx="842">
                  <c:v>270.56009026109257</c:v>
                </c:pt>
                <c:pt idx="843">
                  <c:v>269.11667990261094</c:v>
                </c:pt>
                <c:pt idx="844">
                  <c:v>274.35637379902607</c:v>
                </c:pt>
                <c:pt idx="845">
                  <c:v>277.25591173799023</c:v>
                </c:pt>
                <c:pt idx="846">
                  <c:v>273.18541611737987</c:v>
                </c:pt>
                <c:pt idx="847">
                  <c:v>272.01947716117382</c:v>
                </c:pt>
                <c:pt idx="848">
                  <c:v>277.17383577161172</c:v>
                </c:pt>
                <c:pt idx="849">
                  <c:v>280.68899335771607</c:v>
                </c:pt>
                <c:pt idx="850">
                  <c:v>284.88234293357715</c:v>
                </c:pt>
                <c:pt idx="851">
                  <c:v>283.87735142933576</c:v>
                </c:pt>
                <c:pt idx="852">
                  <c:v>283.81839551429329</c:v>
                </c:pt>
                <c:pt idx="853">
                  <c:v>281.03917295514293</c:v>
                </c:pt>
                <c:pt idx="854">
                  <c:v>288.11463072955144</c:v>
                </c:pt>
                <c:pt idx="855">
                  <c:v>286.02312630729551</c:v>
                </c:pt>
                <c:pt idx="856">
                  <c:v>279.58374426307296</c:v>
                </c:pt>
                <c:pt idx="857">
                  <c:v>280.16512744263071</c:v>
                </c:pt>
                <c:pt idx="858">
                  <c:v>286.38388427442635</c:v>
                </c:pt>
                <c:pt idx="859">
                  <c:v>282.82593884274428</c:v>
                </c:pt>
                <c:pt idx="860">
                  <c:v>285.39287138842741</c:v>
                </c:pt>
                <c:pt idx="861">
                  <c:v>284.99788971388426</c:v>
                </c:pt>
                <c:pt idx="862">
                  <c:v>285.07214989713884</c:v>
                </c:pt>
                <c:pt idx="863">
                  <c:v>282.78341849897134</c:v>
                </c:pt>
                <c:pt idx="864">
                  <c:v>282.41809018498975</c:v>
                </c:pt>
                <c:pt idx="865">
                  <c:v>278.5106689018499</c:v>
                </c:pt>
                <c:pt idx="866">
                  <c:v>272.25865168901851</c:v>
                </c:pt>
                <c:pt idx="867">
                  <c:v>291.71546651689016</c:v>
                </c:pt>
                <c:pt idx="868">
                  <c:v>301.16574266516886</c:v>
                </c:pt>
                <c:pt idx="869">
                  <c:v>303.63773042665167</c:v>
                </c:pt>
                <c:pt idx="870">
                  <c:v>301.99915130426649</c:v>
                </c:pt>
                <c:pt idx="871">
                  <c:v>301.83604751304267</c:v>
                </c:pt>
                <c:pt idx="872">
                  <c:v>300.84619847513045</c:v>
                </c:pt>
                <c:pt idx="873">
                  <c:v>301.82451798475131</c:v>
                </c:pt>
                <c:pt idx="874">
                  <c:v>306.96111517984747</c:v>
                </c:pt>
                <c:pt idx="875">
                  <c:v>305.05574615179847</c:v>
                </c:pt>
                <c:pt idx="876">
                  <c:v>303.42229946151798</c:v>
                </c:pt>
                <c:pt idx="877">
                  <c:v>308.60128699461512</c:v>
                </c:pt>
                <c:pt idx="878">
                  <c:v>306.50051986994617</c:v>
                </c:pt>
                <c:pt idx="879">
                  <c:v>305.36417819869945</c:v>
                </c:pt>
                <c:pt idx="880">
                  <c:v>305.83217278198697</c:v>
                </c:pt>
                <c:pt idx="881">
                  <c:v>308.06761972781987</c:v>
                </c:pt>
                <c:pt idx="882">
                  <c:v>310.9728541972782</c:v>
                </c:pt>
                <c:pt idx="883">
                  <c:v>315.43393854197279</c:v>
                </c:pt>
                <c:pt idx="884">
                  <c:v>315.30213138541973</c:v>
                </c:pt>
                <c:pt idx="885">
                  <c:v>318.08548531385424</c:v>
                </c:pt>
                <c:pt idx="886">
                  <c:v>312.30855285313856</c:v>
                </c:pt>
                <c:pt idx="887">
                  <c:v>310.86814952853132</c:v>
                </c:pt>
                <c:pt idx="888">
                  <c:v>322.68899749528532</c:v>
                </c:pt>
                <c:pt idx="889">
                  <c:v>329.64167097495289</c:v>
                </c:pt>
                <c:pt idx="890">
                  <c:v>328.06383770974952</c:v>
                </c:pt>
                <c:pt idx="891">
                  <c:v>325.28298937709752</c:v>
                </c:pt>
                <c:pt idx="892">
                  <c:v>329.36358189377103</c:v>
                </c:pt>
                <c:pt idx="893">
                  <c:v>332.1694578189377</c:v>
                </c:pt>
                <c:pt idx="894">
                  <c:v>332.72706757818935</c:v>
                </c:pt>
                <c:pt idx="895">
                  <c:v>330.51662767578193</c:v>
                </c:pt>
                <c:pt idx="896">
                  <c:v>320.3948402767578</c:v>
                </c:pt>
                <c:pt idx="897">
                  <c:v>322.1371014027676</c:v>
                </c:pt>
                <c:pt idx="898">
                  <c:v>323.65477001402769</c:v>
                </c:pt>
                <c:pt idx="899">
                  <c:v>328.63152970014033</c:v>
                </c:pt>
                <c:pt idx="900">
                  <c:v>331.07383029700139</c:v>
                </c:pt>
                <c:pt idx="901">
                  <c:v>334.08894430296999</c:v>
                </c:pt>
                <c:pt idx="902">
                  <c:v>344.66982244302972</c:v>
                </c:pt>
                <c:pt idx="903">
                  <c:v>339.11778122443025</c:v>
                </c:pt>
                <c:pt idx="904">
                  <c:v>334.86555181224429</c:v>
                </c:pt>
                <c:pt idx="905">
                  <c:v>330.42030151812241</c:v>
                </c:pt>
                <c:pt idx="906">
                  <c:v>336.40623601518121</c:v>
                </c:pt>
                <c:pt idx="907">
                  <c:v>331.86724836015179</c:v>
                </c:pt>
                <c:pt idx="908">
                  <c:v>325.52684448360151</c:v>
                </c:pt>
                <c:pt idx="909">
                  <c:v>331.31731044483604</c:v>
                </c:pt>
                <c:pt idx="910">
                  <c:v>332.63033710444836</c:v>
                </c:pt>
                <c:pt idx="911">
                  <c:v>331.85899137104451</c:v>
                </c:pt>
                <c:pt idx="912">
                  <c:v>337.23450191371046</c:v>
                </c:pt>
                <c:pt idx="913">
                  <c:v>334.78791301913714</c:v>
                </c:pt>
                <c:pt idx="914">
                  <c:v>334.92026313019136</c:v>
                </c:pt>
                <c:pt idx="915">
                  <c:v>337.98098363130197</c:v>
                </c:pt>
                <c:pt idx="916">
                  <c:v>334.040304836313</c:v>
                </c:pt>
                <c:pt idx="917">
                  <c:v>328.71578304836311</c:v>
                </c:pt>
                <c:pt idx="918">
                  <c:v>329.28999983048362</c:v>
                </c:pt>
                <c:pt idx="919">
                  <c:v>333.93379299830485</c:v>
                </c:pt>
                <c:pt idx="920">
                  <c:v>339.33405192998305</c:v>
                </c:pt>
                <c:pt idx="921">
                  <c:v>341.91780151929981</c:v>
                </c:pt>
                <c:pt idx="922">
                  <c:v>342.42418501519302</c:v>
                </c:pt>
                <c:pt idx="923">
                  <c:v>355.92156285015193</c:v>
                </c:pt>
                <c:pt idx="924">
                  <c:v>351.73231562850151</c:v>
                </c:pt>
                <c:pt idx="925">
                  <c:v>343.64013915628504</c:v>
                </c:pt>
                <c:pt idx="926">
                  <c:v>340.51952139156288</c:v>
                </c:pt>
                <c:pt idx="927">
                  <c:v>341.80224321391563</c:v>
                </c:pt>
                <c:pt idx="928">
                  <c:v>347.57093043213916</c:v>
                </c:pt>
                <c:pt idx="929">
                  <c:v>334.67555630432139</c:v>
                </c:pt>
                <c:pt idx="930">
                  <c:v>327.63372956304318</c:v>
                </c:pt>
                <c:pt idx="931">
                  <c:v>335.06454129563036</c:v>
                </c:pt>
                <c:pt idx="932">
                  <c:v>332.73641641295626</c:v>
                </c:pt>
                <c:pt idx="933">
                  <c:v>333.12497516412952</c:v>
                </c:pt>
                <c:pt idx="934">
                  <c:v>324.46081675164123</c:v>
                </c:pt>
                <c:pt idx="935">
                  <c:v>323.55049516751637</c:v>
                </c:pt>
                <c:pt idx="936">
                  <c:v>324.63959895167517</c:v>
                </c:pt>
                <c:pt idx="937">
                  <c:v>326.93521198951674</c:v>
                </c:pt>
                <c:pt idx="938">
                  <c:v>322.97708111989516</c:v>
                </c:pt>
                <c:pt idx="939">
                  <c:v>319.19183481119893</c:v>
                </c:pt>
                <c:pt idx="940">
                  <c:v>319.84044834811198</c:v>
                </c:pt>
                <c:pt idx="941">
                  <c:v>317.96425148348106</c:v>
                </c:pt>
                <c:pt idx="942">
                  <c:v>320.91657851483478</c:v>
                </c:pt>
                <c:pt idx="943">
                  <c:v>318.8084937851483</c:v>
                </c:pt>
                <c:pt idx="944">
                  <c:v>318.02095493785146</c:v>
                </c:pt>
                <c:pt idx="945">
                  <c:v>314.55421754937851</c:v>
                </c:pt>
                <c:pt idx="946">
                  <c:v>314.12652017549379</c:v>
                </c:pt>
                <c:pt idx="947">
                  <c:v>319.42844520175498</c:v>
                </c:pt>
                <c:pt idx="948">
                  <c:v>320.05130845201751</c:v>
                </c:pt>
                <c:pt idx="949">
                  <c:v>324.51867508452023</c:v>
                </c:pt>
                <c:pt idx="950">
                  <c:v>317.65552475084525</c:v>
                </c:pt>
                <c:pt idx="951">
                  <c:v>320.54461724750848</c:v>
                </c:pt>
                <c:pt idx="952">
                  <c:v>321.28096217247509</c:v>
                </c:pt>
                <c:pt idx="953">
                  <c:v>325.91647662172477</c:v>
                </c:pt>
                <c:pt idx="954">
                  <c:v>326.33625976621727</c:v>
                </c:pt>
                <c:pt idx="955">
                  <c:v>325.3283805976622</c:v>
                </c:pt>
                <c:pt idx="956">
                  <c:v>326.20266880597666</c:v>
                </c:pt>
                <c:pt idx="957">
                  <c:v>331.01637668805978</c:v>
                </c:pt>
                <c:pt idx="958">
                  <c:v>330.40616376688052</c:v>
                </c:pt>
                <c:pt idx="959">
                  <c:v>327.48164063766876</c:v>
                </c:pt>
                <c:pt idx="960">
                  <c:v>331.73671940637672</c:v>
                </c:pt>
                <c:pt idx="961">
                  <c:v>335.38544419406378</c:v>
                </c:pt>
                <c:pt idx="962">
                  <c:v>329.35907244194067</c:v>
                </c:pt>
                <c:pt idx="963">
                  <c:v>333.51432772441945</c:v>
                </c:pt>
                <c:pt idx="964">
                  <c:v>336.15007627724418</c:v>
                </c:pt>
                <c:pt idx="965">
                  <c:v>327.84370276277241</c:v>
                </c:pt>
                <c:pt idx="966">
                  <c:v>326.62085202762773</c:v>
                </c:pt>
                <c:pt idx="967">
                  <c:v>326.20569352027627</c:v>
                </c:pt>
                <c:pt idx="968">
                  <c:v>318.45845493520278</c:v>
                </c:pt>
                <c:pt idx="969">
                  <c:v>317.16249054935207</c:v>
                </c:pt>
                <c:pt idx="970">
                  <c:v>314.67334290549348</c:v>
                </c:pt>
                <c:pt idx="971">
                  <c:v>315.16929042905497</c:v>
                </c:pt>
                <c:pt idx="972">
                  <c:v>309.86804790429056</c:v>
                </c:pt>
                <c:pt idx="973">
                  <c:v>310.4537834790429</c:v>
                </c:pt>
                <c:pt idx="974">
                  <c:v>311.29490383479043</c:v>
                </c:pt>
                <c:pt idx="975">
                  <c:v>313.37657303834789</c:v>
                </c:pt>
                <c:pt idx="976">
                  <c:v>319.34224073038342</c:v>
                </c:pt>
                <c:pt idx="977">
                  <c:v>311.13807040730387</c:v>
                </c:pt>
                <c:pt idx="978">
                  <c:v>316.52924370407305</c:v>
                </c:pt>
                <c:pt idx="979">
                  <c:v>316.97618543704073</c:v>
                </c:pt>
                <c:pt idx="980">
                  <c:v>324.74344285437041</c:v>
                </c:pt>
                <c:pt idx="981">
                  <c:v>327.33660642854369</c:v>
                </c:pt>
                <c:pt idx="982">
                  <c:v>325.9574310642854</c:v>
                </c:pt>
                <c:pt idx="983">
                  <c:v>329.90354031064282</c:v>
                </c:pt>
                <c:pt idx="984">
                  <c:v>328.7049074031064</c:v>
                </c:pt>
                <c:pt idx="985">
                  <c:v>325.3225650740311</c:v>
                </c:pt>
                <c:pt idx="986">
                  <c:v>330.11340765074033</c:v>
                </c:pt>
                <c:pt idx="987">
                  <c:v>329.59137307650741</c:v>
                </c:pt>
                <c:pt idx="988">
                  <c:v>327.67000773076506</c:v>
                </c:pt>
                <c:pt idx="989">
                  <c:v>328.83978407730768</c:v>
                </c:pt>
                <c:pt idx="990">
                  <c:v>324.2823348407731</c:v>
                </c:pt>
                <c:pt idx="991">
                  <c:v>326.84065834840771</c:v>
                </c:pt>
                <c:pt idx="992">
                  <c:v>328.05523158348404</c:v>
                </c:pt>
                <c:pt idx="993">
                  <c:v>338.03123231583481</c:v>
                </c:pt>
                <c:pt idx="994">
                  <c:v>325.57304032315835</c:v>
                </c:pt>
                <c:pt idx="995">
                  <c:v>327.33500240323161</c:v>
                </c:pt>
                <c:pt idx="996">
                  <c:v>334.72238002403236</c:v>
                </c:pt>
                <c:pt idx="997">
                  <c:v>335.58231380024034</c:v>
                </c:pt>
                <c:pt idx="998">
                  <c:v>343.41260613800239</c:v>
                </c:pt>
                <c:pt idx="999">
                  <c:v>345.70187606138006</c:v>
                </c:pt>
                <c:pt idx="1000">
                  <c:v>350.1269027606138</c:v>
                </c:pt>
                <c:pt idx="1001">
                  <c:v>353.83633102760615</c:v>
                </c:pt>
                <c:pt idx="1002">
                  <c:v>357.80392331027605</c:v>
                </c:pt>
                <c:pt idx="1003">
                  <c:v>360.46719823310275</c:v>
                </c:pt>
                <c:pt idx="1004">
                  <c:v>358.02744398233096</c:v>
                </c:pt>
                <c:pt idx="1005">
                  <c:v>366.82701543982336</c:v>
                </c:pt>
                <c:pt idx="1006">
                  <c:v>363.97698815439821</c:v>
                </c:pt>
                <c:pt idx="1007">
                  <c:v>367.47605588154397</c:v>
                </c:pt>
                <c:pt idx="1008">
                  <c:v>367.65875455881542</c:v>
                </c:pt>
                <c:pt idx="1009">
                  <c:v>374.06063454558813</c:v>
                </c:pt>
                <c:pt idx="1010">
                  <c:v>367.90190934545586</c:v>
                </c:pt>
                <c:pt idx="1011">
                  <c:v>375.3135350934545</c:v>
                </c:pt>
                <c:pt idx="1012">
                  <c:v>371.08481435093455</c:v>
                </c:pt>
                <c:pt idx="1013">
                  <c:v>375.74908614350932</c:v>
                </c:pt>
                <c:pt idx="1014">
                  <c:v>375.38210686143509</c:v>
                </c:pt>
                <c:pt idx="1015">
                  <c:v>376.54030106861438</c:v>
                </c:pt>
                <c:pt idx="1016">
                  <c:v>380.57900501068616</c:v>
                </c:pt>
                <c:pt idx="1017">
                  <c:v>376.82858305010689</c:v>
                </c:pt>
                <c:pt idx="1018">
                  <c:v>376.85018183050107</c:v>
                </c:pt>
                <c:pt idx="1019">
                  <c:v>372.51805881830506</c:v>
                </c:pt>
                <c:pt idx="1020">
                  <c:v>367.18734558818306</c:v>
                </c:pt>
                <c:pt idx="1021">
                  <c:v>370.46202245588182</c:v>
                </c:pt>
                <c:pt idx="1022">
                  <c:v>366.83206622455879</c:v>
                </c:pt>
                <c:pt idx="1023">
                  <c:v>368.91268366224557</c:v>
                </c:pt>
                <c:pt idx="1024">
                  <c:v>372.16296883662244</c:v>
                </c:pt>
                <c:pt idx="1025">
                  <c:v>369.31051268836626</c:v>
                </c:pt>
                <c:pt idx="1026">
                  <c:v>372.31465512688368</c:v>
                </c:pt>
                <c:pt idx="1027">
                  <c:v>372.33489555126886</c:v>
                </c:pt>
                <c:pt idx="1028">
                  <c:v>364.02483995551268</c:v>
                </c:pt>
                <c:pt idx="1029">
                  <c:v>368.66799939955513</c:v>
                </c:pt>
                <c:pt idx="1030">
                  <c:v>370.60483599399549</c:v>
                </c:pt>
                <c:pt idx="1031">
                  <c:v>371.22483735994001</c:v>
                </c:pt>
                <c:pt idx="1032">
                  <c:v>368.63159437359934</c:v>
                </c:pt>
                <c:pt idx="1033">
                  <c:v>371.48081994373598</c:v>
                </c:pt>
                <c:pt idx="1034">
                  <c:v>372.53326919943737</c:v>
                </c:pt>
                <c:pt idx="1035">
                  <c:v>372.62259769199432</c:v>
                </c:pt>
                <c:pt idx="1036">
                  <c:v>372.04255897691991</c:v>
                </c:pt>
                <c:pt idx="1037">
                  <c:v>373.22812458976921</c:v>
                </c:pt>
                <c:pt idx="1038">
                  <c:v>373.98832124589768</c:v>
                </c:pt>
                <c:pt idx="1039">
                  <c:v>368.90544221245904</c:v>
                </c:pt>
                <c:pt idx="1040">
                  <c:v>368.58879842212457</c:v>
                </c:pt>
                <c:pt idx="1041">
                  <c:v>365.96648798422126</c:v>
                </c:pt>
                <c:pt idx="1042">
                  <c:v>365.75315487984221</c:v>
                </c:pt>
                <c:pt idx="1043">
                  <c:v>372.58439754879839</c:v>
                </c:pt>
                <c:pt idx="1044">
                  <c:v>373.73567097548795</c:v>
                </c:pt>
                <c:pt idx="1045">
                  <c:v>380.61986270975484</c:v>
                </c:pt>
                <c:pt idx="1046">
                  <c:v>382.52010562709756</c:v>
                </c:pt>
                <c:pt idx="1047">
                  <c:v>386.32001705627101</c:v>
                </c:pt>
                <c:pt idx="1048">
                  <c:v>388.13041317056275</c:v>
                </c:pt>
                <c:pt idx="1049">
                  <c:v>387.36077413170563</c:v>
                </c:pt>
                <c:pt idx="1050">
                  <c:v>391.68541674131711</c:v>
                </c:pt>
                <c:pt idx="1051">
                  <c:v>396.45482416741316</c:v>
                </c:pt>
                <c:pt idx="1052">
                  <c:v>394.37580024167414</c:v>
                </c:pt>
                <c:pt idx="1053">
                  <c:v>396.7082400024168</c:v>
                </c:pt>
                <c:pt idx="1054">
                  <c:v>400.33526340002419</c:v>
                </c:pt>
                <c:pt idx="1055">
                  <c:v>402.64595963400023</c:v>
                </c:pt>
                <c:pt idx="1056">
                  <c:v>401.74351559634005</c:v>
                </c:pt>
                <c:pt idx="1057">
                  <c:v>407.43540615596345</c:v>
                </c:pt>
                <c:pt idx="1058">
                  <c:v>406.37976306155963</c:v>
                </c:pt>
                <c:pt idx="1059">
                  <c:v>395.52850863061565</c:v>
                </c:pt>
                <c:pt idx="1060">
                  <c:v>401.52463308630615</c:v>
                </c:pt>
                <c:pt idx="1061">
                  <c:v>408.91019833086307</c:v>
                </c:pt>
                <c:pt idx="1062">
                  <c:v>403.49965198330864</c:v>
                </c:pt>
                <c:pt idx="1063">
                  <c:v>403.2880375198331</c:v>
                </c:pt>
                <c:pt idx="1064">
                  <c:v>411.7142863751983</c:v>
                </c:pt>
                <c:pt idx="1065">
                  <c:v>411.85755286375201</c:v>
                </c:pt>
                <c:pt idx="1066">
                  <c:v>418.19993552863752</c:v>
                </c:pt>
                <c:pt idx="1067">
                  <c:v>413.05477135528639</c:v>
                </c:pt>
                <c:pt idx="1068">
                  <c:v>404.20083371355287</c:v>
                </c:pt>
                <c:pt idx="1069">
                  <c:v>407.97913533713552</c:v>
                </c:pt>
                <c:pt idx="1070">
                  <c:v>405.1266133533714</c:v>
                </c:pt>
                <c:pt idx="1071">
                  <c:v>402.63199813353373</c:v>
                </c:pt>
                <c:pt idx="1072">
                  <c:v>401.35430598133536</c:v>
                </c:pt>
                <c:pt idx="1073">
                  <c:v>400.73980705981336</c:v>
                </c:pt>
                <c:pt idx="1074">
                  <c:v>410.07520307059815</c:v>
                </c:pt>
                <c:pt idx="1075">
                  <c:v>408.87640903070599</c:v>
                </c:pt>
                <c:pt idx="1076">
                  <c:v>406.10232109030704</c:v>
                </c:pt>
                <c:pt idx="1077">
                  <c:v>406.01537821090312</c:v>
                </c:pt>
                <c:pt idx="1078">
                  <c:v>406.25131678210897</c:v>
                </c:pt>
                <c:pt idx="1079">
                  <c:v>412.09338916782104</c:v>
                </c:pt>
                <c:pt idx="1080">
                  <c:v>413.98657689167817</c:v>
                </c:pt>
                <c:pt idx="1081">
                  <c:v>413.43338776891676</c:v>
                </c:pt>
                <c:pt idx="1082">
                  <c:v>401.3242148776892</c:v>
                </c:pt>
                <c:pt idx="1083">
                  <c:v>400.65070314877687</c:v>
                </c:pt>
                <c:pt idx="1084">
                  <c:v>407.59842103148782</c:v>
                </c:pt>
                <c:pt idx="1085">
                  <c:v>404.78749321031484</c:v>
                </c:pt>
                <c:pt idx="1086">
                  <c:v>403.0824229321031</c:v>
                </c:pt>
                <c:pt idx="1087">
                  <c:v>413.67945922932103</c:v>
                </c:pt>
                <c:pt idx="1088">
                  <c:v>413.60782359229319</c:v>
                </c:pt>
                <c:pt idx="1089">
                  <c:v>423.58987123592289</c:v>
                </c:pt>
                <c:pt idx="1090">
                  <c:v>415.00907471235922</c:v>
                </c:pt>
                <c:pt idx="1091">
                  <c:v>415.81109874712365</c:v>
                </c:pt>
                <c:pt idx="1092">
                  <c:v>419.85356698747125</c:v>
                </c:pt>
                <c:pt idx="1093">
                  <c:v>423.66222866987471</c:v>
                </c:pt>
                <c:pt idx="1094">
                  <c:v>427.7841642866988</c:v>
                </c:pt>
                <c:pt idx="1095">
                  <c:v>427.203960642867</c:v>
                </c:pt>
                <c:pt idx="1096">
                  <c:v>421.39784760642868</c:v>
                </c:pt>
                <c:pt idx="1097">
                  <c:v>420.14614347606431</c:v>
                </c:pt>
                <c:pt idx="1098">
                  <c:v>419.91661843476066</c:v>
                </c:pt>
                <c:pt idx="1099">
                  <c:v>419.21399718434765</c:v>
                </c:pt>
                <c:pt idx="1100">
                  <c:v>423.00480897184343</c:v>
                </c:pt>
                <c:pt idx="1101">
                  <c:v>419.95510508971842</c:v>
                </c:pt>
                <c:pt idx="1102">
                  <c:v>418.94807205089717</c:v>
                </c:pt>
                <c:pt idx="1103">
                  <c:v>416.40280972050897</c:v>
                </c:pt>
                <c:pt idx="1104">
                  <c:v>423.91383109720516</c:v>
                </c:pt>
                <c:pt idx="1105">
                  <c:v>423.07150831097204</c:v>
                </c:pt>
                <c:pt idx="1106">
                  <c:v>424.73014608310967</c:v>
                </c:pt>
                <c:pt idx="1107">
                  <c:v>421.76772346083112</c:v>
                </c:pt>
                <c:pt idx="1108">
                  <c:v>426.3447672346083</c:v>
                </c:pt>
                <c:pt idx="1109">
                  <c:v>420.44232067234611</c:v>
                </c:pt>
                <c:pt idx="1110">
                  <c:v>412.23529920672343</c:v>
                </c:pt>
                <c:pt idx="1111">
                  <c:v>413.08046299206723</c:v>
                </c:pt>
                <c:pt idx="1112">
                  <c:v>410.38611562992071</c:v>
                </c:pt>
                <c:pt idx="1113">
                  <c:v>402.89180015629921</c:v>
                </c:pt>
                <c:pt idx="1114">
                  <c:v>397.73667200156297</c:v>
                </c:pt>
                <c:pt idx="1115">
                  <c:v>399.50018672001562</c:v>
                </c:pt>
                <c:pt idx="1116">
                  <c:v>406.03815986720019</c:v>
                </c:pt>
                <c:pt idx="1117">
                  <c:v>407.57329359867197</c:v>
                </c:pt>
                <c:pt idx="1118">
                  <c:v>397.7045839359867</c:v>
                </c:pt>
                <c:pt idx="1119">
                  <c:v>404.78715883935985</c:v>
                </c:pt>
                <c:pt idx="1120">
                  <c:v>400.84313858839357</c:v>
                </c:pt>
                <c:pt idx="1121">
                  <c:v>388.05893338588396</c:v>
                </c:pt>
                <c:pt idx="1122">
                  <c:v>393.46499333385884</c:v>
                </c:pt>
                <c:pt idx="1123">
                  <c:v>396.37975793333862</c:v>
                </c:pt>
                <c:pt idx="1124">
                  <c:v>405.10932257933337</c:v>
                </c:pt>
                <c:pt idx="1125">
                  <c:v>411.98336522579336</c:v>
                </c:pt>
                <c:pt idx="1126">
                  <c:v>407.90905465225791</c:v>
                </c:pt>
                <c:pt idx="1127">
                  <c:v>409.05195554652255</c:v>
                </c:pt>
                <c:pt idx="1128">
                  <c:v>410.81924855546526</c:v>
                </c:pt>
                <c:pt idx="1129">
                  <c:v>413.22410848555467</c:v>
                </c:pt>
                <c:pt idx="1130">
                  <c:v>412.24202008485554</c:v>
                </c:pt>
                <c:pt idx="1131">
                  <c:v>415.03370120084855</c:v>
                </c:pt>
                <c:pt idx="1132">
                  <c:v>422.24594901200851</c:v>
                </c:pt>
                <c:pt idx="1133">
                  <c:v>420.25273349012008</c:v>
                </c:pt>
                <c:pt idx="1134">
                  <c:v>419.46188833490118</c:v>
                </c:pt>
                <c:pt idx="1135">
                  <c:v>424.52357188334901</c:v>
                </c:pt>
                <c:pt idx="1136">
                  <c:v>428.23065471883348</c:v>
                </c:pt>
                <c:pt idx="1137">
                  <c:v>429.73025254718834</c:v>
                </c:pt>
                <c:pt idx="1138">
                  <c:v>426.26678452547191</c:v>
                </c:pt>
                <c:pt idx="1139">
                  <c:v>429.35490684525473</c:v>
                </c:pt>
                <c:pt idx="1140">
                  <c:v>429.54389106845252</c:v>
                </c:pt>
                <c:pt idx="1141">
                  <c:v>428.40935991068454</c:v>
                </c:pt>
                <c:pt idx="1142">
                  <c:v>414.06885359910677</c:v>
                </c:pt>
                <c:pt idx="1143">
                  <c:v>414.37995753599108</c:v>
                </c:pt>
                <c:pt idx="1144">
                  <c:v>412.79203957535992</c:v>
                </c:pt>
                <c:pt idx="1145">
                  <c:v>415.29610639575361</c:v>
                </c:pt>
                <c:pt idx="1146">
                  <c:v>423.16759006395756</c:v>
                </c:pt>
                <c:pt idx="1147">
                  <c:v>423.75031390063953</c:v>
                </c:pt>
                <c:pt idx="1148">
                  <c:v>423.09402913900635</c:v>
                </c:pt>
                <c:pt idx="1149">
                  <c:v>427.06013829139005</c:v>
                </c:pt>
                <c:pt idx="1150">
                  <c:v>431.85308638291394</c:v>
                </c:pt>
                <c:pt idx="1151">
                  <c:v>440.18226686382911</c:v>
                </c:pt>
                <c:pt idx="1152">
                  <c:v>440.77946766863835</c:v>
                </c:pt>
                <c:pt idx="1153">
                  <c:v>441.7637576766864</c:v>
                </c:pt>
                <c:pt idx="1154">
                  <c:v>447.50530457676689</c:v>
                </c:pt>
                <c:pt idx="1155">
                  <c:v>445.55668304576761</c:v>
                </c:pt>
                <c:pt idx="1156">
                  <c:v>444.90468583045765</c:v>
                </c:pt>
                <c:pt idx="1157">
                  <c:v>448.93013885830459</c:v>
                </c:pt>
                <c:pt idx="1158">
                  <c:v>446.88525538858306</c:v>
                </c:pt>
                <c:pt idx="1159">
                  <c:v>450.10616555388577</c:v>
                </c:pt>
                <c:pt idx="1160">
                  <c:v>451.33409665553887</c:v>
                </c:pt>
                <c:pt idx="1161">
                  <c:v>452.02818896655538</c:v>
                </c:pt>
                <c:pt idx="1162">
                  <c:v>446.20472288966556</c:v>
                </c:pt>
                <c:pt idx="1163">
                  <c:v>455.81126422889668</c:v>
                </c:pt>
                <c:pt idx="1164">
                  <c:v>458.42727564228898</c:v>
                </c:pt>
                <c:pt idx="1165">
                  <c:v>459.92586275642287</c:v>
                </c:pt>
                <c:pt idx="1166">
                  <c:v>466.65087062756419</c:v>
                </c:pt>
                <c:pt idx="1167">
                  <c:v>465.41369670627563</c:v>
                </c:pt>
                <c:pt idx="1168">
                  <c:v>458.78020496706273</c:v>
                </c:pt>
                <c:pt idx="1169">
                  <c:v>465.34479104967062</c:v>
                </c:pt>
                <c:pt idx="1170">
                  <c:v>453.99652891049669</c:v>
                </c:pt>
                <c:pt idx="1171">
                  <c:v>452.746625289105</c:v>
                </c:pt>
                <c:pt idx="1172">
                  <c:v>453.13923425289101</c:v>
                </c:pt>
                <c:pt idx="1173">
                  <c:v>448.75548034252893</c:v>
                </c:pt>
                <c:pt idx="1174">
                  <c:v>442.78233480342527</c:v>
                </c:pt>
                <c:pt idx="1175">
                  <c:v>439.60974634803426</c:v>
                </c:pt>
                <c:pt idx="1176">
                  <c:v>436.35636246348037</c:v>
                </c:pt>
                <c:pt idx="1177">
                  <c:v>442.08523262463484</c:v>
                </c:pt>
                <c:pt idx="1178">
                  <c:v>444.03005532624633</c:v>
                </c:pt>
                <c:pt idx="1179">
                  <c:v>428.28731755326248</c:v>
                </c:pt>
                <c:pt idx="1180">
                  <c:v>417.75360117553265</c:v>
                </c:pt>
                <c:pt idx="1181">
                  <c:v>424.43738701175533</c:v>
                </c:pt>
                <c:pt idx="1182">
                  <c:v>425.94695187011757</c:v>
                </c:pt>
                <c:pt idx="1183">
                  <c:v>422.1969785187012</c:v>
                </c:pt>
                <c:pt idx="1184">
                  <c:v>417.64329678518703</c:v>
                </c:pt>
                <c:pt idx="1185">
                  <c:v>416.37233796785193</c:v>
                </c:pt>
                <c:pt idx="1186">
                  <c:v>407.84117337967848</c:v>
                </c:pt>
                <c:pt idx="1187">
                  <c:v>394.57312073379677</c:v>
                </c:pt>
                <c:pt idx="1188">
                  <c:v>398.84782120733803</c:v>
                </c:pt>
                <c:pt idx="1189">
                  <c:v>397.72454621207339</c:v>
                </c:pt>
                <c:pt idx="1190">
                  <c:v>401.92309046212074</c:v>
                </c:pt>
                <c:pt idx="1191">
                  <c:v>405.25583590462122</c:v>
                </c:pt>
                <c:pt idx="1192">
                  <c:v>406.06987735904619</c:v>
                </c:pt>
                <c:pt idx="1193">
                  <c:v>413.19314777359045</c:v>
                </c:pt>
                <c:pt idx="1194">
                  <c:v>416.08083147773596</c:v>
                </c:pt>
                <c:pt idx="1195">
                  <c:v>420.9805083147773</c:v>
                </c:pt>
                <c:pt idx="1196">
                  <c:v>418.49510508314779</c:v>
                </c:pt>
                <c:pt idx="1197">
                  <c:v>421.49965105083146</c:v>
                </c:pt>
                <c:pt idx="1198">
                  <c:v>424.76699651050836</c:v>
                </c:pt>
                <c:pt idx="1199">
                  <c:v>424.14626996510509</c:v>
                </c:pt>
                <c:pt idx="1200">
                  <c:v>415.63596269965103</c:v>
                </c:pt>
                <c:pt idx="1201">
                  <c:v>416.77845962699649</c:v>
                </c:pt>
                <c:pt idx="1202">
                  <c:v>413.52288459626999</c:v>
                </c:pt>
                <c:pt idx="1203">
                  <c:v>413.83682884596271</c:v>
                </c:pt>
                <c:pt idx="1204">
                  <c:v>410.63236828845965</c:v>
                </c:pt>
                <c:pt idx="1205">
                  <c:v>413.0951236828846</c:v>
                </c:pt>
                <c:pt idx="1206">
                  <c:v>417.0995512368288</c:v>
                </c:pt>
                <c:pt idx="1207">
                  <c:v>409.51659551236827</c:v>
                </c:pt>
                <c:pt idx="1208">
                  <c:v>408.90616595512364</c:v>
                </c:pt>
                <c:pt idx="1209">
                  <c:v>408.39516165955121</c:v>
                </c:pt>
                <c:pt idx="1210">
                  <c:v>401.76695161659552</c:v>
                </c:pt>
                <c:pt idx="1211">
                  <c:v>405.68046951616594</c:v>
                </c:pt>
                <c:pt idx="1212">
                  <c:v>414.11480469516164</c:v>
                </c:pt>
                <c:pt idx="1213">
                  <c:v>422.95074804695162</c:v>
                </c:pt>
                <c:pt idx="1214">
                  <c:v>426.95950748046954</c:v>
                </c:pt>
                <c:pt idx="1215">
                  <c:v>430.55369507480469</c:v>
                </c:pt>
                <c:pt idx="1216">
                  <c:v>431.33213695074801</c:v>
                </c:pt>
                <c:pt idx="1217">
                  <c:v>435.11182136950748</c:v>
                </c:pt>
                <c:pt idx="1218">
                  <c:v>430.85301821369507</c:v>
                </c:pt>
                <c:pt idx="1219">
                  <c:v>438.61163018213693</c:v>
                </c:pt>
                <c:pt idx="1220">
                  <c:v>435.3034163018213</c:v>
                </c:pt>
                <c:pt idx="1221">
                  <c:v>433.52793416301819</c:v>
                </c:pt>
                <c:pt idx="1222">
                  <c:v>429.21357934163024</c:v>
                </c:pt>
                <c:pt idx="1223">
                  <c:v>432.08103579341633</c:v>
                </c:pt>
                <c:pt idx="1224">
                  <c:v>431.31771035793417</c:v>
                </c:pt>
                <c:pt idx="1225">
                  <c:v>428.05297710357934</c:v>
                </c:pt>
                <c:pt idx="1226">
                  <c:v>430.2775297710358</c:v>
                </c:pt>
                <c:pt idx="1227">
                  <c:v>420.78587529771033</c:v>
                </c:pt>
                <c:pt idx="1228">
                  <c:v>417.1665587529771</c:v>
                </c:pt>
                <c:pt idx="1229">
                  <c:v>416.54626558752983</c:v>
                </c:pt>
                <c:pt idx="1230">
                  <c:v>416.06486265587534</c:v>
                </c:pt>
                <c:pt idx="1231">
                  <c:v>409.60524862655882</c:v>
                </c:pt>
                <c:pt idx="1232">
                  <c:v>414.65895248626555</c:v>
                </c:pt>
                <c:pt idx="1233">
                  <c:v>417.43198952486262</c:v>
                </c:pt>
                <c:pt idx="1234">
                  <c:v>415.85591989524858</c:v>
                </c:pt>
                <c:pt idx="1235">
                  <c:v>416.31535919895248</c:v>
                </c:pt>
                <c:pt idx="1236">
                  <c:v>419.11175359198955</c:v>
                </c:pt>
                <c:pt idx="1237">
                  <c:v>418.74371753591987</c:v>
                </c:pt>
                <c:pt idx="1238">
                  <c:v>416.1462371753592</c:v>
                </c:pt>
                <c:pt idx="1239">
                  <c:v>416.71426237175365</c:v>
                </c:pt>
                <c:pt idx="1240">
                  <c:v>418.14554262371757</c:v>
                </c:pt>
                <c:pt idx="1241">
                  <c:v>418.77365542623716</c:v>
                </c:pt>
                <c:pt idx="1242">
                  <c:v>427.42263655426234</c:v>
                </c:pt>
                <c:pt idx="1243">
                  <c:v>424.62822636554267</c:v>
                </c:pt>
                <c:pt idx="1244">
                  <c:v>424.72898226365544</c:v>
                </c:pt>
                <c:pt idx="1245">
                  <c:v>428.11578982263654</c:v>
                </c:pt>
                <c:pt idx="1246">
                  <c:v>426.60525789822634</c:v>
                </c:pt>
                <c:pt idx="1247">
                  <c:v>431.89655257898227</c:v>
                </c:pt>
                <c:pt idx="1248">
                  <c:v>432.5236655257898</c:v>
                </c:pt>
                <c:pt idx="1249">
                  <c:v>406.61173665525797</c:v>
                </c:pt>
                <c:pt idx="1250">
                  <c:v>410.33241736655259</c:v>
                </c:pt>
                <c:pt idx="1251">
                  <c:v>408.47872417366551</c:v>
                </c:pt>
                <c:pt idx="1252">
                  <c:v>411.43018724173663</c:v>
                </c:pt>
                <c:pt idx="1253">
                  <c:v>420.09250187241736</c:v>
                </c:pt>
                <c:pt idx="1254">
                  <c:v>425.37662501872421</c:v>
                </c:pt>
                <c:pt idx="1255">
                  <c:v>422.5683662501873</c:v>
                </c:pt>
                <c:pt idx="1256">
                  <c:v>418.05558366250187</c:v>
                </c:pt>
                <c:pt idx="1257">
                  <c:v>422.98025583662502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E-4C99-9F00-700DA8E1F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151135"/>
        <c:axId val="1797131455"/>
      </c:lineChart>
      <c:dateAx>
        <c:axId val="179715113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31455"/>
        <c:crosses val="autoZero"/>
        <c:auto val="1"/>
        <c:lblOffset val="100"/>
        <c:baseTimeUnit val="days"/>
      </c:dateAx>
      <c:valAx>
        <c:axId val="17971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5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3b. Exponential Smoothing'!$E$2</c:f>
              <c:strCache>
                <c:ptCount val="1"/>
                <c:pt idx="0">
                  <c:v>Error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 3b. Exponential Smoothing'!$B$3:$B$1260</c:f>
              <c:numCache>
                <c:formatCode>m/d/yyyy\ h:mm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 3b. Exponential Smoothing'!$E$4:$E$1260</c:f>
              <c:numCache>
                <c:formatCode>General</c:formatCode>
                <c:ptCount val="1257"/>
                <c:pt idx="0">
                  <c:v>1.8243999999999971</c:v>
                </c:pt>
                <c:pt idx="1">
                  <c:v>0.37154399999997167</c:v>
                </c:pt>
                <c:pt idx="2">
                  <c:v>5.1515440000002855E-2</c:v>
                </c:pt>
                <c:pt idx="3">
                  <c:v>-0.24868484559999615</c:v>
                </c:pt>
                <c:pt idx="4">
                  <c:v>-0.13668684845603707</c:v>
                </c:pt>
                <c:pt idx="5">
                  <c:v>0.10413313151545367</c:v>
                </c:pt>
                <c:pt idx="6">
                  <c:v>1.572741331315143</c:v>
                </c:pt>
                <c:pt idx="7">
                  <c:v>0.78242741331317234</c:v>
                </c:pt>
                <c:pt idx="8">
                  <c:v>0.28582427413311962</c:v>
                </c:pt>
                <c:pt idx="9">
                  <c:v>-0.89804175725865321</c:v>
                </c:pt>
                <c:pt idx="10">
                  <c:v>-1.7628804175726032</c:v>
                </c:pt>
                <c:pt idx="11">
                  <c:v>-0.24762880417571864</c:v>
                </c:pt>
                <c:pt idx="12">
                  <c:v>0.51512371195821061</c:v>
                </c:pt>
                <c:pt idx="13">
                  <c:v>8.1751237119590314E-2</c:v>
                </c:pt>
                <c:pt idx="14">
                  <c:v>1.7451175123711664</c:v>
                </c:pt>
                <c:pt idx="15">
                  <c:v>-0.35634882487627806</c:v>
                </c:pt>
                <c:pt idx="16">
                  <c:v>-0.22396348824875645</c:v>
                </c:pt>
                <c:pt idx="17">
                  <c:v>0.54406036511750244</c:v>
                </c:pt>
                <c:pt idx="18">
                  <c:v>1.4813406036511765</c:v>
                </c:pt>
                <c:pt idx="19">
                  <c:v>1.2511134060364952</c:v>
                </c:pt>
                <c:pt idx="20">
                  <c:v>0.9710111340604044</c:v>
                </c:pt>
                <c:pt idx="21">
                  <c:v>-0.79538988865940041</c:v>
                </c:pt>
                <c:pt idx="22">
                  <c:v>-0.31465389888657569</c:v>
                </c:pt>
                <c:pt idx="23">
                  <c:v>1.2811534610110868</c:v>
                </c:pt>
                <c:pt idx="24">
                  <c:v>1.6421115346101089</c:v>
                </c:pt>
                <c:pt idx="25">
                  <c:v>1.6421115346105353E-2</c:v>
                </c:pt>
                <c:pt idx="26">
                  <c:v>-2.8635788846514743E-2</c:v>
                </c:pt>
                <c:pt idx="27">
                  <c:v>1.2360136421115442</c:v>
                </c:pt>
                <c:pt idx="28">
                  <c:v>0.29036013642109992</c:v>
                </c:pt>
                <c:pt idx="29">
                  <c:v>-1.3100963986357783</c:v>
                </c:pt>
                <c:pt idx="30">
                  <c:v>9.2299036013656632E-2</c:v>
                </c:pt>
                <c:pt idx="31">
                  <c:v>2.7994229903601138</c:v>
                </c:pt>
                <c:pt idx="32">
                  <c:v>-1.8888057700964112</c:v>
                </c:pt>
                <c:pt idx="33">
                  <c:v>0.37411194229903799</c:v>
                </c:pt>
                <c:pt idx="34">
                  <c:v>-1.3859588805770215</c:v>
                </c:pt>
                <c:pt idx="35">
                  <c:v>2.3917404111942062</c:v>
                </c:pt>
                <c:pt idx="36">
                  <c:v>1.9406174041119471</c:v>
                </c:pt>
                <c:pt idx="37">
                  <c:v>-0.69929382595890388</c:v>
                </c:pt>
                <c:pt idx="38">
                  <c:v>1.8523070617403903</c:v>
                </c:pt>
                <c:pt idx="39">
                  <c:v>-1.083676929382591</c:v>
                </c:pt>
                <c:pt idx="40">
                  <c:v>0.99546323070615017</c:v>
                </c:pt>
                <c:pt idx="41">
                  <c:v>2.8755546323070575</c:v>
                </c:pt>
                <c:pt idx="42">
                  <c:v>0.92015554632305907</c:v>
                </c:pt>
                <c:pt idx="43">
                  <c:v>-0.56589844453677074</c:v>
                </c:pt>
                <c:pt idx="44">
                  <c:v>-0.77235898444536133</c:v>
                </c:pt>
                <c:pt idx="45">
                  <c:v>0.96977641015553218</c:v>
                </c:pt>
                <c:pt idx="46">
                  <c:v>-1.6004022358984571</c:v>
                </c:pt>
                <c:pt idx="47">
                  <c:v>-2.6612040223589872</c:v>
                </c:pt>
                <c:pt idx="48">
                  <c:v>3.0211879597764266</c:v>
                </c:pt>
                <c:pt idx="49">
                  <c:v>2.5028118795977718</c:v>
                </c:pt>
                <c:pt idx="50">
                  <c:v>4.567828118796001</c:v>
                </c:pt>
                <c:pt idx="51">
                  <c:v>-2.3982217188120387</c:v>
                </c:pt>
                <c:pt idx="52">
                  <c:v>3.9534177828118686</c:v>
                </c:pt>
                <c:pt idx="53">
                  <c:v>5.5407341778281136</c:v>
                </c:pt>
                <c:pt idx="54">
                  <c:v>-0.15549265822173197</c:v>
                </c:pt>
                <c:pt idx="55">
                  <c:v>3.573345073417812</c:v>
                </c:pt>
                <c:pt idx="56">
                  <c:v>0.28493345073414389</c:v>
                </c:pt>
                <c:pt idx="57">
                  <c:v>4.612749334507356</c:v>
                </c:pt>
                <c:pt idx="58">
                  <c:v>-4.0366725066549236</c:v>
                </c:pt>
                <c:pt idx="59">
                  <c:v>0.2184332749334601</c:v>
                </c:pt>
                <c:pt idx="60">
                  <c:v>-0.95631566725066364</c:v>
                </c:pt>
                <c:pt idx="61">
                  <c:v>1.5622368433274687</c:v>
                </c:pt>
                <c:pt idx="62">
                  <c:v>1.8174223684332844</c:v>
                </c:pt>
                <c:pt idx="63">
                  <c:v>0.55637422368431544</c:v>
                </c:pt>
                <c:pt idx="64">
                  <c:v>-2.7429362577631764</c:v>
                </c:pt>
                <c:pt idx="65">
                  <c:v>-5.6301293625776339</c:v>
                </c:pt>
                <c:pt idx="66">
                  <c:v>-7.4562012936257815</c:v>
                </c:pt>
                <c:pt idx="67">
                  <c:v>-2.784662012936252</c:v>
                </c:pt>
                <c:pt idx="68">
                  <c:v>1.9903533798706121</c:v>
                </c:pt>
                <c:pt idx="69">
                  <c:v>-11.502696466201257</c:v>
                </c:pt>
                <c:pt idx="70">
                  <c:v>3.5656730353379942</c:v>
                </c:pt>
                <c:pt idx="71">
                  <c:v>10.395356730353399</c:v>
                </c:pt>
                <c:pt idx="72">
                  <c:v>-7.8532464326964657</c:v>
                </c:pt>
                <c:pt idx="73">
                  <c:v>5.7260675356730246</c:v>
                </c:pt>
                <c:pt idx="74">
                  <c:v>-4.0558393246432729</c:v>
                </c:pt>
                <c:pt idx="75">
                  <c:v>-4.5573583932464317</c:v>
                </c:pt>
                <c:pt idx="76">
                  <c:v>-10.568773583932455</c:v>
                </c:pt>
                <c:pt idx="77">
                  <c:v>9.7928122641606592</c:v>
                </c:pt>
                <c:pt idx="78">
                  <c:v>-6.9078718773583887</c:v>
                </c:pt>
                <c:pt idx="79">
                  <c:v>-14.071178718773552</c:v>
                </c:pt>
                <c:pt idx="80">
                  <c:v>18.858588212812236</c:v>
                </c:pt>
                <c:pt idx="81">
                  <c:v>-22.308814117871862</c:v>
                </c:pt>
                <c:pt idx="82">
                  <c:v>10.492311858821296</c:v>
                </c:pt>
                <c:pt idx="83">
                  <c:v>-5.8245768814117866</c:v>
                </c:pt>
                <c:pt idx="84">
                  <c:v>2.1617542311858813</c:v>
                </c:pt>
                <c:pt idx="85">
                  <c:v>-5.129482457688141</c:v>
                </c:pt>
                <c:pt idx="86">
                  <c:v>-1.3678948245768652</c:v>
                </c:pt>
                <c:pt idx="87">
                  <c:v>11.864521051754224</c:v>
                </c:pt>
                <c:pt idx="88">
                  <c:v>-1.2460547894824572</c:v>
                </c:pt>
                <c:pt idx="89">
                  <c:v>8.8193394521051403</c:v>
                </c:pt>
                <c:pt idx="90">
                  <c:v>-6.072006605478947</c:v>
                </c:pt>
                <c:pt idx="91">
                  <c:v>10.058879933945235</c:v>
                </c:pt>
                <c:pt idx="92">
                  <c:v>-2.3212112006605707</c:v>
                </c:pt>
                <c:pt idx="93">
                  <c:v>-5.404912112006599</c:v>
                </c:pt>
                <c:pt idx="94">
                  <c:v>2.9731508788799488</c:v>
                </c:pt>
                <c:pt idx="95">
                  <c:v>-1.3444684912112166</c:v>
                </c:pt>
                <c:pt idx="96">
                  <c:v>10.980555315087884</c:v>
                </c:pt>
                <c:pt idx="97">
                  <c:v>-1.6007944468491075</c:v>
                </c:pt>
                <c:pt idx="98">
                  <c:v>1.5600920555314985</c:v>
                </c:pt>
                <c:pt idx="99">
                  <c:v>2.5200920555278117E-2</c:v>
                </c:pt>
                <c:pt idx="100">
                  <c:v>0.35585200920556304</c:v>
                </c:pt>
                <c:pt idx="101">
                  <c:v>7.8742585200920701</c:v>
                </c:pt>
                <c:pt idx="102">
                  <c:v>-1.6702574147990674</c:v>
                </c:pt>
                <c:pt idx="103">
                  <c:v>4.9420974258520118</c:v>
                </c:pt>
                <c:pt idx="104">
                  <c:v>1.5486209742585402</c:v>
                </c:pt>
                <c:pt idx="105">
                  <c:v>-3.3865137902574247</c:v>
                </c:pt>
                <c:pt idx="106">
                  <c:v>-6.9916651379026007</c:v>
                </c:pt>
                <c:pt idx="107">
                  <c:v>5.4078833486209987</c:v>
                </c:pt>
                <c:pt idx="108">
                  <c:v>-1.9640211665137883</c:v>
                </c:pt>
                <c:pt idx="109">
                  <c:v>2.9883597883348898</c:v>
                </c:pt>
                <c:pt idx="110">
                  <c:v>-0.45061640211665122</c:v>
                </c:pt>
                <c:pt idx="111">
                  <c:v>-4.0793061640211477</c:v>
                </c:pt>
                <c:pt idx="112">
                  <c:v>7.2822069383597636</c:v>
                </c:pt>
                <c:pt idx="113">
                  <c:v>1.7834220693836187</c:v>
                </c:pt>
                <c:pt idx="114">
                  <c:v>-4.4412657793061499</c:v>
                </c:pt>
                <c:pt idx="115">
                  <c:v>4.0590873422069365</c:v>
                </c:pt>
                <c:pt idx="116">
                  <c:v>1.8856908734220781</c:v>
                </c:pt>
                <c:pt idx="117">
                  <c:v>1.7295569087342244</c:v>
                </c:pt>
                <c:pt idx="118">
                  <c:v>1.0358955690873302</c:v>
                </c:pt>
                <c:pt idx="119">
                  <c:v>1.0483589556908726</c:v>
                </c:pt>
                <c:pt idx="120">
                  <c:v>1.9900835895569173</c:v>
                </c:pt>
                <c:pt idx="121">
                  <c:v>-4.0450991641044425</c:v>
                </c:pt>
                <c:pt idx="122">
                  <c:v>-2.6928509916410519</c:v>
                </c:pt>
                <c:pt idx="123">
                  <c:v>0.72257149008359534</c:v>
                </c:pt>
                <c:pt idx="124">
                  <c:v>2.5347257149008442</c:v>
                </c:pt>
                <c:pt idx="125">
                  <c:v>1.7071472571489892</c:v>
                </c:pt>
                <c:pt idx="126">
                  <c:v>-1.21302852742852</c:v>
                </c:pt>
                <c:pt idx="127">
                  <c:v>2.4356697147256909</c:v>
                </c:pt>
                <c:pt idx="128">
                  <c:v>-2.1247433028527496</c:v>
                </c:pt>
                <c:pt idx="129">
                  <c:v>5.585256697148111E-2</c:v>
                </c:pt>
                <c:pt idx="130">
                  <c:v>-1.8689414743302848</c:v>
                </c:pt>
                <c:pt idx="131">
                  <c:v>0.21251058525672306</c:v>
                </c:pt>
                <c:pt idx="132">
                  <c:v>-0.39297489414744291</c:v>
                </c:pt>
                <c:pt idx="133">
                  <c:v>1.7789702510585528</c:v>
                </c:pt>
                <c:pt idx="134">
                  <c:v>-0.38701029748941096</c:v>
                </c:pt>
                <c:pt idx="135">
                  <c:v>2.0006298970250782</c:v>
                </c:pt>
                <c:pt idx="136">
                  <c:v>0.4537062989702747</c:v>
                </c:pt>
                <c:pt idx="137">
                  <c:v>-2.3469629370103178</c:v>
                </c:pt>
                <c:pt idx="138">
                  <c:v>4.1011303706299032</c:v>
                </c:pt>
                <c:pt idx="139">
                  <c:v>1.1590113037062793</c:v>
                </c:pt>
                <c:pt idx="140">
                  <c:v>1.3992901130370399</c:v>
                </c:pt>
                <c:pt idx="141">
                  <c:v>6.7983929011303701</c:v>
                </c:pt>
                <c:pt idx="142">
                  <c:v>-10.118316070988698</c:v>
                </c:pt>
                <c:pt idx="143">
                  <c:v>1.315516839290126</c:v>
                </c:pt>
                <c:pt idx="144">
                  <c:v>1.1695551683928898</c:v>
                </c:pt>
                <c:pt idx="145">
                  <c:v>4.4735955516839567</c:v>
                </c:pt>
                <c:pt idx="146">
                  <c:v>0.69043595551681847</c:v>
                </c:pt>
                <c:pt idx="147">
                  <c:v>2.0113043595551687</c:v>
                </c:pt>
                <c:pt idx="148">
                  <c:v>-1.1073869564044685</c:v>
                </c:pt>
                <c:pt idx="149">
                  <c:v>5.2122261304359654</c:v>
                </c:pt>
                <c:pt idx="150">
                  <c:v>1.3434222613043687</c:v>
                </c:pt>
                <c:pt idx="151">
                  <c:v>-3.90886577738695</c:v>
                </c:pt>
                <c:pt idx="152">
                  <c:v>2.3702113422261561</c:v>
                </c:pt>
                <c:pt idx="153">
                  <c:v>-3.8406978865777148</c:v>
                </c:pt>
                <c:pt idx="154">
                  <c:v>1.9949930211342348</c:v>
                </c:pt>
                <c:pt idx="155">
                  <c:v>4.9058499302113319</c:v>
                </c:pt>
                <c:pt idx="156">
                  <c:v>1.1958584993021475</c:v>
                </c:pt>
                <c:pt idx="157">
                  <c:v>1.5153585849930096</c:v>
                </c:pt>
                <c:pt idx="158">
                  <c:v>4.2939535858499198</c:v>
                </c:pt>
                <c:pt idx="159">
                  <c:v>-2.3181604641414992</c:v>
                </c:pt>
                <c:pt idx="160">
                  <c:v>4.3906183953585867</c:v>
                </c:pt>
                <c:pt idx="161">
                  <c:v>1.4798061839535421</c:v>
                </c:pt>
                <c:pt idx="162">
                  <c:v>-0.61160193816044739</c:v>
                </c:pt>
                <c:pt idx="163">
                  <c:v>-6.3665160193816064</c:v>
                </c:pt>
                <c:pt idx="164">
                  <c:v>1.1698348398061569</c:v>
                </c:pt>
                <c:pt idx="165">
                  <c:v>-0.28710165160194379</c:v>
                </c:pt>
                <c:pt idx="166">
                  <c:v>-3.9732710165159801</c:v>
                </c:pt>
                <c:pt idx="167">
                  <c:v>-1.0419327101651561</c:v>
                </c:pt>
                <c:pt idx="168">
                  <c:v>8.3929806728983465</c:v>
                </c:pt>
                <c:pt idx="169">
                  <c:v>-2.6625701932710228</c:v>
                </c:pt>
                <c:pt idx="170">
                  <c:v>2.8644742980672788</c:v>
                </c:pt>
                <c:pt idx="171">
                  <c:v>-8.8470552570193206</c:v>
                </c:pt>
                <c:pt idx="172">
                  <c:v>-1.283370552570176</c:v>
                </c:pt>
                <c:pt idx="173">
                  <c:v>2.4445662944742708</c:v>
                </c:pt>
                <c:pt idx="174">
                  <c:v>-1.739154337055254</c:v>
                </c:pt>
                <c:pt idx="175">
                  <c:v>1.9485084566294404</c:v>
                </c:pt>
                <c:pt idx="176">
                  <c:v>-0.13461491543372972</c:v>
                </c:pt>
                <c:pt idx="177">
                  <c:v>1.0682538508456787</c:v>
                </c:pt>
                <c:pt idx="178">
                  <c:v>11.122182538508468</c:v>
                </c:pt>
                <c:pt idx="179">
                  <c:v>-3.0208781746149214</c:v>
                </c:pt>
                <c:pt idx="180">
                  <c:v>-0.36740878174614977</c:v>
                </c:pt>
                <c:pt idx="181">
                  <c:v>3.282525912182507</c:v>
                </c:pt>
                <c:pt idx="182">
                  <c:v>-3.6967747408781406</c:v>
                </c:pt>
                <c:pt idx="183">
                  <c:v>-4.1133677474087733</c:v>
                </c:pt>
                <c:pt idx="184">
                  <c:v>-4.7342336774741227</c:v>
                </c:pt>
                <c:pt idx="185">
                  <c:v>5.5516576632252566</c:v>
                </c:pt>
                <c:pt idx="186">
                  <c:v>-0.41668342336777187</c:v>
                </c:pt>
                <c:pt idx="187">
                  <c:v>0.18853316576633006</c:v>
                </c:pt>
                <c:pt idx="188">
                  <c:v>1.3317853316576702</c:v>
                </c:pt>
                <c:pt idx="189">
                  <c:v>1.1794178533165791</c:v>
                </c:pt>
                <c:pt idx="190">
                  <c:v>-1.2247058214668414</c:v>
                </c:pt>
                <c:pt idx="191">
                  <c:v>4.7019529417853505</c:v>
                </c:pt>
                <c:pt idx="192">
                  <c:v>-1.4599804705821668</c:v>
                </c:pt>
                <c:pt idx="193">
                  <c:v>0.63260019529417377</c:v>
                </c:pt>
                <c:pt idx="194">
                  <c:v>2.6919260019529361</c:v>
                </c:pt>
                <c:pt idx="195">
                  <c:v>4.5479192600195404</c:v>
                </c:pt>
                <c:pt idx="196">
                  <c:v>5.2909791926001901</c:v>
                </c:pt>
                <c:pt idx="197">
                  <c:v>2.3037097919259963</c:v>
                </c:pt>
                <c:pt idx="198">
                  <c:v>-3.2420629020807326</c:v>
                </c:pt>
                <c:pt idx="199">
                  <c:v>1.6484793709792029</c:v>
                </c:pt>
                <c:pt idx="200">
                  <c:v>4.247584793709791</c:v>
                </c:pt>
                <c:pt idx="201">
                  <c:v>-13.819924152062896</c:v>
                </c:pt>
                <c:pt idx="202">
                  <c:v>-3.0845992415206354</c:v>
                </c:pt>
                <c:pt idx="203">
                  <c:v>-11.227045992415185</c:v>
                </c:pt>
                <c:pt idx="204">
                  <c:v>8.2245295400758209</c:v>
                </c:pt>
                <c:pt idx="205">
                  <c:v>-5.6366547045992377</c:v>
                </c:pt>
                <c:pt idx="206">
                  <c:v>-1.350866547045996</c:v>
                </c:pt>
                <c:pt idx="207">
                  <c:v>1.3196913345295513</c:v>
                </c:pt>
                <c:pt idx="208">
                  <c:v>3.2686969133452806</c:v>
                </c:pt>
                <c:pt idx="209">
                  <c:v>-3.5706130308665536</c:v>
                </c:pt>
                <c:pt idx="210">
                  <c:v>-2.1030061303086995</c:v>
                </c:pt>
                <c:pt idx="211">
                  <c:v>-2.4554300613030762</c:v>
                </c:pt>
                <c:pt idx="212">
                  <c:v>2.0523456993869615</c:v>
                </c:pt>
                <c:pt idx="213">
                  <c:v>4.7348234569938654</c:v>
                </c:pt>
                <c:pt idx="214">
                  <c:v>-6.5506517654300751</c:v>
                </c:pt>
                <c:pt idx="215">
                  <c:v>2.4461934823456772</c:v>
                </c:pt>
                <c:pt idx="216">
                  <c:v>4.4971619348234526</c:v>
                </c:pt>
                <c:pt idx="217">
                  <c:v>1.6098716193482403</c:v>
                </c:pt>
                <c:pt idx="218">
                  <c:v>-2.089801283806537</c:v>
                </c:pt>
                <c:pt idx="219">
                  <c:v>2.9448019871619522</c:v>
                </c:pt>
                <c:pt idx="220">
                  <c:v>2.0870480198716166</c:v>
                </c:pt>
                <c:pt idx="221">
                  <c:v>-6.0361295198012783</c:v>
                </c:pt>
                <c:pt idx="222">
                  <c:v>3.9873387048019993</c:v>
                </c:pt>
                <c:pt idx="223">
                  <c:v>-4.2783266129519859</c:v>
                </c:pt>
                <c:pt idx="224">
                  <c:v>3.7441167338704417</c:v>
                </c:pt>
                <c:pt idx="225">
                  <c:v>0.76194116733870487</c:v>
                </c:pt>
                <c:pt idx="226">
                  <c:v>5.0599194116734054</c:v>
                </c:pt>
                <c:pt idx="227">
                  <c:v>5.4506991941167371</c:v>
                </c:pt>
                <c:pt idx="228">
                  <c:v>1.4648069919411739</c:v>
                </c:pt>
                <c:pt idx="229">
                  <c:v>-1.9173519300805992</c:v>
                </c:pt>
                <c:pt idx="230">
                  <c:v>-1.1783735193008056</c:v>
                </c:pt>
                <c:pt idx="231">
                  <c:v>-1.1783735193006351E-2</c:v>
                </c:pt>
                <c:pt idx="232">
                  <c:v>-5.2552178373519212</c:v>
                </c:pt>
                <c:pt idx="233">
                  <c:v>0.36274782162649899</c:v>
                </c:pt>
                <c:pt idx="234">
                  <c:v>0.14852747821626622</c:v>
                </c:pt>
                <c:pt idx="235">
                  <c:v>8.8485274782158285E-2</c:v>
                </c:pt>
                <c:pt idx="236">
                  <c:v>1.2952848527478125</c:v>
                </c:pt>
                <c:pt idx="237">
                  <c:v>-5.9280471514725264</c:v>
                </c:pt>
                <c:pt idx="238">
                  <c:v>3.0030195284853107</c:v>
                </c:pt>
                <c:pt idx="239">
                  <c:v>-10.180869804715172</c:v>
                </c:pt>
                <c:pt idx="240">
                  <c:v>1.868891301952857</c:v>
                </c:pt>
                <c:pt idx="241">
                  <c:v>-2.1549110869804622</c:v>
                </c:pt>
                <c:pt idx="242">
                  <c:v>-0.15674911086981069</c:v>
                </c:pt>
                <c:pt idx="243">
                  <c:v>3.9591325088912868</c:v>
                </c:pt>
                <c:pt idx="244">
                  <c:v>9.6611913250889359</c:v>
                </c:pt>
                <c:pt idx="245">
                  <c:v>6.7621119132508909</c:v>
                </c:pt>
                <c:pt idx="246">
                  <c:v>0.48312111913253375</c:v>
                </c:pt>
                <c:pt idx="247">
                  <c:v>-5.1441687888086562</c:v>
                </c:pt>
                <c:pt idx="248">
                  <c:v>-7.1806416878880839</c:v>
                </c:pt>
                <c:pt idx="249">
                  <c:v>5.2799935831211258</c:v>
                </c:pt>
                <c:pt idx="250">
                  <c:v>-1.019500064168767</c:v>
                </c:pt>
                <c:pt idx="251">
                  <c:v>1.0234049993582914</c:v>
                </c:pt>
                <c:pt idx="252">
                  <c:v>0.70573404999359468</c:v>
                </c:pt>
                <c:pt idx="253">
                  <c:v>-2.6687426595000829</c:v>
                </c:pt>
                <c:pt idx="254">
                  <c:v>-2.7579874265949798</c:v>
                </c:pt>
                <c:pt idx="255">
                  <c:v>1.2702201257340278</c:v>
                </c:pt>
                <c:pt idx="256">
                  <c:v>-1.9534977987426885</c:v>
                </c:pt>
                <c:pt idx="257">
                  <c:v>-0.29063497798742333</c:v>
                </c:pt>
                <c:pt idx="258">
                  <c:v>3.6290936502201419</c:v>
                </c:pt>
                <c:pt idx="259">
                  <c:v>4.5990936502192881E-2</c:v>
                </c:pt>
                <c:pt idx="260">
                  <c:v>1.3176599093650623</c:v>
                </c:pt>
                <c:pt idx="261">
                  <c:v>-1.1103234009063385</c:v>
                </c:pt>
                <c:pt idx="262">
                  <c:v>2.0615967659909415</c:v>
                </c:pt>
                <c:pt idx="263">
                  <c:v>-0.79298403234008674</c:v>
                </c:pt>
                <c:pt idx="264">
                  <c:v>-1.1023298403233923</c:v>
                </c:pt>
                <c:pt idx="265">
                  <c:v>0.10517670159674708</c:v>
                </c:pt>
                <c:pt idx="266">
                  <c:v>-6.6748232984053857E-2</c:v>
                </c:pt>
                <c:pt idx="267">
                  <c:v>1.6652325176701481</c:v>
                </c:pt>
                <c:pt idx="268">
                  <c:v>-4.0609476748232964</c:v>
                </c:pt>
                <c:pt idx="269">
                  <c:v>-1.280309476748215</c:v>
                </c:pt>
                <c:pt idx="270">
                  <c:v>2.6409969052324982</c:v>
                </c:pt>
                <c:pt idx="271">
                  <c:v>0.93680996905234792</c:v>
                </c:pt>
                <c:pt idx="272">
                  <c:v>-5.8331900309497087E-2</c:v>
                </c:pt>
                <c:pt idx="273">
                  <c:v>4.987416680996887</c:v>
                </c:pt>
                <c:pt idx="274">
                  <c:v>0.18547416680996776</c:v>
                </c:pt>
                <c:pt idx="275">
                  <c:v>-0.80204525833190132</c:v>
                </c:pt>
                <c:pt idx="276">
                  <c:v>3.8661795474166922</c:v>
                </c:pt>
                <c:pt idx="277">
                  <c:v>1.3461617954741314</c:v>
                </c:pt>
                <c:pt idx="278">
                  <c:v>-2.8146383820452172</c:v>
                </c:pt>
                <c:pt idx="279">
                  <c:v>1.647453616179547</c:v>
                </c:pt>
                <c:pt idx="280">
                  <c:v>2.1569745361618118</c:v>
                </c:pt>
                <c:pt idx="281">
                  <c:v>-0.76303025463840868</c:v>
                </c:pt>
                <c:pt idx="282">
                  <c:v>-2.3999303025464087</c:v>
                </c:pt>
                <c:pt idx="283">
                  <c:v>0.69270069697452641</c:v>
                </c:pt>
                <c:pt idx="284">
                  <c:v>-4.5742729930302346</c:v>
                </c:pt>
                <c:pt idx="285">
                  <c:v>0.15765727006967722</c:v>
                </c:pt>
                <c:pt idx="286">
                  <c:v>-5.4708234272993082</c:v>
                </c:pt>
                <c:pt idx="287">
                  <c:v>5.795391765727004</c:v>
                </c:pt>
                <c:pt idx="288">
                  <c:v>1.3461539176572614</c:v>
                </c:pt>
                <c:pt idx="289">
                  <c:v>-2.0495384608234417</c:v>
                </c:pt>
                <c:pt idx="290">
                  <c:v>-2.4999953846082406</c:v>
                </c:pt>
                <c:pt idx="291">
                  <c:v>1.3406000461539236</c:v>
                </c:pt>
                <c:pt idx="292">
                  <c:v>-3.2020939995384481</c:v>
                </c:pt>
                <c:pt idx="293">
                  <c:v>-0.39042093999540839</c:v>
                </c:pt>
                <c:pt idx="294">
                  <c:v>3.6668957906000514</c:v>
                </c:pt>
                <c:pt idx="295">
                  <c:v>7.6882689579060184</c:v>
                </c:pt>
                <c:pt idx="296">
                  <c:v>0.68708268957905716</c:v>
                </c:pt>
                <c:pt idx="297">
                  <c:v>0.9559708268958218</c:v>
                </c:pt>
                <c:pt idx="298">
                  <c:v>3.4770597082689676</c:v>
                </c:pt>
                <c:pt idx="299">
                  <c:v>2.7466705970826695</c:v>
                </c:pt>
                <c:pt idx="300">
                  <c:v>0.57956670597081938</c:v>
                </c:pt>
                <c:pt idx="301">
                  <c:v>5.8460956670597284</c:v>
                </c:pt>
                <c:pt idx="302">
                  <c:v>-6.6922390433293799</c:v>
                </c:pt>
                <c:pt idx="303">
                  <c:v>7.3811776095666914</c:v>
                </c:pt>
                <c:pt idx="304">
                  <c:v>-6.1788223904329698E-2</c:v>
                </c:pt>
                <c:pt idx="305">
                  <c:v>3.3796821177609502</c:v>
                </c:pt>
                <c:pt idx="306">
                  <c:v>-0.92510317882238269</c:v>
                </c:pt>
                <c:pt idx="307">
                  <c:v>0.17474896821178731</c:v>
                </c:pt>
                <c:pt idx="308">
                  <c:v>0.2632474896821293</c:v>
                </c:pt>
                <c:pt idx="309">
                  <c:v>1.2618324748968348</c:v>
                </c:pt>
                <c:pt idx="310">
                  <c:v>-0.90758167525103772</c:v>
                </c:pt>
                <c:pt idx="311">
                  <c:v>1.6084241832475072</c:v>
                </c:pt>
                <c:pt idx="312">
                  <c:v>0.50038424183247798</c:v>
                </c:pt>
                <c:pt idx="313">
                  <c:v>-1.2444961575816649</c:v>
                </c:pt>
                <c:pt idx="314">
                  <c:v>1.0166550384241759</c:v>
                </c:pt>
                <c:pt idx="315">
                  <c:v>-0.38783344961578337</c:v>
                </c:pt>
                <c:pt idx="316">
                  <c:v>-2.741578334496154</c:v>
                </c:pt>
                <c:pt idx="317">
                  <c:v>-6.2986157833449283</c:v>
                </c:pt>
                <c:pt idx="318">
                  <c:v>-1.2667861578334509</c:v>
                </c:pt>
                <c:pt idx="319">
                  <c:v>1.2299321384216739</c:v>
                </c:pt>
                <c:pt idx="320">
                  <c:v>-5.3852006786158029</c:v>
                </c:pt>
                <c:pt idx="321">
                  <c:v>3.237047993213821</c:v>
                </c:pt>
                <c:pt idx="322">
                  <c:v>4.459170479932169</c:v>
                </c:pt>
                <c:pt idx="323">
                  <c:v>-2.9357082952006976</c:v>
                </c:pt>
                <c:pt idx="324">
                  <c:v>-6.1549570829520235</c:v>
                </c:pt>
                <c:pt idx="325">
                  <c:v>-0.86734957082953201</c:v>
                </c:pt>
                <c:pt idx="326">
                  <c:v>4.7190265042916906</c:v>
                </c:pt>
                <c:pt idx="327">
                  <c:v>-4.0398097349570889</c:v>
                </c:pt>
                <c:pt idx="328">
                  <c:v>6.1629019026504466</c:v>
                </c:pt>
                <c:pt idx="329">
                  <c:v>-1.2586709809735055</c:v>
                </c:pt>
                <c:pt idx="330">
                  <c:v>4.5598132901902488</c:v>
                </c:pt>
                <c:pt idx="331">
                  <c:v>-1.2940018670980749</c:v>
                </c:pt>
                <c:pt idx="332">
                  <c:v>-0.92554001867097213</c:v>
                </c:pt>
                <c:pt idx="333">
                  <c:v>2.8060445998132479</c:v>
                </c:pt>
                <c:pt idx="334">
                  <c:v>-0.62233955400185437</c:v>
                </c:pt>
                <c:pt idx="335">
                  <c:v>-6.141623395540023</c:v>
                </c:pt>
                <c:pt idx="336">
                  <c:v>-0.42061623395539982</c:v>
                </c:pt>
                <c:pt idx="337">
                  <c:v>5.4710938376604474</c:v>
                </c:pt>
                <c:pt idx="338">
                  <c:v>1.5982109383766101</c:v>
                </c:pt>
                <c:pt idx="339">
                  <c:v>-2.0421178906162254</c:v>
                </c:pt>
                <c:pt idx="340">
                  <c:v>-3.0493211789061831</c:v>
                </c:pt>
                <c:pt idx="341">
                  <c:v>3.9886067882109444</c:v>
                </c:pt>
                <c:pt idx="342">
                  <c:v>-1.163813932117904</c:v>
                </c:pt>
                <c:pt idx="343">
                  <c:v>-3.302638139321175</c:v>
                </c:pt>
                <c:pt idx="344">
                  <c:v>3.7724736186067958</c:v>
                </c:pt>
                <c:pt idx="345">
                  <c:v>6.425424736186045</c:v>
                </c:pt>
                <c:pt idx="346">
                  <c:v>6.5879542473618926</c:v>
                </c:pt>
                <c:pt idx="347">
                  <c:v>-1.1088204575263774</c:v>
                </c:pt>
                <c:pt idx="348">
                  <c:v>1.969411795424719</c:v>
                </c:pt>
                <c:pt idx="349">
                  <c:v>3.2716941179542687</c:v>
                </c:pt>
                <c:pt idx="350">
                  <c:v>2.5568169411795338</c:v>
                </c:pt>
                <c:pt idx="351">
                  <c:v>8.3868169411800864E-2</c:v>
                </c:pt>
                <c:pt idx="352">
                  <c:v>2.5054386816941303</c:v>
                </c:pt>
                <c:pt idx="353">
                  <c:v>-2.7902456131830604</c:v>
                </c:pt>
                <c:pt idx="354">
                  <c:v>3.7678975438681448</c:v>
                </c:pt>
                <c:pt idx="355">
                  <c:v>1.2413789754386642</c:v>
                </c:pt>
                <c:pt idx="356">
                  <c:v>-1.9290862102456288</c:v>
                </c:pt>
                <c:pt idx="357">
                  <c:v>-0.48529086210245964</c:v>
                </c:pt>
                <c:pt idx="358">
                  <c:v>2.2472470913789948</c:v>
                </c:pt>
                <c:pt idx="359">
                  <c:v>-3.2878275290862291</c:v>
                </c:pt>
                <c:pt idx="360">
                  <c:v>3.8309217247091283</c:v>
                </c:pt>
                <c:pt idx="361">
                  <c:v>0.42650921724708724</c:v>
                </c:pt>
                <c:pt idx="362">
                  <c:v>0.41206509217246889</c:v>
                </c:pt>
                <c:pt idx="363">
                  <c:v>-7.1893793490782798</c:v>
                </c:pt>
                <c:pt idx="364">
                  <c:v>-2.0619937934907853</c:v>
                </c:pt>
                <c:pt idx="365">
                  <c:v>-0.34101993793493079</c:v>
                </c:pt>
                <c:pt idx="366">
                  <c:v>-0.31401019937933938</c:v>
                </c:pt>
                <c:pt idx="367">
                  <c:v>-3.9542401019937756</c:v>
                </c:pt>
                <c:pt idx="368">
                  <c:v>-1.32094240101992</c:v>
                </c:pt>
                <c:pt idx="369">
                  <c:v>3.1514905759897829</c:v>
                </c:pt>
                <c:pt idx="370">
                  <c:v>2.6818149057599214</c:v>
                </c:pt>
                <c:pt idx="371">
                  <c:v>-5.0989818509424083</c:v>
                </c:pt>
                <c:pt idx="372">
                  <c:v>-0.973189818509411</c:v>
                </c:pt>
                <c:pt idx="373">
                  <c:v>-7.0285318981850935</c:v>
                </c:pt>
                <c:pt idx="374">
                  <c:v>3.8420146810181564</c:v>
                </c:pt>
                <c:pt idx="375">
                  <c:v>5.0088201468101943</c:v>
                </c:pt>
                <c:pt idx="376">
                  <c:v>-2.8332117985319201</c:v>
                </c:pt>
                <c:pt idx="377">
                  <c:v>-2.0669321179852886</c:v>
                </c:pt>
                <c:pt idx="378">
                  <c:v>0.56313067882013002</c:v>
                </c:pt>
                <c:pt idx="379">
                  <c:v>3.2750313067882075</c:v>
                </c:pt>
                <c:pt idx="380">
                  <c:v>-1.2419496869321165</c:v>
                </c:pt>
                <c:pt idx="381">
                  <c:v>5.44628050313068</c:v>
                </c:pt>
                <c:pt idx="382">
                  <c:v>0.96916280503131702</c:v>
                </c:pt>
                <c:pt idx="383">
                  <c:v>-0.21420837194972364</c:v>
                </c:pt>
                <c:pt idx="384">
                  <c:v>-2.1233420837195069</c:v>
                </c:pt>
                <c:pt idx="385">
                  <c:v>0.33886657916278295</c:v>
                </c:pt>
                <c:pt idx="386">
                  <c:v>-2.2151113342083875</c:v>
                </c:pt>
                <c:pt idx="387">
                  <c:v>-0.11945111334208036</c:v>
                </c:pt>
                <c:pt idx="388">
                  <c:v>-1.5483945111334094</c:v>
                </c:pt>
                <c:pt idx="389">
                  <c:v>4.9275160548886561</c:v>
                </c:pt>
                <c:pt idx="390">
                  <c:v>2.9878751605488958</c:v>
                </c:pt>
                <c:pt idx="391">
                  <c:v>-1.1767212483945002</c:v>
                </c:pt>
                <c:pt idx="392">
                  <c:v>0.98073278751607518</c:v>
                </c:pt>
                <c:pt idx="393">
                  <c:v>3.5613073278751415</c:v>
                </c:pt>
                <c:pt idx="394">
                  <c:v>0.66811307327876079</c:v>
                </c:pt>
                <c:pt idx="395">
                  <c:v>1.9527811307327738</c:v>
                </c:pt>
                <c:pt idx="396">
                  <c:v>-1.4692721886926847</c:v>
                </c:pt>
                <c:pt idx="397">
                  <c:v>-0.96819272188693617</c:v>
                </c:pt>
                <c:pt idx="398">
                  <c:v>3.4153180727811616</c:v>
                </c:pt>
                <c:pt idx="399">
                  <c:v>-1.396146819272218</c:v>
                </c:pt>
                <c:pt idx="400">
                  <c:v>3.0997385318072759</c:v>
                </c:pt>
                <c:pt idx="401">
                  <c:v>2.8331973853180443</c:v>
                </c:pt>
                <c:pt idx="402">
                  <c:v>-0.20526802614676853</c:v>
                </c:pt>
                <c:pt idx="403">
                  <c:v>1.3797473197384988</c:v>
                </c:pt>
                <c:pt idx="404">
                  <c:v>-1.6111025268026538</c:v>
                </c:pt>
                <c:pt idx="405">
                  <c:v>3.5839889747319376</c:v>
                </c:pt>
                <c:pt idx="406">
                  <c:v>2.6436398897473055</c:v>
                </c:pt>
                <c:pt idx="407">
                  <c:v>-0.46006360110254718</c:v>
                </c:pt>
                <c:pt idx="408">
                  <c:v>0.67649936398896671</c:v>
                </c:pt>
                <c:pt idx="409">
                  <c:v>5.8934649936398387</c:v>
                </c:pt>
                <c:pt idx="410">
                  <c:v>6.8734649936402548E-2</c:v>
                </c:pt>
                <c:pt idx="411">
                  <c:v>2.2095873464993474</c:v>
                </c:pt>
                <c:pt idx="412">
                  <c:v>-2.4203041265350294</c:v>
                </c:pt>
                <c:pt idx="413">
                  <c:v>0.48169695873468754</c:v>
                </c:pt>
                <c:pt idx="414">
                  <c:v>-0.59838303041266272</c:v>
                </c:pt>
                <c:pt idx="415">
                  <c:v>3.5552161696958819</c:v>
                </c:pt>
                <c:pt idx="416">
                  <c:v>1.5243521616969815</c:v>
                </c:pt>
                <c:pt idx="417">
                  <c:v>-1.4248564783830489</c:v>
                </c:pt>
                <c:pt idx="418">
                  <c:v>-0.28674856478380661</c:v>
                </c:pt>
                <c:pt idx="419">
                  <c:v>-3.6419674856479105</c:v>
                </c:pt>
                <c:pt idx="420">
                  <c:v>2.211280325143548</c:v>
                </c:pt>
                <c:pt idx="421">
                  <c:v>2.0460128032514717</c:v>
                </c:pt>
                <c:pt idx="422">
                  <c:v>4.6326601280324553</c:v>
                </c:pt>
                <c:pt idx="423">
                  <c:v>3.4810266012803481</c:v>
                </c:pt>
                <c:pt idx="424">
                  <c:v>-0.56848973398717817</c:v>
                </c:pt>
                <c:pt idx="425">
                  <c:v>-2.4478848973399181</c:v>
                </c:pt>
                <c:pt idx="426">
                  <c:v>-0.33587884897337972</c:v>
                </c:pt>
                <c:pt idx="427">
                  <c:v>0.26914121151020254</c:v>
                </c:pt>
                <c:pt idx="428">
                  <c:v>-1.5445085878848772</c:v>
                </c:pt>
                <c:pt idx="429">
                  <c:v>-0.1029450858789005</c:v>
                </c:pt>
                <c:pt idx="430">
                  <c:v>2.2368705491412015</c:v>
                </c:pt>
                <c:pt idx="431">
                  <c:v>-0.57113129450863198</c:v>
                </c:pt>
                <c:pt idx="432">
                  <c:v>2.9230886870549853</c:v>
                </c:pt>
                <c:pt idx="433">
                  <c:v>-2.9169113129512425E-2</c:v>
                </c:pt>
                <c:pt idx="434">
                  <c:v>-1.0998916911312904</c:v>
                </c:pt>
                <c:pt idx="435">
                  <c:v>-1.8499989169113178</c:v>
                </c:pt>
                <c:pt idx="436">
                  <c:v>0.47790001083086509</c:v>
                </c:pt>
                <c:pt idx="437">
                  <c:v>2.7874790001083056</c:v>
                </c:pt>
                <c:pt idx="438">
                  <c:v>2.9859747900010802</c:v>
                </c:pt>
                <c:pt idx="439">
                  <c:v>1.7326597479000725</c:v>
                </c:pt>
                <c:pt idx="440">
                  <c:v>-1.4617734025210325</c:v>
                </c:pt>
                <c:pt idx="441">
                  <c:v>-1.7595177340251666</c:v>
                </c:pt>
                <c:pt idx="442">
                  <c:v>5.8706048226597431</c:v>
                </c:pt>
                <c:pt idx="443">
                  <c:v>7.4581060482265684</c:v>
                </c:pt>
                <c:pt idx="444">
                  <c:v>0.35728106048225072</c:v>
                </c:pt>
                <c:pt idx="445">
                  <c:v>-1.9754271893951909</c:v>
                </c:pt>
                <c:pt idx="446">
                  <c:v>-0.61445427189397606</c:v>
                </c:pt>
                <c:pt idx="447">
                  <c:v>-2.8527445427189946</c:v>
                </c:pt>
                <c:pt idx="448">
                  <c:v>0.58557255457282054</c:v>
                </c:pt>
                <c:pt idx="449">
                  <c:v>3.77875572554575</c:v>
                </c:pt>
                <c:pt idx="450">
                  <c:v>-1.6292124427445174</c:v>
                </c:pt>
                <c:pt idx="451">
                  <c:v>-6.5192124427426279E-2</c:v>
                </c:pt>
                <c:pt idx="452">
                  <c:v>-0.66355192124433415</c:v>
                </c:pt>
                <c:pt idx="453">
                  <c:v>-1.6235519212386862E-2</c:v>
                </c:pt>
                <c:pt idx="454">
                  <c:v>-0.93616235519209567</c:v>
                </c:pt>
                <c:pt idx="455">
                  <c:v>1.9938376448067174E-2</c:v>
                </c:pt>
                <c:pt idx="456">
                  <c:v>-2.8855006162355039</c:v>
                </c:pt>
                <c:pt idx="457">
                  <c:v>-1.5302550061623492</c:v>
                </c:pt>
                <c:pt idx="458">
                  <c:v>1.2325974499383392</c:v>
                </c:pt>
                <c:pt idx="459">
                  <c:v>2.7420259744994269</c:v>
                </c:pt>
                <c:pt idx="460">
                  <c:v>4.9311202597449437</c:v>
                </c:pt>
                <c:pt idx="461">
                  <c:v>0.43931120259748013</c:v>
                </c:pt>
                <c:pt idx="462">
                  <c:v>-5.2113068879740467</c:v>
                </c:pt>
                <c:pt idx="463">
                  <c:v>-5.4822130688797301</c:v>
                </c:pt>
                <c:pt idx="464">
                  <c:v>0.432577869311217</c:v>
                </c:pt>
                <c:pt idx="465">
                  <c:v>3.6894257786931348</c:v>
                </c:pt>
                <c:pt idx="466">
                  <c:v>0.99219425778687764</c:v>
                </c:pt>
                <c:pt idx="467">
                  <c:v>-0.19477805742212695</c:v>
                </c:pt>
                <c:pt idx="468">
                  <c:v>-5.0517477805742601</c:v>
                </c:pt>
                <c:pt idx="469">
                  <c:v>-10.433217477805727</c:v>
                </c:pt>
                <c:pt idx="470">
                  <c:v>0.36366782522196672</c:v>
                </c:pt>
                <c:pt idx="471">
                  <c:v>-2.0240633217477466</c:v>
                </c:pt>
                <c:pt idx="472">
                  <c:v>6.9793593667824894</c:v>
                </c:pt>
                <c:pt idx="473">
                  <c:v>-5.7698064063321794</c:v>
                </c:pt>
                <c:pt idx="474">
                  <c:v>5.450401935936668</c:v>
                </c:pt>
                <c:pt idx="475">
                  <c:v>4.2953040193593779</c:v>
                </c:pt>
                <c:pt idx="476">
                  <c:v>1.739253040193546</c:v>
                </c:pt>
                <c:pt idx="477">
                  <c:v>1.7392530401934891E-2</c:v>
                </c:pt>
                <c:pt idx="478">
                  <c:v>-0.60422607469598688</c:v>
                </c:pt>
                <c:pt idx="479">
                  <c:v>-1.3221422607470004</c:v>
                </c:pt>
                <c:pt idx="480">
                  <c:v>3.3306785773925753</c:v>
                </c:pt>
                <c:pt idx="481">
                  <c:v>6.3115067857738723</c:v>
                </c:pt>
                <c:pt idx="482">
                  <c:v>1.4865150678577947</c:v>
                </c:pt>
                <c:pt idx="483">
                  <c:v>3.0175651506785925</c:v>
                </c:pt>
                <c:pt idx="484">
                  <c:v>0.94647565150683022</c:v>
                </c:pt>
                <c:pt idx="485">
                  <c:v>-0.78993524348493338</c:v>
                </c:pt>
                <c:pt idx="486">
                  <c:v>3.2580006475651544</c:v>
                </c:pt>
                <c:pt idx="487">
                  <c:v>-1.5272199935243407</c:v>
                </c:pt>
                <c:pt idx="488">
                  <c:v>-1.0193721999353329</c:v>
                </c:pt>
                <c:pt idx="489">
                  <c:v>1.9200062780006419</c:v>
                </c:pt>
                <c:pt idx="490">
                  <c:v>12.751200062780072</c:v>
                </c:pt>
                <c:pt idx="491">
                  <c:v>1.2779120006277935</c:v>
                </c:pt>
                <c:pt idx="492">
                  <c:v>7.1002791200062916</c:v>
                </c:pt>
                <c:pt idx="493">
                  <c:v>-2.1224972087998708</c:v>
                </c:pt>
                <c:pt idx="494">
                  <c:v>3.6443750279119627</c:v>
                </c:pt>
                <c:pt idx="495">
                  <c:v>0.88454375027907872</c:v>
                </c:pt>
                <c:pt idx="496">
                  <c:v>2.3876454375027834</c:v>
                </c:pt>
                <c:pt idx="497">
                  <c:v>-0.34662354562493647</c:v>
                </c:pt>
                <c:pt idx="498">
                  <c:v>0.90313376454372474</c:v>
                </c:pt>
                <c:pt idx="499">
                  <c:v>-1.004768662354536</c:v>
                </c:pt>
                <c:pt idx="500">
                  <c:v>-5.0308476866234741</c:v>
                </c:pt>
                <c:pt idx="501">
                  <c:v>1.5387915231337956</c:v>
                </c:pt>
                <c:pt idx="502">
                  <c:v>4.1976879152313131</c:v>
                </c:pt>
                <c:pt idx="503">
                  <c:v>-0.59172312084763234</c:v>
                </c:pt>
                <c:pt idx="504">
                  <c:v>3.3477827687914896</c:v>
                </c:pt>
                <c:pt idx="505">
                  <c:v>0.25807782768794141</c:v>
                </c:pt>
                <c:pt idx="506">
                  <c:v>2.1023807782768245</c:v>
                </c:pt>
                <c:pt idx="507">
                  <c:v>1.8181238077827402</c:v>
                </c:pt>
                <c:pt idx="508">
                  <c:v>-3.185318761922133</c:v>
                </c:pt>
                <c:pt idx="509">
                  <c:v>-2.1316531876192357</c:v>
                </c:pt>
                <c:pt idx="510">
                  <c:v>0.20328346812380005</c:v>
                </c:pt>
                <c:pt idx="511">
                  <c:v>-8.0359671653187661</c:v>
                </c:pt>
                <c:pt idx="512">
                  <c:v>6.7075403283467949</c:v>
                </c:pt>
                <c:pt idx="513">
                  <c:v>-5.8321245967165396</c:v>
                </c:pt>
                <c:pt idx="514">
                  <c:v>-0.55642124596715803</c:v>
                </c:pt>
                <c:pt idx="515">
                  <c:v>-0.58166421245965694</c:v>
                </c:pt>
                <c:pt idx="516">
                  <c:v>-6.334716642124647</c:v>
                </c:pt>
                <c:pt idx="517">
                  <c:v>3.04245283357875</c:v>
                </c:pt>
                <c:pt idx="518">
                  <c:v>8.5567245283358488</c:v>
                </c:pt>
                <c:pt idx="519">
                  <c:v>0.13446724528336063</c:v>
                </c:pt>
                <c:pt idx="520">
                  <c:v>-1.8250553275471475</c:v>
                </c:pt>
                <c:pt idx="521">
                  <c:v>9.2015494467245276</c:v>
                </c:pt>
                <c:pt idx="522">
                  <c:v>-2.9747845055327957</c:v>
                </c:pt>
                <c:pt idx="523">
                  <c:v>-10.831747845055361</c:v>
                </c:pt>
                <c:pt idx="524">
                  <c:v>6.0545825215494347</c:v>
                </c:pt>
                <c:pt idx="525">
                  <c:v>-9.4620541747844982</c:v>
                </c:pt>
                <c:pt idx="526">
                  <c:v>-1.1690205417478978</c:v>
                </c:pt>
                <c:pt idx="527">
                  <c:v>-3.8108902054174791</c:v>
                </c:pt>
                <c:pt idx="528">
                  <c:v>7.1696910979458721</c:v>
                </c:pt>
                <c:pt idx="529">
                  <c:v>5.8438969109794812</c:v>
                </c:pt>
                <c:pt idx="530">
                  <c:v>1.5136389691098202</c:v>
                </c:pt>
                <c:pt idx="531">
                  <c:v>7.5941363896911298</c:v>
                </c:pt>
                <c:pt idx="532">
                  <c:v>-1.0960586361031233</c:v>
                </c:pt>
                <c:pt idx="533">
                  <c:v>0.67273941363896483</c:v>
                </c:pt>
                <c:pt idx="534">
                  <c:v>-2.5619726058636161</c:v>
                </c:pt>
                <c:pt idx="535">
                  <c:v>-2.9556197260586146</c:v>
                </c:pt>
                <c:pt idx="536">
                  <c:v>-1.5629561972605757</c:v>
                </c:pt>
                <c:pt idx="537">
                  <c:v>-5.6217295619726428</c:v>
                </c:pt>
                <c:pt idx="538">
                  <c:v>-12.391517295619735</c:v>
                </c:pt>
                <c:pt idx="539">
                  <c:v>-2.5656151729561998</c:v>
                </c:pt>
                <c:pt idx="540">
                  <c:v>0.13064384827043796</c:v>
                </c:pt>
                <c:pt idx="541">
                  <c:v>0.22590643848269565</c:v>
                </c:pt>
                <c:pt idx="542">
                  <c:v>0.69565906438481306</c:v>
                </c:pt>
                <c:pt idx="543">
                  <c:v>3.2202565906438849</c:v>
                </c:pt>
                <c:pt idx="544">
                  <c:v>-13.12359743409354</c:v>
                </c:pt>
                <c:pt idx="545">
                  <c:v>5.142864025659037</c:v>
                </c:pt>
                <c:pt idx="546">
                  <c:v>-7.3225713597433923</c:v>
                </c:pt>
                <c:pt idx="547">
                  <c:v>0.59097428640257021</c:v>
                </c:pt>
                <c:pt idx="548">
                  <c:v>-1.6836902571359929</c:v>
                </c:pt>
                <c:pt idx="549">
                  <c:v>-5.4569369025713854</c:v>
                </c:pt>
                <c:pt idx="550">
                  <c:v>0.27743063097426557</c:v>
                </c:pt>
                <c:pt idx="551">
                  <c:v>-7.6933256936902694</c:v>
                </c:pt>
                <c:pt idx="552">
                  <c:v>7.9512667430631723</c:v>
                </c:pt>
                <c:pt idx="553">
                  <c:v>3.1365126674305657</c:v>
                </c:pt>
                <c:pt idx="554">
                  <c:v>8.2549651266743354</c:v>
                </c:pt>
                <c:pt idx="555">
                  <c:v>2.7391496512667004</c:v>
                </c:pt>
                <c:pt idx="556">
                  <c:v>-2.1409085034873101</c:v>
                </c:pt>
                <c:pt idx="557">
                  <c:v>4.5689909149651271</c:v>
                </c:pt>
                <c:pt idx="558">
                  <c:v>-11.879410090850286</c:v>
                </c:pt>
                <c:pt idx="559">
                  <c:v>4.4617058990915552</c:v>
                </c:pt>
                <c:pt idx="560">
                  <c:v>-4.8289829410090874</c:v>
                </c:pt>
                <c:pt idx="561">
                  <c:v>3.4775101705899374</c:v>
                </c:pt>
                <c:pt idx="562">
                  <c:v>6.5296751017058909</c:v>
                </c:pt>
                <c:pt idx="563">
                  <c:v>-8.5587032489829085</c:v>
                </c:pt>
                <c:pt idx="564">
                  <c:v>-7.2543870324898876</c:v>
                </c:pt>
                <c:pt idx="565">
                  <c:v>-0.11154387032490831</c:v>
                </c:pt>
                <c:pt idx="566">
                  <c:v>5.3412845612967885</c:v>
                </c:pt>
                <c:pt idx="567">
                  <c:v>-0.28918715438703657</c:v>
                </c:pt>
                <c:pt idx="568">
                  <c:v>-8.5859918715439107</c:v>
                </c:pt>
                <c:pt idx="569">
                  <c:v>-2.8262599187154365</c:v>
                </c:pt>
                <c:pt idx="570">
                  <c:v>-0.23376259918717324</c:v>
                </c:pt>
                <c:pt idx="571">
                  <c:v>-7.2935376259918598</c:v>
                </c:pt>
                <c:pt idx="572">
                  <c:v>13.941964623740091</c:v>
                </c:pt>
                <c:pt idx="573">
                  <c:v>2.8013196462374026</c:v>
                </c:pt>
                <c:pt idx="574">
                  <c:v>1.4765131964623492</c:v>
                </c:pt>
                <c:pt idx="575">
                  <c:v>-3.7433348680353333</c:v>
                </c:pt>
                <c:pt idx="576">
                  <c:v>5.0907666513195977</c:v>
                </c:pt>
                <c:pt idx="577">
                  <c:v>-4.1279923334868158</c:v>
                </c:pt>
                <c:pt idx="578">
                  <c:v>-5.9721799233348634</c:v>
                </c:pt>
                <c:pt idx="579">
                  <c:v>-10.776421799233333</c:v>
                </c:pt>
                <c:pt idx="580">
                  <c:v>-3.1024642179923489</c:v>
                </c:pt>
                <c:pt idx="581">
                  <c:v>12.349275357820147</c:v>
                </c:pt>
                <c:pt idx="582">
                  <c:v>-2.7244072464218334</c:v>
                </c:pt>
                <c:pt idx="583">
                  <c:v>-5.4296440724642139</c:v>
                </c:pt>
                <c:pt idx="584">
                  <c:v>-3.6069964407246289</c:v>
                </c:pt>
                <c:pt idx="585">
                  <c:v>10.445830035592735</c:v>
                </c:pt>
                <c:pt idx="586">
                  <c:v>7.190158300355904</c:v>
                </c:pt>
                <c:pt idx="587">
                  <c:v>0.88420158300357343</c:v>
                </c:pt>
                <c:pt idx="588">
                  <c:v>5.1078420158301014</c:v>
                </c:pt>
                <c:pt idx="589">
                  <c:v>-1.1919215798417326</c:v>
                </c:pt>
                <c:pt idx="590">
                  <c:v>4.7836807842016356</c:v>
                </c:pt>
                <c:pt idx="591">
                  <c:v>-4.4247631921579682</c:v>
                </c:pt>
                <c:pt idx="592">
                  <c:v>4.4674523680783977</c:v>
                </c:pt>
                <c:pt idx="593">
                  <c:v>-0.36622547631918678</c:v>
                </c:pt>
                <c:pt idx="594">
                  <c:v>6.8667377452367759</c:v>
                </c:pt>
                <c:pt idx="595">
                  <c:v>4.6782673774523573</c:v>
                </c:pt>
                <c:pt idx="596">
                  <c:v>-1.4702173262255087</c:v>
                </c:pt>
                <c:pt idx="597">
                  <c:v>-5.4464021732622427</c:v>
                </c:pt>
                <c:pt idx="598">
                  <c:v>1.0318359782673951</c:v>
                </c:pt>
                <c:pt idx="599">
                  <c:v>5.4420183597827645</c:v>
                </c:pt>
                <c:pt idx="600">
                  <c:v>-3.9483798164022232</c:v>
                </c:pt>
                <c:pt idx="601">
                  <c:v>-11.176983798164031</c:v>
                </c:pt>
                <c:pt idx="602">
                  <c:v>1.7184301620183078</c:v>
                </c:pt>
                <c:pt idx="603">
                  <c:v>-4.2892156983798486</c:v>
                </c:pt>
                <c:pt idx="604">
                  <c:v>-11.503292156983775</c:v>
                </c:pt>
                <c:pt idx="605">
                  <c:v>-3.246732921569901</c:v>
                </c:pt>
                <c:pt idx="606">
                  <c:v>5.4089326707843384</c:v>
                </c:pt>
                <c:pt idx="607">
                  <c:v>-7.5699106732922132</c:v>
                </c:pt>
                <c:pt idx="608">
                  <c:v>0.59960089326705202</c:v>
                </c:pt>
                <c:pt idx="609">
                  <c:v>4.6841960089327017</c:v>
                </c:pt>
                <c:pt idx="610">
                  <c:v>1.0842419600893436</c:v>
                </c:pt>
                <c:pt idx="611">
                  <c:v>-5.4208575803991152</c:v>
                </c:pt>
                <c:pt idx="612">
                  <c:v>-6.6898085758040224</c:v>
                </c:pt>
                <c:pt idx="613">
                  <c:v>6.4806019142420155</c:v>
                </c:pt>
                <c:pt idx="614">
                  <c:v>-10.21149398085754</c:v>
                </c:pt>
                <c:pt idx="615">
                  <c:v>12.620985060191401</c:v>
                </c:pt>
                <c:pt idx="616">
                  <c:v>6.3995098506019303</c:v>
                </c:pt>
                <c:pt idx="617">
                  <c:v>-11.78790490149396</c:v>
                </c:pt>
                <c:pt idx="618">
                  <c:v>6.6840209509850865</c:v>
                </c:pt>
                <c:pt idx="619">
                  <c:v>-2.5658597904901512</c:v>
                </c:pt>
                <c:pt idx="620">
                  <c:v>7.9996414020951647</c:v>
                </c:pt>
                <c:pt idx="621">
                  <c:v>-12.280903585979047</c:v>
                </c:pt>
                <c:pt idx="622">
                  <c:v>-2.6870090358597736</c:v>
                </c:pt>
                <c:pt idx="623">
                  <c:v>-9.960570090358658</c:v>
                </c:pt>
                <c:pt idx="624">
                  <c:v>4.7155942990964377</c:v>
                </c:pt>
                <c:pt idx="625">
                  <c:v>-8.7122440570090873</c:v>
                </c:pt>
                <c:pt idx="626">
                  <c:v>-5.1762224405700579</c:v>
                </c:pt>
                <c:pt idx="627">
                  <c:v>5.5952377755942848</c:v>
                </c:pt>
                <c:pt idx="628">
                  <c:v>0.42785237775592577</c:v>
                </c:pt>
                <c:pt idx="629">
                  <c:v>5.2109785237776123</c:v>
                </c:pt>
                <c:pt idx="630">
                  <c:v>-11.83729021476222</c:v>
                </c:pt>
                <c:pt idx="631">
                  <c:v>-1.0404729021476271</c:v>
                </c:pt>
                <c:pt idx="632">
                  <c:v>-0.57940472902149054</c:v>
                </c:pt>
                <c:pt idx="633">
                  <c:v>7.9303059527098014</c:v>
                </c:pt>
                <c:pt idx="634">
                  <c:v>-0.93109694047288372</c:v>
                </c:pt>
                <c:pt idx="635">
                  <c:v>2.8354890305952836</c:v>
                </c:pt>
                <c:pt idx="636">
                  <c:v>3.3440548903059266</c:v>
                </c:pt>
                <c:pt idx="637">
                  <c:v>7.2337405489030289</c:v>
                </c:pt>
                <c:pt idx="638">
                  <c:v>-1.2715625945108968</c:v>
                </c:pt>
                <c:pt idx="639">
                  <c:v>0.52678437405484146</c:v>
                </c:pt>
                <c:pt idx="640">
                  <c:v>2.1241678437405653</c:v>
                </c:pt>
                <c:pt idx="641">
                  <c:v>-4.4519583215625289</c:v>
                </c:pt>
                <c:pt idx="642">
                  <c:v>-1.2903195832156484</c:v>
                </c:pt>
                <c:pt idx="643">
                  <c:v>3.6656968041679079</c:v>
                </c:pt>
                <c:pt idx="644">
                  <c:v>-2.0136430319583383</c:v>
                </c:pt>
                <c:pt idx="645">
                  <c:v>-5.5331364303195869</c:v>
                </c:pt>
                <c:pt idx="646">
                  <c:v>-11.630731364303159</c:v>
                </c:pt>
                <c:pt idx="647">
                  <c:v>-10.642207313643041</c:v>
                </c:pt>
                <c:pt idx="648">
                  <c:v>2.0811779268635746</c:v>
                </c:pt>
                <c:pt idx="649">
                  <c:v>7.1524117792686468</c:v>
                </c:pt>
                <c:pt idx="650">
                  <c:v>-6.5891758822072859</c:v>
                </c:pt>
                <c:pt idx="651">
                  <c:v>2.5631082411779289</c:v>
                </c:pt>
                <c:pt idx="652">
                  <c:v>5.9997310824117562</c:v>
                </c:pt>
                <c:pt idx="653">
                  <c:v>-0.53840268917588219</c:v>
                </c:pt>
                <c:pt idx="654">
                  <c:v>5.6155159731082733</c:v>
                </c:pt>
                <c:pt idx="655">
                  <c:v>8.7280551597310989</c:v>
                </c:pt>
                <c:pt idx="656">
                  <c:v>-2.669319448402689</c:v>
                </c:pt>
                <c:pt idx="657">
                  <c:v>-8.276693194484011</c:v>
                </c:pt>
                <c:pt idx="658">
                  <c:v>3.6253330680551699</c:v>
                </c:pt>
                <c:pt idx="659">
                  <c:v>-3.3284466693194474</c:v>
                </c:pt>
                <c:pt idx="660">
                  <c:v>2.6644155333067943</c:v>
                </c:pt>
                <c:pt idx="661">
                  <c:v>3.2343441553330479</c:v>
                </c:pt>
                <c:pt idx="662">
                  <c:v>3.328443441553361</c:v>
                </c:pt>
                <c:pt idx="663">
                  <c:v>2.1814844344154949</c:v>
                </c:pt>
                <c:pt idx="664">
                  <c:v>-0.7039851556558574</c:v>
                </c:pt>
                <c:pt idx="665">
                  <c:v>-3.0971398515565625</c:v>
                </c:pt>
                <c:pt idx="666">
                  <c:v>-10.664671398515566</c:v>
                </c:pt>
                <c:pt idx="667">
                  <c:v>-1.0385467139851698</c:v>
                </c:pt>
                <c:pt idx="668">
                  <c:v>1.3237145328601514</c:v>
                </c:pt>
                <c:pt idx="669">
                  <c:v>2.6030371453285852</c:v>
                </c:pt>
                <c:pt idx="670">
                  <c:v>-2.3969696285467137</c:v>
                </c:pt>
                <c:pt idx="671">
                  <c:v>5.1555303037145279</c:v>
                </c:pt>
                <c:pt idx="672">
                  <c:v>2.7393553030372004</c:v>
                </c:pt>
                <c:pt idx="673">
                  <c:v>2.5484935530303687</c:v>
                </c:pt>
                <c:pt idx="674">
                  <c:v>-4.3692150644697278</c:v>
                </c:pt>
                <c:pt idx="675">
                  <c:v>-1.5445921506446894</c:v>
                </c:pt>
                <c:pt idx="676">
                  <c:v>-6.8135459215064031</c:v>
                </c:pt>
                <c:pt idx="677">
                  <c:v>16.451364540784908</c:v>
                </c:pt>
                <c:pt idx="678">
                  <c:v>7.6886136454078837</c:v>
                </c:pt>
                <c:pt idx="679">
                  <c:v>4.324486136454027</c:v>
                </c:pt>
                <c:pt idx="680">
                  <c:v>-2.6348551386354302</c:v>
                </c:pt>
                <c:pt idx="681">
                  <c:v>-3.1556485513863777</c:v>
                </c:pt>
                <c:pt idx="682">
                  <c:v>7.4729435144861327</c:v>
                </c:pt>
                <c:pt idx="683">
                  <c:v>1.2322294351448022</c:v>
                </c:pt>
                <c:pt idx="684">
                  <c:v>-0.71357770564850398</c:v>
                </c:pt>
                <c:pt idx="685">
                  <c:v>-2.5478357770564912</c:v>
                </c:pt>
                <c:pt idx="686">
                  <c:v>1.9168216422294222</c:v>
                </c:pt>
                <c:pt idx="687">
                  <c:v>6.7485682164222567</c:v>
                </c:pt>
                <c:pt idx="688">
                  <c:v>-2.0318143178357673</c:v>
                </c:pt>
                <c:pt idx="689">
                  <c:v>4.7766818568215967</c:v>
                </c:pt>
                <c:pt idx="690">
                  <c:v>1.5780668185682316</c:v>
                </c:pt>
                <c:pt idx="691">
                  <c:v>-0.72971933181435134</c:v>
                </c:pt>
                <c:pt idx="692">
                  <c:v>-0.76429719331815704</c:v>
                </c:pt>
                <c:pt idx="693">
                  <c:v>-1.1380429719332028</c:v>
                </c:pt>
                <c:pt idx="694">
                  <c:v>-3.9633804297193365</c:v>
                </c:pt>
                <c:pt idx="695">
                  <c:v>-8.2972338042972638</c:v>
                </c:pt>
                <c:pt idx="696">
                  <c:v>-1.3707723380429115</c:v>
                </c:pt>
                <c:pt idx="697">
                  <c:v>-0.65260772338046991</c:v>
                </c:pt>
                <c:pt idx="698">
                  <c:v>3.0015739227662266</c:v>
                </c:pt>
                <c:pt idx="699">
                  <c:v>-10.547684260772314</c:v>
                </c:pt>
                <c:pt idx="700">
                  <c:v>-2.9169768426077667</c:v>
                </c:pt>
                <c:pt idx="701">
                  <c:v>-2.250869768426071</c:v>
                </c:pt>
                <c:pt idx="702">
                  <c:v>-1.4971086976842685</c:v>
                </c:pt>
                <c:pt idx="703">
                  <c:v>-1.0667710869768428</c:v>
                </c:pt>
                <c:pt idx="704">
                  <c:v>-4.2771677108697759</c:v>
                </c:pt>
                <c:pt idx="705">
                  <c:v>-2.8051716771086888</c:v>
                </c:pt>
                <c:pt idx="706">
                  <c:v>4.7299482832289357</c:v>
                </c:pt>
                <c:pt idx="707">
                  <c:v>0.46999948283226445</c:v>
                </c:pt>
                <c:pt idx="708">
                  <c:v>5.843999994828323</c:v>
                </c:pt>
                <c:pt idx="709">
                  <c:v>2.2113399999482795</c:v>
                </c:pt>
                <c:pt idx="710">
                  <c:v>-14.389386600000506</c:v>
                </c:pt>
                <c:pt idx="711">
                  <c:v>8.2206133999989106E-2</c:v>
                </c:pt>
                <c:pt idx="712">
                  <c:v>-6.7232779386600328</c:v>
                </c:pt>
                <c:pt idx="713">
                  <c:v>-0.69643277938658343</c:v>
                </c:pt>
                <c:pt idx="714">
                  <c:v>-0.22316432779385309</c:v>
                </c:pt>
                <c:pt idx="715">
                  <c:v>-2.0372316432779201</c:v>
                </c:pt>
                <c:pt idx="716">
                  <c:v>-3.4609723164328159</c:v>
                </c:pt>
                <c:pt idx="717">
                  <c:v>1.96089027683567</c:v>
                </c:pt>
                <c:pt idx="718">
                  <c:v>-2.9884910972316163</c:v>
                </c:pt>
                <c:pt idx="719">
                  <c:v>-0.4918849109723169</c:v>
                </c:pt>
                <c:pt idx="720">
                  <c:v>-1.0273188491097187</c:v>
                </c:pt>
                <c:pt idx="721">
                  <c:v>4.570726811508905</c:v>
                </c:pt>
                <c:pt idx="722">
                  <c:v>-3.4637927318849222</c:v>
                </c:pt>
                <c:pt idx="723">
                  <c:v>-4.5566379273188318</c:v>
                </c:pt>
                <c:pt idx="724">
                  <c:v>7.6615336207268285</c:v>
                </c:pt>
                <c:pt idx="725">
                  <c:v>8.0787153362072956</c:v>
                </c:pt>
                <c:pt idx="726">
                  <c:v>0.39528715336203391</c:v>
                </c:pt>
                <c:pt idx="727">
                  <c:v>-2.3651471284663899</c:v>
                </c:pt>
                <c:pt idx="728">
                  <c:v>-12.360951471284665</c:v>
                </c:pt>
                <c:pt idx="729">
                  <c:v>-5.0291095147128431</c:v>
                </c:pt>
                <c:pt idx="730">
                  <c:v>-3.825091095147144</c:v>
                </c:pt>
                <c:pt idx="731">
                  <c:v>0.29594908904854833</c:v>
                </c:pt>
                <c:pt idx="732">
                  <c:v>8.3490594908904825</c:v>
                </c:pt>
                <c:pt idx="733">
                  <c:v>-5.5002094050910841</c:v>
                </c:pt>
                <c:pt idx="734">
                  <c:v>8.762897905949103</c:v>
                </c:pt>
                <c:pt idx="735">
                  <c:v>1.0412289790594969</c:v>
                </c:pt>
                <c:pt idx="736">
                  <c:v>-1.9753877102094179</c:v>
                </c:pt>
                <c:pt idx="737">
                  <c:v>-0.34415387710208734</c:v>
                </c:pt>
                <c:pt idx="738">
                  <c:v>5.8653584612289933</c:v>
                </c:pt>
                <c:pt idx="739">
                  <c:v>5.101753584612311</c:v>
                </c:pt>
                <c:pt idx="740">
                  <c:v>3.4032175358461245</c:v>
                </c:pt>
                <c:pt idx="741">
                  <c:v>-18.978167824641531</c:v>
                </c:pt>
                <c:pt idx="742">
                  <c:v>-4.6823816782464291</c:v>
                </c:pt>
                <c:pt idx="743">
                  <c:v>8.9186761832175421</c:v>
                </c:pt>
                <c:pt idx="744">
                  <c:v>-3.5874132381678407</c:v>
                </c:pt>
                <c:pt idx="745">
                  <c:v>-3.9287741323816761</c:v>
                </c:pt>
                <c:pt idx="746">
                  <c:v>-7.9725877413238209</c:v>
                </c:pt>
                <c:pt idx="747">
                  <c:v>-5.8306258774132402</c:v>
                </c:pt>
                <c:pt idx="748">
                  <c:v>6.9607937412258707</c:v>
                </c:pt>
                <c:pt idx="749">
                  <c:v>6.439707937412237</c:v>
                </c:pt>
                <c:pt idx="750">
                  <c:v>1.047497079374125</c:v>
                </c:pt>
                <c:pt idx="751">
                  <c:v>-4.2756250292062816</c:v>
                </c:pt>
                <c:pt idx="752">
                  <c:v>18.114243749707953</c:v>
                </c:pt>
                <c:pt idx="753">
                  <c:v>4.241142437497075</c:v>
                </c:pt>
                <c:pt idx="754">
                  <c:v>-5.4233885756250118</c:v>
                </c:pt>
                <c:pt idx="755">
                  <c:v>0.3586661142437606</c:v>
                </c:pt>
                <c:pt idx="756">
                  <c:v>0.43728666114242287</c:v>
                </c:pt>
                <c:pt idx="757">
                  <c:v>-4.4827133388565699E-2</c:v>
                </c:pt>
                <c:pt idx="758">
                  <c:v>-0.45394827133389981</c:v>
                </c:pt>
                <c:pt idx="759">
                  <c:v>0.81366051728667799</c:v>
                </c:pt>
                <c:pt idx="760">
                  <c:v>2.9458366051728433</c:v>
                </c:pt>
                <c:pt idx="761">
                  <c:v>2.5433583660517343</c:v>
                </c:pt>
                <c:pt idx="762">
                  <c:v>-6.3266416339473608E-2</c:v>
                </c:pt>
                <c:pt idx="763">
                  <c:v>-5.6494326641633847</c:v>
                </c:pt>
                <c:pt idx="764">
                  <c:v>-1.4661943266416415</c:v>
                </c:pt>
                <c:pt idx="765">
                  <c:v>14.585338056733576</c:v>
                </c:pt>
                <c:pt idx="766">
                  <c:v>-0.29774661943267233</c:v>
                </c:pt>
                <c:pt idx="767">
                  <c:v>0.32232253380567499</c:v>
                </c:pt>
                <c:pt idx="768">
                  <c:v>-4.7484767746619241</c:v>
                </c:pt>
                <c:pt idx="769">
                  <c:v>-5.0553847677466024</c:v>
                </c:pt>
                <c:pt idx="770">
                  <c:v>-0.78995384767748078</c:v>
                </c:pt>
                <c:pt idx="771">
                  <c:v>2.9792004615232202</c:v>
                </c:pt>
                <c:pt idx="772">
                  <c:v>-1.9222079953847526</c:v>
                </c:pt>
                <c:pt idx="773">
                  <c:v>6.9702779200461862</c:v>
                </c:pt>
                <c:pt idx="774">
                  <c:v>4.4172027792004656</c:v>
                </c:pt>
                <c:pt idx="775">
                  <c:v>0.33997202779198687</c:v>
                </c:pt>
                <c:pt idx="776">
                  <c:v>-8.0903002797220722</c:v>
                </c:pt>
                <c:pt idx="777">
                  <c:v>-4.3396030027972188</c:v>
                </c:pt>
                <c:pt idx="778">
                  <c:v>-4.2232960300279672</c:v>
                </c:pt>
                <c:pt idx="779">
                  <c:v>1.2886670396997317</c:v>
                </c:pt>
                <c:pt idx="780">
                  <c:v>2.6055866703970025</c:v>
                </c:pt>
                <c:pt idx="781">
                  <c:v>-6.1255441332960174</c:v>
                </c:pt>
                <c:pt idx="782">
                  <c:v>0.47114455866702087</c:v>
                </c:pt>
                <c:pt idx="783">
                  <c:v>-1.7402885544133539</c:v>
                </c:pt>
                <c:pt idx="784">
                  <c:v>-2.4129028855441277</c:v>
                </c:pt>
                <c:pt idx="785">
                  <c:v>6.3639709711445676</c:v>
                </c:pt>
                <c:pt idx="786">
                  <c:v>-1.1094602902885526</c:v>
                </c:pt>
                <c:pt idx="787">
                  <c:v>-0.24769460290286816</c:v>
                </c:pt>
                <c:pt idx="788">
                  <c:v>-10.333876946029022</c:v>
                </c:pt>
                <c:pt idx="789">
                  <c:v>-6.7970387694603005</c:v>
                </c:pt>
                <c:pt idx="790">
                  <c:v>2.514829612305391</c:v>
                </c:pt>
                <c:pt idx="791">
                  <c:v>2.1841482961230554</c:v>
                </c:pt>
                <c:pt idx="792">
                  <c:v>1.7273414829612364</c:v>
                </c:pt>
                <c:pt idx="793">
                  <c:v>6.8390734148296133</c:v>
                </c:pt>
                <c:pt idx="794">
                  <c:v>2.769590734148295</c:v>
                </c:pt>
                <c:pt idx="795">
                  <c:v>0.73749590734149706</c:v>
                </c:pt>
                <c:pt idx="796">
                  <c:v>1.111474959073405</c:v>
                </c:pt>
                <c:pt idx="797">
                  <c:v>-4.4644852504092398</c:v>
                </c:pt>
                <c:pt idx="798">
                  <c:v>-3.8696448525041092</c:v>
                </c:pt>
                <c:pt idx="799">
                  <c:v>8.1338035514749549</c:v>
                </c:pt>
                <c:pt idx="800">
                  <c:v>2.4078380355147146</c:v>
                </c:pt>
                <c:pt idx="801">
                  <c:v>-0.50832161964484612</c:v>
                </c:pt>
                <c:pt idx="802">
                  <c:v>-1.4147832161964402</c:v>
                </c:pt>
                <c:pt idx="803">
                  <c:v>7.2711521678380109</c:v>
                </c:pt>
                <c:pt idx="804">
                  <c:v>0.23041152167837708</c:v>
                </c:pt>
                <c:pt idx="805">
                  <c:v>-5.3704958847831961</c:v>
                </c:pt>
                <c:pt idx="806">
                  <c:v>4.9739950411521647</c:v>
                </c:pt>
                <c:pt idx="807">
                  <c:v>4.9197399504115253</c:v>
                </c:pt>
                <c:pt idx="808">
                  <c:v>11.731197399504111</c:v>
                </c:pt>
                <c:pt idx="809">
                  <c:v>-6.0440880260049141</c:v>
                </c:pt>
                <c:pt idx="810">
                  <c:v>-1.6180408802600539</c:v>
                </c:pt>
                <c:pt idx="811">
                  <c:v>10.620819591197403</c:v>
                </c:pt>
                <c:pt idx="812">
                  <c:v>-0.71199180408797247</c:v>
                </c:pt>
                <c:pt idx="813">
                  <c:v>-3.0730199180408704</c:v>
                </c:pt>
                <c:pt idx="814">
                  <c:v>-0.54333019918038872</c:v>
                </c:pt>
                <c:pt idx="815">
                  <c:v>8.0980666980082106</c:v>
                </c:pt>
                <c:pt idx="816">
                  <c:v>0.91888066698010107</c:v>
                </c:pt>
                <c:pt idx="817">
                  <c:v>-2.1353111933302671</c:v>
                </c:pt>
                <c:pt idx="818">
                  <c:v>-7.1075531119332709</c:v>
                </c:pt>
                <c:pt idx="819">
                  <c:v>-4.1131755311193388</c:v>
                </c:pt>
                <c:pt idx="820">
                  <c:v>-5.3680317553111934</c:v>
                </c:pt>
                <c:pt idx="821">
                  <c:v>-1.2000803175531018</c:v>
                </c:pt>
                <c:pt idx="822">
                  <c:v>3.2098991968244661</c:v>
                </c:pt>
                <c:pt idx="823">
                  <c:v>-5.4530010080317481</c:v>
                </c:pt>
                <c:pt idx="824">
                  <c:v>0.87446998991967462</c:v>
                </c:pt>
                <c:pt idx="825">
                  <c:v>-0.72255530010082225</c:v>
                </c:pt>
                <c:pt idx="826">
                  <c:v>-3.1203255530010097</c:v>
                </c:pt>
                <c:pt idx="827">
                  <c:v>4.7520967444699806</c:v>
                </c:pt>
                <c:pt idx="828">
                  <c:v>4.178620967444715</c:v>
                </c:pt>
                <c:pt idx="829">
                  <c:v>1.6032862096744225</c:v>
                </c:pt>
                <c:pt idx="830">
                  <c:v>-2.6721671379032728</c:v>
                </c:pt>
                <c:pt idx="831">
                  <c:v>-0.47142167137903357</c:v>
                </c:pt>
                <c:pt idx="832">
                  <c:v>-1.3686142167138087</c:v>
                </c:pt>
                <c:pt idx="833">
                  <c:v>-3.6999861421671483</c:v>
                </c:pt>
                <c:pt idx="834">
                  <c:v>5.2306001385783532</c:v>
                </c:pt>
                <c:pt idx="835">
                  <c:v>6.8419060013857802</c:v>
                </c:pt>
                <c:pt idx="836">
                  <c:v>4.6639190600138249</c:v>
                </c:pt>
                <c:pt idx="837">
                  <c:v>10.680739190600207</c:v>
                </c:pt>
                <c:pt idx="838">
                  <c:v>3.2989073919059706</c:v>
                </c:pt>
                <c:pt idx="839">
                  <c:v>-7.0826109260809744</c:v>
                </c:pt>
                <c:pt idx="840">
                  <c:v>1.4609738907392398</c:v>
                </c:pt>
                <c:pt idx="841">
                  <c:v>-1.4579902610925615</c:v>
                </c:pt>
                <c:pt idx="842">
                  <c:v>5.2926200973890332</c:v>
                </c:pt>
                <c:pt idx="843">
                  <c:v>2.9288262009739015</c:v>
                </c:pt>
                <c:pt idx="844">
                  <c:v>-4.1116117379902448</c:v>
                </c:pt>
                <c:pt idx="845">
                  <c:v>-1.1777161173798731</c:v>
                </c:pt>
                <c:pt idx="846">
                  <c:v>5.2064228388261995</c:v>
                </c:pt>
                <c:pt idx="847">
                  <c:v>3.550664228388257</c:v>
                </c:pt>
                <c:pt idx="848">
                  <c:v>4.2357066422839011</c:v>
                </c:pt>
                <c:pt idx="849">
                  <c:v>-1.015142933577124</c:v>
                </c:pt>
                <c:pt idx="850">
                  <c:v>-5.9551429335783723E-2</c:v>
                </c:pt>
                <c:pt idx="851">
                  <c:v>-2.8072955142932869</c:v>
                </c:pt>
                <c:pt idx="852">
                  <c:v>7.1469270448570796</c:v>
                </c:pt>
                <c:pt idx="853">
                  <c:v>-2.1126307295514266</c:v>
                </c:pt>
                <c:pt idx="854">
                  <c:v>-6.5044263072954891</c:v>
                </c:pt>
                <c:pt idx="855">
                  <c:v>0.58725573692703392</c:v>
                </c:pt>
                <c:pt idx="856">
                  <c:v>6.2815725573693157</c:v>
                </c:pt>
                <c:pt idx="857">
                  <c:v>-3.5938842744263297</c:v>
                </c:pt>
                <c:pt idx="858">
                  <c:v>2.5928611572556974</c:v>
                </c:pt>
                <c:pt idx="859">
                  <c:v>-0.39897138842741242</c:v>
                </c:pt>
                <c:pt idx="860">
                  <c:v>7.5010286115741565E-2</c:v>
                </c:pt>
                <c:pt idx="861">
                  <c:v>-2.3118498971388703</c:v>
                </c:pt>
                <c:pt idx="862">
                  <c:v>-0.36901849897134298</c:v>
                </c:pt>
                <c:pt idx="863">
                  <c:v>-3.9468901849897406</c:v>
                </c:pt>
                <c:pt idx="864">
                  <c:v>-6.3151689018499155</c:v>
                </c:pt>
                <c:pt idx="865">
                  <c:v>19.653348310981471</c:v>
                </c:pt>
                <c:pt idx="866">
                  <c:v>9.5457334831098137</c:v>
                </c:pt>
                <c:pt idx="867">
                  <c:v>2.4969573348311087</c:v>
                </c:pt>
                <c:pt idx="868">
                  <c:v>-1.6551304266516809</c:v>
                </c:pt>
                <c:pt idx="869">
                  <c:v>-0.16475130426647411</c:v>
                </c:pt>
                <c:pt idx="870">
                  <c:v>-0.99984751304265274</c:v>
                </c:pt>
                <c:pt idx="871">
                  <c:v>0.98820152486956658</c:v>
                </c:pt>
                <c:pt idx="872">
                  <c:v>5.1884820152486668</c:v>
                </c:pt>
                <c:pt idx="873">
                  <c:v>-1.9246151798474784</c:v>
                </c:pt>
                <c:pt idx="874">
                  <c:v>-1.6499461517984741</c:v>
                </c:pt>
                <c:pt idx="875">
                  <c:v>5.231300538482003</c:v>
                </c:pt>
                <c:pt idx="876">
                  <c:v>-2.1219869946150993</c:v>
                </c:pt>
                <c:pt idx="877">
                  <c:v>-1.1478198699461473</c:v>
                </c:pt>
                <c:pt idx="878">
                  <c:v>0.4727218013005654</c:v>
                </c:pt>
                <c:pt idx="879">
                  <c:v>2.2580272180130123</c:v>
                </c:pt>
                <c:pt idx="880">
                  <c:v>2.9345802721801419</c:v>
                </c:pt>
                <c:pt idx="881">
                  <c:v>4.5061458027217896</c:v>
                </c:pt>
                <c:pt idx="882">
                  <c:v>-0.13313854197281216</c:v>
                </c:pt>
                <c:pt idx="883">
                  <c:v>2.8114686145802921</c:v>
                </c:pt>
                <c:pt idx="884">
                  <c:v>-5.8352853138542287</c:v>
                </c:pt>
                <c:pt idx="885">
                  <c:v>-1.4549528531385931</c:v>
                </c:pt>
                <c:pt idx="886">
                  <c:v>11.940250471468687</c:v>
                </c:pt>
                <c:pt idx="887">
                  <c:v>7.0229025047146934</c:v>
                </c:pt>
                <c:pt idx="888">
                  <c:v>-1.5937709749528608</c:v>
                </c:pt>
                <c:pt idx="889">
                  <c:v>-2.8089377097495003</c:v>
                </c:pt>
                <c:pt idx="890">
                  <c:v>4.1218106229025011</c:v>
                </c:pt>
                <c:pt idx="891">
                  <c:v>2.8342181062289455</c:v>
                </c:pt>
                <c:pt idx="892">
                  <c:v>0.56324218106232138</c:v>
                </c:pt>
                <c:pt idx="893">
                  <c:v>-2.232767578189339</c:v>
                </c:pt>
                <c:pt idx="894">
                  <c:v>-10.22402767578194</c:v>
                </c:pt>
                <c:pt idx="895">
                  <c:v>1.7598597232421866</c:v>
                </c:pt>
                <c:pt idx="896">
                  <c:v>1.5329985972323925</c:v>
                </c:pt>
                <c:pt idx="897">
                  <c:v>5.0270299859723195</c:v>
                </c:pt>
                <c:pt idx="898">
                  <c:v>2.4669702998596676</c:v>
                </c:pt>
                <c:pt idx="899">
                  <c:v>3.0455697029985913</c:v>
                </c:pt>
                <c:pt idx="900">
                  <c:v>10.687755697030013</c:v>
                </c:pt>
                <c:pt idx="901">
                  <c:v>-5.6081224430297425</c:v>
                </c:pt>
                <c:pt idx="902">
                  <c:v>-4.2951812244302232</c:v>
                </c:pt>
                <c:pt idx="903">
                  <c:v>-4.4901518122442781</c:v>
                </c:pt>
                <c:pt idx="904">
                  <c:v>6.0463984818775884</c:v>
                </c:pt>
                <c:pt idx="905">
                  <c:v>-4.5848360151812244</c:v>
                </c:pt>
                <c:pt idx="906">
                  <c:v>-6.4044483601517754</c:v>
                </c:pt>
                <c:pt idx="907">
                  <c:v>5.8489555163985187</c:v>
                </c:pt>
                <c:pt idx="908">
                  <c:v>1.3262895551639531</c:v>
                </c:pt>
                <c:pt idx="909">
                  <c:v>-0.7791371044483526</c:v>
                </c:pt>
                <c:pt idx="910">
                  <c:v>5.4298086289554703</c:v>
                </c:pt>
                <c:pt idx="911">
                  <c:v>-2.4713019137104766</c:v>
                </c:pt>
                <c:pt idx="912">
                  <c:v>0.13368698086287623</c:v>
                </c:pt>
                <c:pt idx="913">
                  <c:v>3.0916368698086671</c:v>
                </c:pt>
                <c:pt idx="914">
                  <c:v>-3.9804836313019791</c:v>
                </c:pt>
                <c:pt idx="915">
                  <c:v>-5.3783048363130206</c:v>
                </c:pt>
                <c:pt idx="916">
                  <c:v>0.58001695163687828</c:v>
                </c:pt>
                <c:pt idx="917">
                  <c:v>4.6907001695163899</c:v>
                </c:pt>
                <c:pt idx="918">
                  <c:v>5.4548070016951442</c:v>
                </c:pt>
                <c:pt idx="919">
                  <c:v>2.6098480700169375</c:v>
                </c:pt>
                <c:pt idx="920">
                  <c:v>0.51149848070019743</c:v>
                </c:pt>
                <c:pt idx="921">
                  <c:v>13.633714984807</c:v>
                </c:pt>
                <c:pt idx="922">
                  <c:v>-4.2315628501519313</c:v>
                </c:pt>
                <c:pt idx="923">
                  <c:v>-8.1739156285015042</c:v>
                </c:pt>
                <c:pt idx="924">
                  <c:v>-3.1521391562850454</c:v>
                </c:pt>
                <c:pt idx="925">
                  <c:v>1.2956786084371288</c:v>
                </c:pt>
                <c:pt idx="926">
                  <c:v>5.8269567860843949</c:v>
                </c:pt>
                <c:pt idx="927">
                  <c:v>-13.025630432139167</c:v>
                </c:pt>
                <c:pt idx="928">
                  <c:v>-7.1129563043214148</c:v>
                </c:pt>
                <c:pt idx="929">
                  <c:v>7.5058704369567977</c:v>
                </c:pt>
                <c:pt idx="930">
                  <c:v>-2.3516412956303725</c:v>
                </c:pt>
                <c:pt idx="931">
                  <c:v>0.39248358704372777</c:v>
                </c:pt>
                <c:pt idx="932">
                  <c:v>-8.7516751641295514</c:v>
                </c:pt>
                <c:pt idx="933">
                  <c:v>-0.9195167516412539</c:v>
                </c:pt>
                <c:pt idx="934">
                  <c:v>1.1001048324836233</c:v>
                </c:pt>
                <c:pt idx="935">
                  <c:v>2.3188010483248149</c:v>
                </c:pt>
                <c:pt idx="936">
                  <c:v>-3.9981119895167581</c:v>
                </c:pt>
                <c:pt idx="937">
                  <c:v>-3.8234811198951775</c:v>
                </c:pt>
                <c:pt idx="938">
                  <c:v>0.65516518880104968</c:v>
                </c:pt>
                <c:pt idx="939">
                  <c:v>-1.8951483481120022</c:v>
                </c:pt>
                <c:pt idx="940">
                  <c:v>2.9821485165189188</c:v>
                </c:pt>
                <c:pt idx="941">
                  <c:v>-2.1293785148347979</c:v>
                </c:pt>
                <c:pt idx="942">
                  <c:v>-0.7954937851483237</c:v>
                </c:pt>
                <c:pt idx="943">
                  <c:v>-3.5017549378514445</c:v>
                </c:pt>
                <c:pt idx="944">
                  <c:v>-0.43201754937848591</c:v>
                </c:pt>
                <c:pt idx="945">
                  <c:v>5.3554798245062329</c:v>
                </c:pt>
                <c:pt idx="946">
                  <c:v>0.62915479824499698</c:v>
                </c:pt>
                <c:pt idx="947">
                  <c:v>4.5124915479825063</c:v>
                </c:pt>
                <c:pt idx="948">
                  <c:v>-6.9324750845202061</c:v>
                </c:pt>
                <c:pt idx="949">
                  <c:v>2.9182752491547603</c:v>
                </c:pt>
                <c:pt idx="950">
                  <c:v>0.74378275249154058</c:v>
                </c:pt>
                <c:pt idx="951">
                  <c:v>4.6823378275249183</c:v>
                </c:pt>
                <c:pt idx="952">
                  <c:v>0.42402337827525116</c:v>
                </c:pt>
                <c:pt idx="953">
                  <c:v>-1.0180597662172772</c:v>
                </c:pt>
                <c:pt idx="954">
                  <c:v>0.88311940233779751</c:v>
                </c:pt>
                <c:pt idx="955">
                  <c:v>4.8623311940233407</c:v>
                </c:pt>
                <c:pt idx="956">
                  <c:v>-0.61637668805980184</c:v>
                </c:pt>
                <c:pt idx="957">
                  <c:v>-2.9540637668805516</c:v>
                </c:pt>
                <c:pt idx="958">
                  <c:v>4.2980593623312302</c:v>
                </c:pt>
                <c:pt idx="959">
                  <c:v>3.6855805936232855</c:v>
                </c:pt>
                <c:pt idx="960">
                  <c:v>-6.0872441940637714</c:v>
                </c:pt>
                <c:pt idx="961">
                  <c:v>4.1972275580593532</c:v>
                </c:pt>
                <c:pt idx="962">
                  <c:v>2.6623722755805375</c:v>
                </c:pt>
                <c:pt idx="963">
                  <c:v>-8.3902762772441974</c:v>
                </c:pt>
                <c:pt idx="964">
                  <c:v>-1.2352027627724169</c:v>
                </c:pt>
                <c:pt idx="965">
                  <c:v>-0.41935202762772406</c:v>
                </c:pt>
                <c:pt idx="966">
                  <c:v>-7.8254935202762681</c:v>
                </c:pt>
                <c:pt idx="967">
                  <c:v>-1.3090549352027665</c:v>
                </c:pt>
                <c:pt idx="968">
                  <c:v>-2.5142905493520971</c:v>
                </c:pt>
                <c:pt idx="969">
                  <c:v>0.50095709450653203</c:v>
                </c:pt>
                <c:pt idx="970">
                  <c:v>-5.3547904290549582</c:v>
                </c:pt>
                <c:pt idx="971">
                  <c:v>0.59165209570943489</c:v>
                </c:pt>
                <c:pt idx="972">
                  <c:v>0.84961652095711315</c:v>
                </c:pt>
                <c:pt idx="973">
                  <c:v>2.1026961652095792</c:v>
                </c:pt>
                <c:pt idx="974">
                  <c:v>6.0259269616520896</c:v>
                </c:pt>
                <c:pt idx="975">
                  <c:v>-8.2870407303834099</c:v>
                </c:pt>
                <c:pt idx="976">
                  <c:v>5.4456295926961502</c:v>
                </c:pt>
                <c:pt idx="977">
                  <c:v>0.45145629592695968</c:v>
                </c:pt>
                <c:pt idx="978">
                  <c:v>7.8457145629593015</c:v>
                </c:pt>
                <c:pt idx="979">
                  <c:v>2.6193571456295786</c:v>
                </c:pt>
                <c:pt idx="980">
                  <c:v>-1.3931064285437174</c:v>
                </c:pt>
                <c:pt idx="981">
                  <c:v>3.9859689357145953</c:v>
                </c:pt>
                <c:pt idx="982">
                  <c:v>-1.2107403106428478</c:v>
                </c:pt>
                <c:pt idx="983">
                  <c:v>-3.4165074031063796</c:v>
                </c:pt>
                <c:pt idx="984">
                  <c:v>4.839234925968924</c:v>
                </c:pt>
                <c:pt idx="985">
                  <c:v>-0.52730765074034025</c:v>
                </c:pt>
                <c:pt idx="986">
                  <c:v>-1.940773076507412</c:v>
                </c:pt>
                <c:pt idx="987">
                  <c:v>1.1815922692349545</c:v>
                </c:pt>
                <c:pt idx="988">
                  <c:v>-4.6034840773076553</c:v>
                </c:pt>
                <c:pt idx="989">
                  <c:v>2.5841651592268704</c:v>
                </c:pt>
                <c:pt idx="990">
                  <c:v>1.2268416515922809</c:v>
                </c:pt>
                <c:pt idx="991">
                  <c:v>10.076768416515961</c:v>
                </c:pt>
                <c:pt idx="992">
                  <c:v>-12.584032315834804</c:v>
                </c:pt>
                <c:pt idx="993">
                  <c:v>1.7797596768416497</c:v>
                </c:pt>
                <c:pt idx="994">
                  <c:v>7.4619975967684127</c:v>
                </c:pt>
                <c:pt idx="995">
                  <c:v>0.86861997596764695</c:v>
                </c:pt>
                <c:pt idx="996">
                  <c:v>7.9093861997596377</c:v>
                </c:pt>
                <c:pt idx="997">
                  <c:v>2.3123938619976343</c:v>
                </c:pt>
                <c:pt idx="998">
                  <c:v>4.4697239386199499</c:v>
                </c:pt>
                <c:pt idx="999">
                  <c:v>3.7468972393862146</c:v>
                </c:pt>
                <c:pt idx="1000">
                  <c:v>4.0076689723938443</c:v>
                </c:pt>
                <c:pt idx="1001">
                  <c:v>2.6901766897239554</c:v>
                </c:pt>
                <c:pt idx="1002">
                  <c:v>-2.4643982331027701</c:v>
                </c:pt>
                <c:pt idx="1003">
                  <c:v>8.888456017669057</c:v>
                </c:pt>
                <c:pt idx="1004">
                  <c:v>-2.8788154398233701</c:v>
                </c:pt>
                <c:pt idx="1005">
                  <c:v>3.5344118456017668</c:v>
                </c:pt>
                <c:pt idx="1006">
                  <c:v>0.18454411845601726</c:v>
                </c:pt>
                <c:pt idx="1007">
                  <c:v>6.4665454411845644</c:v>
                </c:pt>
                <c:pt idx="1008">
                  <c:v>-6.2209345455881362</c:v>
                </c:pt>
                <c:pt idx="1009">
                  <c:v>7.4864906545441272</c:v>
                </c:pt>
                <c:pt idx="1010">
                  <c:v>-4.2714350934544996</c:v>
                </c:pt>
                <c:pt idx="1011">
                  <c:v>4.7113856490654484</c:v>
                </c:pt>
                <c:pt idx="1012">
                  <c:v>-0.37068614350931739</c:v>
                </c:pt>
                <c:pt idx="1013">
                  <c:v>1.1698931385649303</c:v>
                </c:pt>
                <c:pt idx="1014">
                  <c:v>4.0794989313856149</c:v>
                </c:pt>
                <c:pt idx="1015">
                  <c:v>-3.7883050106861447</c:v>
                </c:pt>
                <c:pt idx="1016">
                  <c:v>2.1816949893093351E-2</c:v>
                </c:pt>
                <c:pt idx="1017">
                  <c:v>-4.3758818305010436</c:v>
                </c:pt>
                <c:pt idx="1018">
                  <c:v>-5.3845588183050381</c:v>
                </c:pt>
                <c:pt idx="1019">
                  <c:v>3.3077544118169158</c:v>
                </c:pt>
                <c:pt idx="1020">
                  <c:v>-3.6666224558818499</c:v>
                </c:pt>
                <c:pt idx="1021">
                  <c:v>2.1016337754412007</c:v>
                </c:pt>
                <c:pt idx="1022">
                  <c:v>3.2831163377544499</c:v>
                </c:pt>
                <c:pt idx="1023">
                  <c:v>-2.8812688366224393</c:v>
                </c:pt>
                <c:pt idx="1024">
                  <c:v>3.0344873116337681</c:v>
                </c:pt>
                <c:pt idx="1025">
                  <c:v>2.0444873116332474E-2</c:v>
                </c:pt>
                <c:pt idx="1026">
                  <c:v>-8.3939955512688584</c:v>
                </c:pt>
                <c:pt idx="1027">
                  <c:v>4.6900600444873248</c:v>
                </c:pt>
                <c:pt idx="1028">
                  <c:v>1.9564006004448515</c:v>
                </c:pt>
                <c:pt idx="1029">
                  <c:v>0.6262640060045328</c:v>
                </c:pt>
                <c:pt idx="1030">
                  <c:v>-2.6194373599400365</c:v>
                </c:pt>
                <c:pt idx="1031">
                  <c:v>2.8780056264006362</c:v>
                </c:pt>
                <c:pt idx="1032">
                  <c:v>1.0630800562640275</c:v>
                </c:pt>
                <c:pt idx="1033">
                  <c:v>9.0230800562608238E-2</c:v>
                </c:pt>
                <c:pt idx="1034">
                  <c:v>-0.58589769199431885</c:v>
                </c:pt>
                <c:pt idx="1035">
                  <c:v>1.1975410230800776</c:v>
                </c:pt>
                <c:pt idx="1036">
                  <c:v>0.7678754102307721</c:v>
                </c:pt>
                <c:pt idx="1037">
                  <c:v>-5.1342212458976633</c:v>
                </c:pt>
                <c:pt idx="1038">
                  <c:v>-0.31984221245903655</c:v>
                </c:pt>
                <c:pt idx="1039">
                  <c:v>-2.6487984221245711</c:v>
                </c:pt>
                <c:pt idx="1040">
                  <c:v>-0.21548798422128357</c:v>
                </c:pt>
                <c:pt idx="1041">
                  <c:v>6.9002451201577628</c:v>
                </c:pt>
                <c:pt idx="1042">
                  <c:v>1.1629024512016031</c:v>
                </c:pt>
                <c:pt idx="1043">
                  <c:v>6.9537290245120289</c:v>
                </c:pt>
                <c:pt idx="1044">
                  <c:v>1.9194372902451846</c:v>
                </c:pt>
                <c:pt idx="1045">
                  <c:v>3.8382943729024532</c:v>
                </c:pt>
                <c:pt idx="1046">
                  <c:v>1.8286829437290066</c:v>
                </c:pt>
                <c:pt idx="1047">
                  <c:v>-0.77741317056273829</c:v>
                </c:pt>
                <c:pt idx="1048">
                  <c:v>4.3683258682943915</c:v>
                </c:pt>
                <c:pt idx="1049">
                  <c:v>4.8175832586828733</c:v>
                </c:pt>
                <c:pt idx="1050">
                  <c:v>-2.100024167413153</c:v>
                </c:pt>
                <c:pt idx="1051">
                  <c:v>2.3559997583258792</c:v>
                </c:pt>
                <c:pt idx="1052">
                  <c:v>3.6636599975831814</c:v>
                </c:pt>
                <c:pt idx="1053">
                  <c:v>2.3340365999758319</c:v>
                </c:pt>
                <c:pt idx="1054">
                  <c:v>-0.9115596340002412</c:v>
                </c:pt>
                <c:pt idx="1055">
                  <c:v>5.7493844036599739</c:v>
                </c:pt>
                <c:pt idx="1056">
                  <c:v>-1.0663061559634457</c:v>
                </c:pt>
                <c:pt idx="1057">
                  <c:v>-10.960863061559621</c:v>
                </c:pt>
                <c:pt idx="1058">
                  <c:v>6.0566913693843389</c:v>
                </c:pt>
                <c:pt idx="1059">
                  <c:v>7.460166913693854</c:v>
                </c:pt>
                <c:pt idx="1060">
                  <c:v>-5.4651983308630747</c:v>
                </c:pt>
                <c:pt idx="1061">
                  <c:v>-0.21375198330861167</c:v>
                </c:pt>
                <c:pt idx="1062">
                  <c:v>8.5113624801668948</c:v>
                </c:pt>
                <c:pt idx="1063">
                  <c:v>0.14471362480168182</c:v>
                </c:pt>
                <c:pt idx="1064">
                  <c:v>6.4064471362480049</c:v>
                </c:pt>
                <c:pt idx="1065">
                  <c:v>-5.1971355286375456</c:v>
                </c:pt>
                <c:pt idx="1066">
                  <c:v>-8.9433713552863878</c:v>
                </c:pt>
                <c:pt idx="1067">
                  <c:v>3.8164662864471097</c:v>
                </c:pt>
                <c:pt idx="1068">
                  <c:v>-2.8813353371355106</c:v>
                </c:pt>
                <c:pt idx="1069">
                  <c:v>-2.5198133533713758</c:v>
                </c:pt>
                <c:pt idx="1070">
                  <c:v>-1.290598133533706</c:v>
                </c:pt>
                <c:pt idx="1071">
                  <c:v>-0.62070598133533395</c:v>
                </c:pt>
                <c:pt idx="1072">
                  <c:v>9.4296929401866691</c:v>
                </c:pt>
                <c:pt idx="1073">
                  <c:v>-1.2109030705981354</c:v>
                </c:pt>
                <c:pt idx="1074">
                  <c:v>-2.8021090307059922</c:v>
                </c:pt>
                <c:pt idx="1075">
                  <c:v>-8.7821090307045324E-2</c:v>
                </c:pt>
                <c:pt idx="1076">
                  <c:v>0.23832178909685808</c:v>
                </c:pt>
                <c:pt idx="1077">
                  <c:v>5.9010832178910277</c:v>
                </c:pt>
                <c:pt idx="1078">
                  <c:v>1.9123108321789459</c:v>
                </c:pt>
                <c:pt idx="1079">
                  <c:v>-0.55877689167817834</c:v>
                </c:pt>
                <c:pt idx="1080">
                  <c:v>-12.231487768916736</c:v>
                </c:pt>
                <c:pt idx="1081">
                  <c:v>-0.68031487768922716</c:v>
                </c:pt>
                <c:pt idx="1082">
                  <c:v>7.0178968512231563</c:v>
                </c:pt>
                <c:pt idx="1083">
                  <c:v>-2.8393210314878274</c:v>
                </c:pt>
                <c:pt idx="1084">
                  <c:v>-1.722293210314831</c:v>
                </c:pt>
                <c:pt idx="1085">
                  <c:v>10.70407706789689</c:v>
                </c:pt>
                <c:pt idx="1086">
                  <c:v>-7.2359229321023122E-2</c:v>
                </c:pt>
                <c:pt idx="1087">
                  <c:v>10.082876407706806</c:v>
                </c:pt>
                <c:pt idx="1088">
                  <c:v>-8.6674712359229034</c:v>
                </c:pt>
                <c:pt idx="1089">
                  <c:v>0.81012528764080116</c:v>
                </c:pt>
                <c:pt idx="1090">
                  <c:v>4.0833012528763675</c:v>
                </c:pt>
                <c:pt idx="1091">
                  <c:v>3.8471330125287295</c:v>
                </c:pt>
                <c:pt idx="1092">
                  <c:v>4.1635713301253077</c:v>
                </c:pt>
                <c:pt idx="1093">
                  <c:v>-0.58606428669878596</c:v>
                </c:pt>
                <c:pt idx="1094">
                  <c:v>-5.8647606428669974</c:v>
                </c:pt>
                <c:pt idx="1095">
                  <c:v>-1.2643476064286574</c:v>
                </c:pt>
                <c:pt idx="1096">
                  <c:v>-0.23184347606428446</c:v>
                </c:pt>
                <c:pt idx="1097">
                  <c:v>-0.70971843476064578</c:v>
                </c:pt>
                <c:pt idx="1098">
                  <c:v>3.8291028156523339</c:v>
                </c:pt>
                <c:pt idx="1099">
                  <c:v>-3.0805089718434147</c:v>
                </c:pt>
                <c:pt idx="1100">
                  <c:v>-1.0172050897184022</c:v>
                </c:pt>
                <c:pt idx="1101">
                  <c:v>-2.5709720508971827</c:v>
                </c:pt>
                <c:pt idx="1102">
                  <c:v>7.5868902794910582</c:v>
                </c:pt>
                <c:pt idx="1103">
                  <c:v>-0.85083109720517314</c:v>
                </c:pt>
                <c:pt idx="1104">
                  <c:v>1.675391689027947</c:v>
                </c:pt>
                <c:pt idx="1105">
                  <c:v>-2.9923460831096804</c:v>
                </c:pt>
                <c:pt idx="1106">
                  <c:v>4.6232765391688986</c:v>
                </c:pt>
                <c:pt idx="1107">
                  <c:v>-5.9620672346082983</c:v>
                </c:pt>
                <c:pt idx="1108">
                  <c:v>-8.2899206723461134</c:v>
                </c:pt>
                <c:pt idx="1109">
                  <c:v>0.85370079327657322</c:v>
                </c:pt>
                <c:pt idx="1110">
                  <c:v>-2.72156299206722</c:v>
                </c:pt>
                <c:pt idx="1111">
                  <c:v>-7.5700156299207038</c:v>
                </c:pt>
                <c:pt idx="1112">
                  <c:v>-5.2072001562992227</c:v>
                </c:pt>
                <c:pt idx="1113">
                  <c:v>1.781327998437007</c:v>
                </c:pt>
                <c:pt idx="1114">
                  <c:v>6.6040132799843718</c:v>
                </c:pt>
                <c:pt idx="1115">
                  <c:v>1.5506401327997992</c:v>
                </c:pt>
                <c:pt idx="1116">
                  <c:v>-9.9683935986719803</c:v>
                </c:pt>
                <c:pt idx="1117">
                  <c:v>7.1541160640132944</c:v>
                </c:pt>
                <c:pt idx="1118">
                  <c:v>-3.9838588393598684</c:v>
                </c:pt>
                <c:pt idx="1119">
                  <c:v>-12.913338588393572</c:v>
                </c:pt>
                <c:pt idx="1120">
                  <c:v>5.4606666141160645</c:v>
                </c:pt>
                <c:pt idx="1121">
                  <c:v>2.9442066661411559</c:v>
                </c:pt>
                <c:pt idx="1122">
                  <c:v>8.8177420666613671</c:v>
                </c:pt>
                <c:pt idx="1123">
                  <c:v>6.9434774206666248</c:v>
                </c:pt>
                <c:pt idx="1124">
                  <c:v>-4.1154652257933435</c:v>
                </c:pt>
                <c:pt idx="1125">
                  <c:v>1.1544453477420689</c:v>
                </c:pt>
                <c:pt idx="1126">
                  <c:v>1.7851444534774714</c:v>
                </c:pt>
                <c:pt idx="1127">
                  <c:v>2.4291514445347389</c:v>
                </c:pt>
                <c:pt idx="1128">
                  <c:v>-0.99200848555466337</c:v>
                </c:pt>
                <c:pt idx="1129">
                  <c:v>2.8198799151444405</c:v>
                </c:pt>
                <c:pt idx="1130">
                  <c:v>7.2850987991514558</c:v>
                </c:pt>
                <c:pt idx="1131">
                  <c:v>-2.0133490120085185</c:v>
                </c:pt>
                <c:pt idx="1132">
                  <c:v>-0.79883349012010285</c:v>
                </c:pt>
                <c:pt idx="1133">
                  <c:v>5.1128116650988318</c:v>
                </c:pt>
                <c:pt idx="1134">
                  <c:v>3.7445281166509972</c:v>
                </c:pt>
                <c:pt idx="1135">
                  <c:v>1.5147452811665403</c:v>
                </c:pt>
                <c:pt idx="1136">
                  <c:v>-3.4984525471883217</c:v>
                </c:pt>
                <c:pt idx="1137">
                  <c:v>3.1193154745280935</c:v>
                </c:pt>
                <c:pt idx="1138">
                  <c:v>0.19089315474525392</c:v>
                </c:pt>
                <c:pt idx="1139">
                  <c:v>-1.1459910684525312</c:v>
                </c:pt>
                <c:pt idx="1140">
                  <c:v>-14.485359910684565</c:v>
                </c:pt>
                <c:pt idx="1141">
                  <c:v>0.3142464008932393</c:v>
                </c:pt>
                <c:pt idx="1142">
                  <c:v>-1.6039575359910714</c:v>
                </c:pt>
                <c:pt idx="1143">
                  <c:v>2.5293604246400605</c:v>
                </c:pt>
                <c:pt idx="1144">
                  <c:v>7.9509936042463778</c:v>
                </c:pt>
                <c:pt idx="1145">
                  <c:v>0.58860993604241685</c:v>
                </c:pt>
                <c:pt idx="1146">
                  <c:v>-0.66291390063952349</c:v>
                </c:pt>
                <c:pt idx="1147">
                  <c:v>4.0061708609936204</c:v>
                </c:pt>
                <c:pt idx="1148">
                  <c:v>4.8413617086099521</c:v>
                </c:pt>
                <c:pt idx="1149">
                  <c:v>8.4133136170860325</c:v>
                </c:pt>
                <c:pt idx="1150">
                  <c:v>0.6032331361708998</c:v>
                </c:pt>
                <c:pt idx="1151">
                  <c:v>0.99423233136167255</c:v>
                </c:pt>
                <c:pt idx="1152">
                  <c:v>5.7995423233136307</c:v>
                </c:pt>
                <c:pt idx="1153">
                  <c:v>-1.9683045767669114</c:v>
                </c:pt>
                <c:pt idx="1154">
                  <c:v>-0.65858304576761384</c:v>
                </c:pt>
                <c:pt idx="1155">
                  <c:v>4.0661141695423453</c:v>
                </c:pt>
                <c:pt idx="1156">
                  <c:v>-2.0655388583045919</c:v>
                </c:pt>
                <c:pt idx="1157">
                  <c:v>3.25344461141691</c:v>
                </c:pt>
                <c:pt idx="1158">
                  <c:v>1.2403344461142183</c:v>
                </c:pt>
                <c:pt idx="1159">
                  <c:v>0.70110334446110301</c:v>
                </c:pt>
                <c:pt idx="1160">
                  <c:v>-5.882288966555393</c:v>
                </c:pt>
                <c:pt idx="1161">
                  <c:v>9.7035771103344359</c:v>
                </c:pt>
                <c:pt idx="1162">
                  <c:v>2.6424357711033508</c:v>
                </c:pt>
                <c:pt idx="1163">
                  <c:v>1.5137243577109984</c:v>
                </c:pt>
                <c:pt idx="1164">
                  <c:v>6.7929372435771143</c:v>
                </c:pt>
                <c:pt idx="1165">
                  <c:v>-1.2496706275641714</c:v>
                </c:pt>
                <c:pt idx="1166">
                  <c:v>-6.7004967062756577</c:v>
                </c:pt>
                <c:pt idx="1167">
                  <c:v>6.6308950329372465</c:v>
                </c:pt>
                <c:pt idx="1168">
                  <c:v>-11.462891049670645</c:v>
                </c:pt>
                <c:pt idx="1169">
                  <c:v>-1.2625289104967123</c:v>
                </c:pt>
                <c:pt idx="1170">
                  <c:v>0.39657471089498131</c:v>
                </c:pt>
                <c:pt idx="1171">
                  <c:v>-4.4280342528909955</c:v>
                </c:pt>
                <c:pt idx="1172">
                  <c:v>-6.0334803425289465</c:v>
                </c:pt>
                <c:pt idx="1173">
                  <c:v>-3.2046348034252787</c:v>
                </c:pt>
                <c:pt idx="1174">
                  <c:v>-3.2862463480342399</c:v>
                </c:pt>
                <c:pt idx="1175">
                  <c:v>5.7867375365196381</c:v>
                </c:pt>
                <c:pt idx="1176">
                  <c:v>1.9644673753651318</c:v>
                </c:pt>
                <c:pt idx="1177">
                  <c:v>-15.901755326246303</c:v>
                </c:pt>
                <c:pt idx="1178">
                  <c:v>-10.640117553262485</c:v>
                </c:pt>
                <c:pt idx="1179">
                  <c:v>6.7512988244673693</c:v>
                </c:pt>
                <c:pt idx="1180">
                  <c:v>1.5248129882446619</c:v>
                </c:pt>
                <c:pt idx="1181">
                  <c:v>-3.7878518701175494</c:v>
                </c:pt>
                <c:pt idx="1182">
                  <c:v>-4.5996785187011824</c:v>
                </c:pt>
                <c:pt idx="1183">
                  <c:v>-1.2837967851870076</c:v>
                </c:pt>
                <c:pt idx="1184">
                  <c:v>-8.6173379678519382</c:v>
                </c:pt>
                <c:pt idx="1185">
                  <c:v>-13.402073379678484</c:v>
                </c:pt>
                <c:pt idx="1186">
                  <c:v>4.3178792662032492</c:v>
                </c:pt>
                <c:pt idx="1187">
                  <c:v>-1.134621207338057</c:v>
                </c:pt>
                <c:pt idx="1188">
                  <c:v>4.2409537879266281</c:v>
                </c:pt>
                <c:pt idx="1189">
                  <c:v>3.3664095378792354</c:v>
                </c:pt>
                <c:pt idx="1190">
                  <c:v>0.82226409537878453</c:v>
                </c:pt>
                <c:pt idx="1191">
                  <c:v>7.1952226409538298</c:v>
                </c:pt>
                <c:pt idx="1192">
                  <c:v>2.91685222640956</c:v>
                </c:pt>
                <c:pt idx="1193">
                  <c:v>4.9491685222640172</c:v>
                </c:pt>
                <c:pt idx="1194">
                  <c:v>-2.5105083147772689</c:v>
                </c:pt>
                <c:pt idx="1195">
                  <c:v>3.0348949168521813</c:v>
                </c:pt>
                <c:pt idx="1196">
                  <c:v>3.3003489491685514</c:v>
                </c:pt>
                <c:pt idx="1197">
                  <c:v>-0.62699651050837701</c:v>
                </c:pt>
                <c:pt idx="1198">
                  <c:v>-8.5962699651050798</c:v>
                </c:pt>
                <c:pt idx="1199">
                  <c:v>1.154037300348989</c:v>
                </c:pt>
                <c:pt idx="1200">
                  <c:v>-3.2884596269964845</c:v>
                </c:pt>
                <c:pt idx="1201">
                  <c:v>0.3171154037299857</c:v>
                </c:pt>
                <c:pt idx="1202">
                  <c:v>-3.236828845962691</c:v>
                </c:pt>
                <c:pt idx="1203">
                  <c:v>2.4876317115403594</c:v>
                </c:pt>
                <c:pt idx="1204">
                  <c:v>4.0448763171153814</c:v>
                </c:pt>
                <c:pt idx="1205">
                  <c:v>-7.6595512368288041</c:v>
                </c:pt>
                <c:pt idx="1206">
                  <c:v>-0.61659551236829202</c:v>
                </c:pt>
                <c:pt idx="1207">
                  <c:v>-0.51616595512365393</c:v>
                </c:pt>
                <c:pt idx="1208">
                  <c:v>-6.6951616595512178</c:v>
                </c:pt>
                <c:pt idx="1209">
                  <c:v>3.9530483834045071</c:v>
                </c:pt>
                <c:pt idx="1210">
                  <c:v>8.5195304838340462</c:v>
                </c:pt>
                <c:pt idx="1211">
                  <c:v>8.9251953048383825</c:v>
                </c:pt>
                <c:pt idx="1212">
                  <c:v>4.0492519530483833</c:v>
                </c:pt>
                <c:pt idx="1213">
                  <c:v>3.6304925195304349</c:v>
                </c:pt>
                <c:pt idx="1214">
                  <c:v>0.78630492519528161</c:v>
                </c:pt>
                <c:pt idx="1215">
                  <c:v>3.8178630492519687</c:v>
                </c:pt>
                <c:pt idx="1216">
                  <c:v>-4.3018213695074792</c:v>
                </c:pt>
                <c:pt idx="1217">
                  <c:v>7.836981786304932</c:v>
                </c:pt>
                <c:pt idx="1218">
                  <c:v>-3.341630182136953</c:v>
                </c:pt>
                <c:pt idx="1219">
                  <c:v>-1.7934163018213098</c:v>
                </c:pt>
                <c:pt idx="1220">
                  <c:v>-4.3579341630181716</c:v>
                </c:pt>
                <c:pt idx="1221">
                  <c:v>2.8964206583697774</c:v>
                </c:pt>
                <c:pt idx="1222">
                  <c:v>-0.77103579341633122</c:v>
                </c:pt>
                <c:pt idx="1223">
                  <c:v>-3.2977103579341929</c:v>
                </c:pt>
                <c:pt idx="1224">
                  <c:v>2.247022896420674</c:v>
                </c:pt>
                <c:pt idx="1225">
                  <c:v>-9.5875297710358041</c:v>
                </c:pt>
                <c:pt idx="1226">
                  <c:v>-3.6558752977103381</c:v>
                </c:pt>
                <c:pt idx="1227">
                  <c:v>-0.62655875297707553</c:v>
                </c:pt>
                <c:pt idx="1228">
                  <c:v>-0.48626558752982874</c:v>
                </c:pt>
                <c:pt idx="1229">
                  <c:v>-6.5248626558753244</c:v>
                </c:pt>
                <c:pt idx="1230">
                  <c:v>5.1047513734411609</c:v>
                </c:pt>
                <c:pt idx="1231">
                  <c:v>2.8010475137344315</c:v>
                </c:pt>
                <c:pt idx="1232">
                  <c:v>-1.5919895248626403</c:v>
                </c:pt>
                <c:pt idx="1233">
                  <c:v>0.46408010475141737</c:v>
                </c:pt>
                <c:pt idx="1234">
                  <c:v>2.8246408010475079</c:v>
                </c:pt>
                <c:pt idx="1235">
                  <c:v>-0.37175359198954538</c:v>
                </c:pt>
                <c:pt idx="1236">
                  <c:v>-2.6237175359198659</c:v>
                </c:pt>
                <c:pt idx="1237">
                  <c:v>0.57376282464082351</c:v>
                </c:pt>
                <c:pt idx="1238">
                  <c:v>1.445737628246377</c:v>
                </c:pt>
                <c:pt idx="1239">
                  <c:v>0.6344573762823984</c:v>
                </c:pt>
                <c:pt idx="1240">
                  <c:v>8.7363445737628354</c:v>
                </c:pt>
                <c:pt idx="1241">
                  <c:v>-2.8226365542623171</c:v>
                </c:pt>
                <c:pt idx="1242">
                  <c:v>0.101773634457345</c:v>
                </c:pt>
                <c:pt idx="1243">
                  <c:v>3.4210177363445382</c:v>
                </c:pt>
                <c:pt idx="1244">
                  <c:v>-1.5257898226365683</c:v>
                </c:pt>
                <c:pt idx="1245">
                  <c:v>5.3447421017736474</c:v>
                </c:pt>
                <c:pt idx="1246">
                  <c:v>0.63344742101770635</c:v>
                </c:pt>
                <c:pt idx="1247">
                  <c:v>-26.173665525789772</c:v>
                </c:pt>
                <c:pt idx="1248">
                  <c:v>3.7582633447420335</c:v>
                </c:pt>
                <c:pt idx="1249">
                  <c:v>-1.8724173665526109</c:v>
                </c:pt>
                <c:pt idx="1250">
                  <c:v>2.9812758263344676</c:v>
                </c:pt>
                <c:pt idx="1251">
                  <c:v>8.7498127582633742</c:v>
                </c:pt>
                <c:pt idx="1252">
                  <c:v>5.3374981275826485</c:v>
                </c:pt>
                <c:pt idx="1253">
                  <c:v>-2.8366250187241917</c:v>
                </c:pt>
                <c:pt idx="1254">
                  <c:v>-4.558366250187305</c:v>
                </c:pt>
                <c:pt idx="1255">
                  <c:v>4.9744163374980985</c:v>
                </c:pt>
                <c:pt idx="1256">
                  <c:v>2.219744163374969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6-4557-AEC8-59D552C5E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156895"/>
        <c:axId val="1482157855"/>
      </c:lineChart>
      <c:dateAx>
        <c:axId val="148215689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57855"/>
        <c:crosses val="autoZero"/>
        <c:auto val="1"/>
        <c:lblOffset val="100"/>
        <c:baseTimeUnit val="days"/>
      </c:dateAx>
      <c:valAx>
        <c:axId val="14821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5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650240</xdr:colOff>
      <xdr:row>7</xdr:row>
      <xdr:rowOff>23518</xdr:rowOff>
    </xdr:from>
    <xdr:to>
      <xdr:col>36</xdr:col>
      <xdr:colOff>67922</xdr:colOff>
      <xdr:row>29</xdr:row>
      <xdr:rowOff>168298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B04D4-D068-4868-9C07-6B6D9285B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31</xdr:row>
      <xdr:rowOff>0</xdr:rowOff>
    </xdr:from>
    <xdr:to>
      <xdr:col>24</xdr:col>
      <xdr:colOff>622499</xdr:colOff>
      <xdr:row>47</xdr:row>
      <xdr:rowOff>112493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D21414-1DC3-4E7B-88E9-7CA96F05A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54500" y="6186714"/>
          <a:ext cx="4677428" cy="3305636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31</xdr:row>
      <xdr:rowOff>0</xdr:rowOff>
    </xdr:from>
    <xdr:to>
      <xdr:col>38</xdr:col>
      <xdr:colOff>41121</xdr:colOff>
      <xdr:row>40</xdr:row>
      <xdr:rowOff>137702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AA955F-4548-4830-8A11-3F7D2059C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844000" y="6186714"/>
          <a:ext cx="8649907" cy="1933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11611</xdr:colOff>
      <xdr:row>7</xdr:row>
      <xdr:rowOff>1270</xdr:rowOff>
    </xdr:from>
    <xdr:to>
      <xdr:col>29</xdr:col>
      <xdr:colOff>316411</xdr:colOff>
      <xdr:row>31</xdr:row>
      <xdr:rowOff>197031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4429F-28C9-47B7-A5C8-817D9895C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-1</xdr:colOff>
      <xdr:row>33</xdr:row>
      <xdr:rowOff>172357</xdr:rowOff>
    </xdr:from>
    <xdr:to>
      <xdr:col>24</xdr:col>
      <xdr:colOff>297180</xdr:colOff>
      <xdr:row>57</xdr:row>
      <xdr:rowOff>121376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8AF62-92D0-4025-BF66-A029CD084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0</xdr:colOff>
      <xdr:row>34</xdr:row>
      <xdr:rowOff>0</xdr:rowOff>
    </xdr:from>
    <xdr:to>
      <xdr:col>37</xdr:col>
      <xdr:colOff>541389</xdr:colOff>
      <xdr:row>54</xdr:row>
      <xdr:rowOff>76315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A76E6D-0EB5-4989-AAAA-002DF2837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48929" y="6785429"/>
          <a:ext cx="8487960" cy="4067743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55</xdr:row>
      <xdr:rowOff>0</xdr:rowOff>
    </xdr:from>
    <xdr:to>
      <xdr:col>37</xdr:col>
      <xdr:colOff>503283</xdr:colOff>
      <xdr:row>76</xdr:row>
      <xdr:rowOff>143480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D6E288-708B-44B1-A20E-39ED1D43A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548929" y="10976429"/>
          <a:ext cx="8449854" cy="433448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952499</xdr:colOff>
      <xdr:row>58</xdr:row>
      <xdr:rowOff>27214</xdr:rowOff>
    </xdr:from>
    <xdr:to>
      <xdr:col>24</xdr:col>
      <xdr:colOff>28838</xdr:colOff>
      <xdr:row>75</xdr:row>
      <xdr:rowOff>25873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B31BA7C-C332-4166-AD8F-BD0B38918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22856" y="11602357"/>
          <a:ext cx="8392696" cy="339137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87738-9FEB-4D81-952D-9987B2DAFF67}" name="SMA1MSFT" displayName="SMA1MSFT" ref="B2:R1266" totalsRowShown="0" headerRowDxfId="33" dataDxfId="31" headerRowBorderDxfId="32" tableBorderDxfId="30" totalsRowBorderDxfId="29">
  <tableColumns count="17">
    <tableColumn id="1" xr3:uid="{262990CA-ED45-43EA-AC60-597AE626BA12}" name="Date" dataDxfId="28"/>
    <tableColumn id="2" xr3:uid="{6A0CB59A-090B-4F89-A914-D2CBEE5AB8A0}" name="Adj Close" dataDxfId="27"/>
    <tableColumn id="3" xr3:uid="{AB854E5C-71CF-4BB0-AC4B-883A09036AD7}" name="Naive Trend " dataDxfId="26"/>
    <tableColumn id="12" xr3:uid="{8F879450-883D-4B71-A0C5-8127762A586E}" name="Erorr 1" dataDxfId="25">
      <calculatedColumnFormula>SMA1MSFT[[#This Row],[Adj Close]]-SMA1MSFT[[#This Row],[Naive Trend ]]</calculatedColumnFormula>
    </tableColumn>
    <tableColumn id="4" xr3:uid="{D5E93676-4F80-41C5-BA54-8CCFED8CD81D}" name="Sq Erorr 1" dataDxfId="24"/>
    <tableColumn id="10" xr3:uid="{510AB784-F960-43DB-BD09-B71973A5801D}" name="Abs Erorr 1" dataDxfId="23"/>
    <tableColumn id="11" xr3:uid="{B44DC62C-9152-43D1-A555-788C739B9B62}" name="Abs Pct Error 1" dataDxfId="22" dataCellStyle="Percent"/>
    <tableColumn id="5" xr3:uid="{E8C4BFDA-68C6-4514-A127-CEF1C121EFA1}" name="3-MA" dataDxfId="21" dataCellStyle="Currency"/>
    <tableColumn id="13" xr3:uid="{1DF196AA-4DDE-4793-9ED2-5A1FAF5D9FC1}" name="Erorr 2" dataDxfId="20" dataCellStyle="Currency">
      <calculatedColumnFormula>(SMA1MSFT[[#This Row],[Adj Close]]-SMA1MSFT[[#This Row],[3-MA]])</calculatedColumnFormula>
    </tableColumn>
    <tableColumn id="6" xr3:uid="{3A3D418B-226C-402B-A2F1-E3366BBC69AD}" name="Sq Erorr 2" dataDxfId="19" dataCellStyle="Currency"/>
    <tableColumn id="15" xr3:uid="{37301D06-708F-4B0E-BB61-D10296936433}" name="Abs Erorr 2" dataDxfId="18" dataCellStyle="Currency">
      <calculatedColumnFormula>ABS(SMA1MSFT[[#This Row],[Erorr 2]])</calculatedColumnFormula>
    </tableColumn>
    <tableColumn id="16" xr3:uid="{51388492-6167-40D8-8FA2-E38EDBADDADB}" name="Abs Pct Erorr 2" dataDxfId="17" dataCellStyle="Currency">
      <calculatedColumnFormula>SMA1MSFT[[#This Row],[Abs Erorr 2]]/SMA1MSFT[[#This Row],[Adj Close]]</calculatedColumnFormula>
    </tableColumn>
    <tableColumn id="7" xr3:uid="{5651FD9B-036E-4726-B1CD-70603D2D2A97}" name="6-MA" dataDxfId="16" dataCellStyle="Currency"/>
    <tableColumn id="18" xr3:uid="{D504BB90-D5A2-4A3B-A5A9-98D7E7B06014}" name="Erorr 3" dataDxfId="15" dataCellStyle="Currency">
      <calculatedColumnFormula>SMA1MSFT[[#This Row],[Adj Close]]-SMA1MSFT[[#This Row],[6-MA]]</calculatedColumnFormula>
    </tableColumn>
    <tableColumn id="8" xr3:uid="{C07C6F71-CC9A-48BF-8394-1C37F05A535D}" name="Sq Erorr 3" dataDxfId="14" dataCellStyle="Currency">
      <calculatedColumnFormula>(C75-N3)^2</calculatedColumnFormula>
    </tableColumn>
    <tableColumn id="19" xr3:uid="{5F7E6CF4-F56A-4672-B720-44A88240FE58}" name="Abs Erorr 3" dataDxfId="13" dataCellStyle="Currency">
      <calculatedColumnFormula>ABS(SMA1MSFT[[#This Row],[Erorr 3]])</calculatedColumnFormula>
    </tableColumn>
    <tableColumn id="20" xr3:uid="{99A5ADC7-1AB4-4F24-ADA6-FBB3D226E24C}" name="Abs Pct Erorr 3" dataDxfId="12" dataCellStyle="Currency">
      <calculatedColumnFormula>SMA1MSFT[[#This Row],[Abs Erorr 3]]/SMA1MSFT[[#This Row],[Adj Close]]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63AA0F-BF5B-4F61-BBD7-B42F249610E1}" name="ESMSFT" displayName="ESMSFT" ref="B2:H1260" totalsRowShown="0" headerRowDxfId="11" dataDxfId="9" headerRowBorderDxfId="10" tableBorderDxfId="8" totalsRowBorderDxfId="7">
  <autoFilter ref="B2:H1260" xr:uid="{E863AA0F-BF5B-4F61-BBD7-B42F249610E1}"/>
  <tableColumns count="7">
    <tableColumn id="1" xr3:uid="{6390BB3B-B52D-464C-A09B-CF43C2D4E65F}" name="Date" dataDxfId="6"/>
    <tableColumn id="2" xr3:uid="{6B162651-1FC2-4666-B433-5F7FFCEA7991}" name="Adj Close" dataDxfId="5" dataCellStyle="Comma"/>
    <tableColumn id="3" xr3:uid="{22EE538F-1579-4161-B35B-E64D648571C5}" name="Forecast" dataDxfId="4" dataCellStyle="Comma"/>
    <tableColumn id="4" xr3:uid="{8C593937-5485-4A9E-A6A7-E634930BE4F9}" name="Error" dataDxfId="3">
      <calculatedColumnFormula>C3-D3</calculatedColumnFormula>
    </tableColumn>
    <tableColumn id="5" xr3:uid="{6117A50A-88B6-425C-920E-6838AD003CB2}" name="Abs Error" dataDxfId="2">
      <calculatedColumnFormula>ABS(E3)</calculatedColumnFormula>
    </tableColumn>
    <tableColumn id="6" xr3:uid="{C6551193-AF00-41C1-9B51-CC6AC41ACC44}" name="Sq Error" dataDxfId="1">
      <calculatedColumnFormula>E3^2</calculatedColumnFormula>
    </tableColumn>
    <tableColumn id="7" xr3:uid="{58A616CB-0141-41DB-ABAB-F1D690643A42}" name="Abs Pct Error" dataDxfId="0" dataCellStyle="Percent">
      <calculatedColumnFormula>F3/C3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95A7D-50D1-4423-92A7-20BB2842DEE4}">
  <dimension ref="B2:Y1267"/>
  <sheetViews>
    <sheetView topLeftCell="I7" zoomScale="70" zoomScaleNormal="70" workbookViewId="0">
      <selection activeCell="Z32" sqref="Z32"/>
    </sheetView>
  </sheetViews>
  <sheetFormatPr defaultRowHeight="15.5"/>
  <cols>
    <col min="1" max="1" width="8.6640625" style="2"/>
    <col min="2" max="2" width="15.33203125" style="2" customWidth="1"/>
    <col min="3" max="3" width="12.58203125" style="2" customWidth="1"/>
    <col min="4" max="4" width="12.5" style="2" bestFit="1" customWidth="1"/>
    <col min="5" max="5" width="12.4140625" style="2" customWidth="1"/>
    <col min="6" max="6" width="12.25" style="2" bestFit="1" customWidth="1"/>
    <col min="7" max="7" width="10.83203125" style="2" customWidth="1"/>
    <col min="8" max="8" width="14.25" style="2" bestFit="1" customWidth="1"/>
    <col min="9" max="9" width="9.33203125" style="2" bestFit="1" customWidth="1"/>
    <col min="10" max="10" width="11.5" style="2" bestFit="1" customWidth="1"/>
    <col min="11" max="11" width="11.25" style="2" bestFit="1" customWidth="1"/>
    <col min="12" max="12" width="12.4140625" style="2" customWidth="1"/>
    <col min="13" max="13" width="14.5" style="2" bestFit="1" customWidth="1"/>
    <col min="14" max="14" width="8.75" style="2" bestFit="1" customWidth="1"/>
    <col min="15" max="15" width="7.9140625" style="2" bestFit="1" customWidth="1"/>
    <col min="16" max="16" width="11.25" style="2" bestFit="1" customWidth="1"/>
    <col min="17" max="17" width="11.33203125" style="2" bestFit="1" customWidth="1"/>
    <col min="18" max="18" width="16.4140625" style="2" customWidth="1"/>
    <col min="19" max="19" width="8.6640625" style="2"/>
    <col min="20" max="20" width="11.33203125" style="2" bestFit="1" customWidth="1"/>
    <col min="21" max="21" width="8.6640625" style="2"/>
    <col min="22" max="22" width="9.6640625" style="2" bestFit="1" customWidth="1"/>
    <col min="23" max="23" width="12.6640625" style="2" bestFit="1" customWidth="1"/>
    <col min="24" max="25" width="10.9140625" style="2" bestFit="1" customWidth="1"/>
    <col min="26" max="16384" width="8.6640625" style="2"/>
  </cols>
  <sheetData>
    <row r="2" spans="2:25">
      <c r="B2" s="16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7" t="s">
        <v>9</v>
      </c>
      <c r="L2" s="17" t="s">
        <v>10</v>
      </c>
      <c r="M2" s="17" t="s">
        <v>11</v>
      </c>
      <c r="N2" s="17" t="s">
        <v>12</v>
      </c>
      <c r="O2" s="17" t="s">
        <v>13</v>
      </c>
      <c r="P2" s="17" t="s">
        <v>14</v>
      </c>
      <c r="Q2" s="17" t="s">
        <v>15</v>
      </c>
      <c r="R2" s="18" t="s">
        <v>16</v>
      </c>
      <c r="T2" s="54" t="s">
        <v>17</v>
      </c>
      <c r="U2" s="55"/>
      <c r="V2" s="56"/>
      <c r="W2" s="49" t="s">
        <v>2</v>
      </c>
      <c r="X2" s="49" t="s">
        <v>7</v>
      </c>
      <c r="Y2" s="49" t="s">
        <v>12</v>
      </c>
    </row>
    <row r="3" spans="2:25">
      <c r="B3" s="14">
        <v>43783.291666666664</v>
      </c>
      <c r="C3" s="15">
        <v>141.4195</v>
      </c>
      <c r="D3" s="19"/>
      <c r="E3" s="20"/>
      <c r="F3" s="19"/>
      <c r="G3" s="19"/>
      <c r="H3" s="21"/>
      <c r="I3" s="19"/>
      <c r="J3" s="19"/>
      <c r="K3" s="19"/>
      <c r="L3" s="19"/>
      <c r="M3" s="21"/>
      <c r="N3" s="19"/>
      <c r="O3" s="19"/>
      <c r="P3" s="19"/>
      <c r="Q3" s="19"/>
      <c r="R3" s="22"/>
      <c r="T3" s="57" t="s">
        <v>18</v>
      </c>
      <c r="U3" s="58"/>
      <c r="V3" s="59"/>
      <c r="W3" s="50"/>
      <c r="X3" s="50"/>
      <c r="Y3" s="50"/>
    </row>
    <row r="4" spans="2:25">
      <c r="B4" s="14">
        <v>43784.291666666664</v>
      </c>
      <c r="C4" s="15">
        <v>143.2439</v>
      </c>
      <c r="D4" s="23">
        <f>C3</f>
        <v>141.4195</v>
      </c>
      <c r="E4" s="24">
        <f>SMA1MSFT[[#This Row],[Adj Close]]-SMA1MSFT[[#This Row],[Naive Trend ]]</f>
        <v>1.8243999999999971</v>
      </c>
      <c r="F4" s="6">
        <f t="shared" ref="F4:F67" si="0">(C4-D4)^2</f>
        <v>3.3284353599999896</v>
      </c>
      <c r="G4" s="6">
        <f>ABS(SMA1MSFT[[#This Row],[Erorr 1]])</f>
        <v>1.8243999999999971</v>
      </c>
      <c r="H4" s="25">
        <f>SMA1MSFT[[#This Row],[Abs Erorr 1]]/SMA1MSFT[[#This Row],[Adj Close]]</f>
        <v>1.2736318963669637E-2</v>
      </c>
      <c r="I4" s="19"/>
      <c r="J4" s="19"/>
      <c r="K4" s="19"/>
      <c r="L4" s="19"/>
      <c r="M4" s="21"/>
      <c r="N4" s="19"/>
      <c r="O4" s="19"/>
      <c r="P4" s="19"/>
      <c r="Q4" s="19"/>
      <c r="R4" s="22"/>
      <c r="T4" s="53" t="s">
        <v>19</v>
      </c>
      <c r="U4" s="53"/>
      <c r="V4" s="53"/>
      <c r="W4" s="50">
        <f>AVERAGE(G3:G1266)</f>
        <v>3.5429926014319881</v>
      </c>
      <c r="X4" s="50">
        <f>AVERAGE(L3:L1266)</f>
        <v>5.3355539215686267</v>
      </c>
      <c r="Y4" s="50">
        <f>AVERAGE(Q3:Q1266)</f>
        <v>7.5047990328563889</v>
      </c>
    </row>
    <row r="5" spans="2:25">
      <c r="B5" s="14">
        <v>43787.291666666664</v>
      </c>
      <c r="C5" s="15">
        <v>143.59719999999999</v>
      </c>
      <c r="D5" s="23">
        <f t="shared" ref="D5:D68" si="1">C4</f>
        <v>143.2439</v>
      </c>
      <c r="E5" s="24">
        <f>SMA1MSFT[[#This Row],[Adj Close]]-SMA1MSFT[[#This Row],[Naive Trend ]]</f>
        <v>0.35329999999999018</v>
      </c>
      <c r="F5" s="6">
        <f t="shared" si="0"/>
        <v>0.12482088999999306</v>
      </c>
      <c r="G5" s="6">
        <f>ABS(SMA1MSFT[[#This Row],[Erorr 1]])</f>
        <v>0.35329999999999018</v>
      </c>
      <c r="H5" s="25">
        <f>SMA1MSFT[[#This Row],[Abs Erorr 1]]/SMA1MSFT[[#This Row],[Adj Close]]</f>
        <v>2.4603543801689043E-3</v>
      </c>
      <c r="I5" s="19"/>
      <c r="J5" s="19"/>
      <c r="K5" s="19"/>
      <c r="L5" s="19"/>
      <c r="M5" s="21"/>
      <c r="N5" s="19"/>
      <c r="O5" s="19"/>
      <c r="P5" s="19"/>
      <c r="Q5" s="19"/>
      <c r="R5" s="22"/>
      <c r="T5" s="53" t="s">
        <v>20</v>
      </c>
      <c r="U5" s="53"/>
      <c r="V5" s="53"/>
      <c r="W5" s="50">
        <f>SQRT(AVERAGE(F3:F1266))</f>
        <v>4.7804930824150667</v>
      </c>
      <c r="X5" s="50">
        <f>SQRT(AVERAGE(K3:K1266))</f>
        <v>21.448293092851056</v>
      </c>
      <c r="Y5" s="50">
        <f>SQRT(AVERAGE(P3:P1266))</f>
        <v>30.043935959525207</v>
      </c>
    </row>
    <row r="6" spans="2:25">
      <c r="B6" s="14">
        <v>43788.291666666664</v>
      </c>
      <c r="C6" s="15">
        <v>143.64500000000001</v>
      </c>
      <c r="D6" s="23">
        <f t="shared" si="1"/>
        <v>143.59719999999999</v>
      </c>
      <c r="E6" s="24">
        <f>SMA1MSFT[[#This Row],[Adj Close]]-SMA1MSFT[[#This Row],[Naive Trend ]]</f>
        <v>4.7800000000023601E-2</v>
      </c>
      <c r="F6" s="6">
        <f t="shared" si="0"/>
        <v>2.2848400000022562E-3</v>
      </c>
      <c r="G6" s="6">
        <f>ABS(SMA1MSFT[[#This Row],[Erorr 1]])</f>
        <v>4.7800000000023601E-2</v>
      </c>
      <c r="H6" s="25">
        <f>SMA1MSFT[[#This Row],[Abs Erorr 1]]/SMA1MSFT[[#This Row],[Adj Close]]</f>
        <v>3.3276480211649273E-4</v>
      </c>
      <c r="I6" s="23">
        <f>AVERAGE(C3:C5)</f>
        <v>142.75353333333334</v>
      </c>
      <c r="J6" s="26">
        <f>(SMA1MSFT[[#This Row],[Adj Close]]-SMA1MSFT[[#This Row],[3-MA]])</f>
        <v>0.89146666666667329</v>
      </c>
      <c r="K6" s="11">
        <f t="shared" ref="K6:K69" si="2">(C6-I6)^2</f>
        <v>0.79471281777778957</v>
      </c>
      <c r="L6" s="11">
        <f>ABS(SMA1MSFT[[#This Row],[Erorr 2]])</f>
        <v>0.89146666666667329</v>
      </c>
      <c r="M6" s="25">
        <f>SMA1MSFT[[#This Row],[Abs Erorr 2]]/SMA1MSFT[[#This Row],[Adj Close]]</f>
        <v>6.2060403541137751E-3</v>
      </c>
      <c r="N6" s="19"/>
      <c r="O6" s="19"/>
      <c r="P6" s="19"/>
      <c r="Q6" s="19"/>
      <c r="R6" s="22"/>
      <c r="T6" s="53" t="s">
        <v>21</v>
      </c>
      <c r="U6" s="53"/>
      <c r="V6" s="53"/>
      <c r="W6" s="50">
        <f>AVERAGE(H3:H1266)*100</f>
        <v>1.3402338978306605</v>
      </c>
      <c r="X6" s="50">
        <f>AVERAGE(M3:M1266)*100</f>
        <v>1.6103145501052492</v>
      </c>
      <c r="Y6" s="50">
        <f>AVERAGE(R3:R1266)*100</f>
        <v>2.0355104972228095</v>
      </c>
    </row>
    <row r="7" spans="2:25">
      <c r="B7" s="14">
        <v>43789.291666666664</v>
      </c>
      <c r="C7" s="15">
        <v>143.39580000000001</v>
      </c>
      <c r="D7" s="23">
        <f t="shared" si="1"/>
        <v>143.64500000000001</v>
      </c>
      <c r="E7" s="24">
        <f>SMA1MSFT[[#This Row],[Adj Close]]-SMA1MSFT[[#This Row],[Naive Trend ]]</f>
        <v>-0.24920000000000186</v>
      </c>
      <c r="F7" s="6">
        <f t="shared" si="0"/>
        <v>6.2100640000000928E-2</v>
      </c>
      <c r="G7" s="6">
        <f>ABS(SMA1MSFT[[#This Row],[Erorr 1]])</f>
        <v>0.24920000000000186</v>
      </c>
      <c r="H7" s="25">
        <f>SMA1MSFT[[#This Row],[Abs Erorr 1]]/SMA1MSFT[[#This Row],[Adj Close]]</f>
        <v>1.7378472730721671E-3</v>
      </c>
      <c r="I7" s="23">
        <f t="shared" ref="I7:I70" si="3">AVERAGE(C4:C6)</f>
        <v>143.49536666666665</v>
      </c>
      <c r="J7" s="26">
        <f>(SMA1MSFT[[#This Row],[Adj Close]]-SMA1MSFT[[#This Row],[3-MA]])</f>
        <v>-9.9566666666646597E-2</v>
      </c>
      <c r="K7" s="11">
        <f t="shared" si="2"/>
        <v>9.9135211111071146E-3</v>
      </c>
      <c r="L7" s="11">
        <f>ABS(SMA1MSFT[[#This Row],[Erorr 2]])</f>
        <v>9.9566666666646597E-2</v>
      </c>
      <c r="M7" s="25">
        <f>SMA1MSFT[[#This Row],[Abs Erorr 2]]/SMA1MSFT[[#This Row],[Adj Close]]</f>
        <v>6.9434855600126772E-4</v>
      </c>
      <c r="N7" s="19"/>
      <c r="O7" s="19"/>
      <c r="P7" s="19"/>
      <c r="Q7" s="19"/>
      <c r="R7" s="22"/>
    </row>
    <row r="8" spans="2:25">
      <c r="B8" s="14">
        <v>43790.291666666664</v>
      </c>
      <c r="C8" s="15">
        <v>143.26159999999999</v>
      </c>
      <c r="D8" s="23">
        <f t="shared" si="1"/>
        <v>143.39580000000001</v>
      </c>
      <c r="E8" s="24">
        <f>SMA1MSFT[[#This Row],[Adj Close]]-SMA1MSFT[[#This Row],[Naive Trend ]]</f>
        <v>-0.13420000000002119</v>
      </c>
      <c r="F8" s="6">
        <f t="shared" si="0"/>
        <v>1.8009640000005687E-2</v>
      </c>
      <c r="G8" s="6">
        <f>ABS(SMA1MSFT[[#This Row],[Erorr 1]])</f>
        <v>0.13420000000002119</v>
      </c>
      <c r="H8" s="25">
        <f>SMA1MSFT[[#This Row],[Abs Erorr 1]]/SMA1MSFT[[#This Row],[Adj Close]]</f>
        <v>9.367478794039799E-4</v>
      </c>
      <c r="I8" s="23">
        <f t="shared" si="3"/>
        <v>143.54600000000002</v>
      </c>
      <c r="J8" s="26">
        <f>(SMA1MSFT[[#This Row],[Adj Close]]-SMA1MSFT[[#This Row],[3-MA]])</f>
        <v>-0.28440000000003351</v>
      </c>
      <c r="K8" s="11">
        <f t="shared" si="2"/>
        <v>8.0883360000019069E-2</v>
      </c>
      <c r="L8" s="11">
        <f>ABS(SMA1MSFT[[#This Row],[Erorr 2]])</f>
        <v>0.28440000000003351</v>
      </c>
      <c r="M8" s="25">
        <f>SMA1MSFT[[#This Row],[Abs Erorr 2]]/SMA1MSFT[[#This Row],[Adj Close]]</f>
        <v>1.9851795596310074E-3</v>
      </c>
      <c r="N8" s="19"/>
      <c r="O8" s="19"/>
      <c r="P8" s="19"/>
      <c r="Q8" s="19"/>
      <c r="R8" s="22"/>
    </row>
    <row r="9" spans="2:25">
      <c r="B9" s="14">
        <v>43791.291666666664</v>
      </c>
      <c r="C9" s="15">
        <v>143.36709999999999</v>
      </c>
      <c r="D9" s="23">
        <f t="shared" si="1"/>
        <v>143.26159999999999</v>
      </c>
      <c r="E9" s="24">
        <f>SMA1MSFT[[#This Row],[Adj Close]]-SMA1MSFT[[#This Row],[Naive Trend ]]</f>
        <v>0.10550000000000637</v>
      </c>
      <c r="F9" s="6">
        <f t="shared" si="0"/>
        <v>1.1130250000001344E-2</v>
      </c>
      <c r="G9" s="6">
        <f>ABS(SMA1MSFT[[#This Row],[Erorr 1]])</f>
        <v>0.10550000000000637</v>
      </c>
      <c r="H9" s="25">
        <f>SMA1MSFT[[#This Row],[Abs Erorr 1]]/SMA1MSFT[[#This Row],[Adj Close]]</f>
        <v>7.3587315360362576E-4</v>
      </c>
      <c r="I9" s="23">
        <f t="shared" si="3"/>
        <v>143.43413333333334</v>
      </c>
      <c r="J9" s="26">
        <f>(SMA1MSFT[[#This Row],[Adj Close]]-SMA1MSFT[[#This Row],[3-MA]])</f>
        <v>-6.7033333333341716E-2</v>
      </c>
      <c r="K9" s="11">
        <f t="shared" si="2"/>
        <v>4.4934677777789013E-3</v>
      </c>
      <c r="L9" s="11">
        <f>ABS(SMA1MSFT[[#This Row],[Erorr 2]])</f>
        <v>6.7033333333341716E-2</v>
      </c>
      <c r="M9" s="25">
        <f>SMA1MSFT[[#This Row],[Abs Erorr 2]]/SMA1MSFT[[#This Row],[Adj Close]]</f>
        <v>4.6756426916176526E-4</v>
      </c>
      <c r="N9" s="23">
        <f>AVERAGE(C3:C8)</f>
        <v>143.09383333333335</v>
      </c>
      <c r="O9" s="27">
        <f>SMA1MSFT[[#This Row],[Adj Close]]-SMA1MSFT[[#This Row],[6-MA]]</f>
        <v>0.27326666666664323</v>
      </c>
      <c r="P9" s="11">
        <f>(SMA1MSFT[[#This Row],[Adj Close]]-N9)^2</f>
        <v>7.4674671111098309E-2</v>
      </c>
      <c r="Q9" s="11">
        <f>ABS(SMA1MSFT[[#This Row],[Erorr 3]])</f>
        <v>0.27326666666664323</v>
      </c>
      <c r="R9" s="28">
        <f>SMA1MSFT[[#This Row],[Abs Erorr 3]]/SMA1MSFT[[#This Row],[Adj Close]]</f>
        <v>1.9060625950210561E-3</v>
      </c>
    </row>
    <row r="10" spans="2:25">
      <c r="B10" s="14">
        <v>43794.291666666664</v>
      </c>
      <c r="C10" s="15">
        <v>144.93879999999999</v>
      </c>
      <c r="D10" s="23">
        <f t="shared" si="1"/>
        <v>143.36709999999999</v>
      </c>
      <c r="E10" s="24">
        <f>SMA1MSFT[[#This Row],[Adj Close]]-SMA1MSFT[[#This Row],[Naive Trend ]]</f>
        <v>1.5716999999999928</v>
      </c>
      <c r="F10" s="6">
        <f t="shared" si="0"/>
        <v>2.4702408899999773</v>
      </c>
      <c r="G10" s="6">
        <f>ABS(SMA1MSFT[[#This Row],[Erorr 1]])</f>
        <v>1.5716999999999928</v>
      </c>
      <c r="H10" s="25">
        <f>SMA1MSFT[[#This Row],[Abs Erorr 1]]/SMA1MSFT[[#This Row],[Adj Close]]</f>
        <v>1.084388721308575E-2</v>
      </c>
      <c r="I10" s="23">
        <f t="shared" si="3"/>
        <v>143.3415</v>
      </c>
      <c r="J10" s="26">
        <f>(SMA1MSFT[[#This Row],[Adj Close]]-SMA1MSFT[[#This Row],[3-MA]])</f>
        <v>1.59729999999999</v>
      </c>
      <c r="K10" s="11">
        <f t="shared" si="2"/>
        <v>2.551367289999968</v>
      </c>
      <c r="L10" s="11">
        <f>ABS(SMA1MSFT[[#This Row],[Erorr 2]])</f>
        <v>1.59729999999999</v>
      </c>
      <c r="M10" s="25">
        <f>SMA1MSFT[[#This Row],[Abs Erorr 2]]/SMA1MSFT[[#This Row],[Adj Close]]</f>
        <v>1.1020513485691824E-2</v>
      </c>
      <c r="N10" s="23">
        <f t="shared" ref="N10:N73" si="4">AVERAGE(C4:C9)</f>
        <v>143.4184333333333</v>
      </c>
      <c r="O10" s="27">
        <f>SMA1MSFT[[#This Row],[Adj Close]]-SMA1MSFT[[#This Row],[6-MA]]</f>
        <v>1.5203666666666891</v>
      </c>
      <c r="P10" s="11">
        <f>(SMA1MSFT[[#This Row],[Adj Close]]-N10)^2</f>
        <v>2.311514801111179</v>
      </c>
      <c r="Q10" s="11">
        <f>ABS(SMA1MSFT[[#This Row],[Erorr 3]])</f>
        <v>1.5203666666666891</v>
      </c>
      <c r="R10" s="28">
        <f>SMA1MSFT[[#This Row],[Abs Erorr 3]]/SMA1MSFT[[#This Row],[Adj Close]]</f>
        <v>1.0489714739370612E-2</v>
      </c>
    </row>
    <row r="11" spans="2:25">
      <c r="B11" s="14">
        <v>43795.291666666664</v>
      </c>
      <c r="C11" s="15">
        <v>145.7055</v>
      </c>
      <c r="D11" s="23">
        <f t="shared" si="1"/>
        <v>144.93879999999999</v>
      </c>
      <c r="E11" s="24">
        <f>SMA1MSFT[[#This Row],[Adj Close]]-SMA1MSFT[[#This Row],[Naive Trend ]]</f>
        <v>0.76670000000001437</v>
      </c>
      <c r="F11" s="6">
        <f t="shared" si="0"/>
        <v>0.58782889000002203</v>
      </c>
      <c r="G11" s="6">
        <f>ABS(SMA1MSFT[[#This Row],[Erorr 1]])</f>
        <v>0.76670000000001437</v>
      </c>
      <c r="H11" s="25">
        <f>SMA1MSFT[[#This Row],[Abs Erorr 1]]/SMA1MSFT[[#This Row],[Adj Close]]</f>
        <v>5.2619839333450996E-3</v>
      </c>
      <c r="I11" s="23">
        <f t="shared" si="3"/>
        <v>143.85583333333332</v>
      </c>
      <c r="J11" s="26">
        <f>(SMA1MSFT[[#This Row],[Adj Close]]-SMA1MSFT[[#This Row],[3-MA]])</f>
        <v>1.8496666666666783</v>
      </c>
      <c r="K11" s="11">
        <f t="shared" si="2"/>
        <v>3.421266777777821</v>
      </c>
      <c r="L11" s="11">
        <f>ABS(SMA1MSFT[[#This Row],[Erorr 2]])</f>
        <v>1.8496666666666783</v>
      </c>
      <c r="M11" s="25">
        <f>SMA1MSFT[[#This Row],[Abs Erorr 2]]/SMA1MSFT[[#This Row],[Adj Close]]</f>
        <v>1.2694556256741703E-2</v>
      </c>
      <c r="N11" s="23">
        <f t="shared" si="4"/>
        <v>143.70091666666664</v>
      </c>
      <c r="O11" s="27">
        <f>SMA1MSFT[[#This Row],[Adj Close]]-SMA1MSFT[[#This Row],[6-MA]]</f>
        <v>2.0045833333333576</v>
      </c>
      <c r="P11" s="11">
        <f>(SMA1MSFT[[#This Row],[Adj Close]]-N11)^2</f>
        <v>4.0183543402778747</v>
      </c>
      <c r="Q11" s="11">
        <f>ABS(SMA1MSFT[[#This Row],[Erorr 3]])</f>
        <v>2.0045833333333576</v>
      </c>
      <c r="R11" s="28">
        <f>SMA1MSFT[[#This Row],[Abs Erorr 3]]/SMA1MSFT[[#This Row],[Adj Close]]</f>
        <v>1.3757773957286152E-2</v>
      </c>
    </row>
    <row r="12" spans="2:25">
      <c r="B12" s="14">
        <v>43796.291666666664</v>
      </c>
      <c r="C12" s="15">
        <v>145.98349999999999</v>
      </c>
      <c r="D12" s="23">
        <f t="shared" si="1"/>
        <v>145.7055</v>
      </c>
      <c r="E12" s="24">
        <f>SMA1MSFT[[#This Row],[Adj Close]]-SMA1MSFT[[#This Row],[Naive Trend ]]</f>
        <v>0.27799999999999159</v>
      </c>
      <c r="F12" s="6">
        <f t="shared" si="0"/>
        <v>7.7283999999995329E-2</v>
      </c>
      <c r="G12" s="6">
        <f>ABS(SMA1MSFT[[#This Row],[Erorr 1]])</f>
        <v>0.27799999999999159</v>
      </c>
      <c r="H12" s="25">
        <f>SMA1MSFT[[#This Row],[Abs Erorr 1]]/SMA1MSFT[[#This Row],[Adj Close]]</f>
        <v>1.9043248038305123E-3</v>
      </c>
      <c r="I12" s="23">
        <f t="shared" si="3"/>
        <v>144.67046666666667</v>
      </c>
      <c r="J12" s="26">
        <f>(SMA1MSFT[[#This Row],[Adj Close]]-SMA1MSFT[[#This Row],[3-MA]])</f>
        <v>1.3130333333333226</v>
      </c>
      <c r="K12" s="11">
        <f t="shared" si="2"/>
        <v>1.7240565344444163</v>
      </c>
      <c r="L12" s="11">
        <f>ABS(SMA1MSFT[[#This Row],[Erorr 2]])</f>
        <v>1.3130333333333226</v>
      </c>
      <c r="M12" s="25">
        <f>SMA1MSFT[[#This Row],[Abs Erorr 2]]/SMA1MSFT[[#This Row],[Adj Close]]</f>
        <v>8.9943954853344572E-3</v>
      </c>
      <c r="N12" s="23">
        <f t="shared" si="4"/>
        <v>144.0523</v>
      </c>
      <c r="O12" s="27">
        <f>SMA1MSFT[[#This Row],[Adj Close]]-SMA1MSFT[[#This Row],[6-MA]]</f>
        <v>1.9311999999999898</v>
      </c>
      <c r="P12" s="11">
        <f>(SMA1MSFT[[#This Row],[Adj Close]]-N12)^2</f>
        <v>3.7295334399999605</v>
      </c>
      <c r="Q12" s="11">
        <f>ABS(SMA1MSFT[[#This Row],[Erorr 3]])</f>
        <v>1.9311999999999898</v>
      </c>
      <c r="R12" s="28">
        <f>SMA1MSFT[[#This Row],[Abs Erorr 3]]/SMA1MSFT[[#This Row],[Adj Close]]</f>
        <v>1.322889230632222E-2</v>
      </c>
    </row>
    <row r="13" spans="2:25">
      <c r="B13" s="14">
        <v>43798.291666666664</v>
      </c>
      <c r="C13" s="15">
        <v>145.08260000000001</v>
      </c>
      <c r="D13" s="23">
        <f t="shared" si="1"/>
        <v>145.98349999999999</v>
      </c>
      <c r="E13" s="24">
        <f>SMA1MSFT[[#This Row],[Adj Close]]-SMA1MSFT[[#This Row],[Naive Trend ]]</f>
        <v>-0.90089999999997872</v>
      </c>
      <c r="F13" s="6">
        <f t="shared" si="0"/>
        <v>0.81162080999996167</v>
      </c>
      <c r="G13" s="6">
        <f>ABS(SMA1MSFT[[#This Row],[Erorr 1]])</f>
        <v>0.90089999999997872</v>
      </c>
      <c r="H13" s="25">
        <f>SMA1MSFT[[#This Row],[Abs Erorr 1]]/SMA1MSFT[[#This Row],[Adj Close]]</f>
        <v>6.2095661368074366E-3</v>
      </c>
      <c r="I13" s="23">
        <f t="shared" si="3"/>
        <v>145.54259999999999</v>
      </c>
      <c r="J13" s="26">
        <f>(SMA1MSFT[[#This Row],[Adj Close]]-SMA1MSFT[[#This Row],[3-MA]])</f>
        <v>-0.45999999999997954</v>
      </c>
      <c r="K13" s="11">
        <f t="shared" si="2"/>
        <v>0.21159999999998116</v>
      </c>
      <c r="L13" s="11">
        <f>ABS(SMA1MSFT[[#This Row],[Erorr 2]])</f>
        <v>0.45999999999997954</v>
      </c>
      <c r="M13" s="25">
        <f>SMA1MSFT[[#This Row],[Abs Erorr 2]]/SMA1MSFT[[#This Row],[Adj Close]]</f>
        <v>3.1706076400614511E-3</v>
      </c>
      <c r="N13" s="23">
        <f t="shared" si="4"/>
        <v>144.44204999999999</v>
      </c>
      <c r="O13" s="27">
        <f>SMA1MSFT[[#This Row],[Adj Close]]-SMA1MSFT[[#This Row],[6-MA]]</f>
        <v>0.64055000000001883</v>
      </c>
      <c r="P13" s="11">
        <f>(SMA1MSFT[[#This Row],[Adj Close]]-N13)^2</f>
        <v>0.41030430250002414</v>
      </c>
      <c r="Q13" s="11">
        <f>ABS(SMA1MSFT[[#This Row],[Erorr 3]])</f>
        <v>0.64055000000001883</v>
      </c>
      <c r="R13" s="28">
        <f>SMA1MSFT[[#This Row],[Abs Erorr 3]]/SMA1MSFT[[#This Row],[Adj Close]]</f>
        <v>4.4150711387858973E-3</v>
      </c>
    </row>
    <row r="14" spans="2:25">
      <c r="B14" s="14">
        <v>43801.291666666664</v>
      </c>
      <c r="C14" s="15">
        <v>143.3287</v>
      </c>
      <c r="D14" s="23">
        <f t="shared" si="1"/>
        <v>145.08260000000001</v>
      </c>
      <c r="E14" s="24">
        <f>SMA1MSFT[[#This Row],[Adj Close]]-SMA1MSFT[[#This Row],[Naive Trend ]]</f>
        <v>-1.7539000000000158</v>
      </c>
      <c r="F14" s="6">
        <f t="shared" si="0"/>
        <v>3.0761652100000552</v>
      </c>
      <c r="G14" s="6">
        <f>ABS(SMA1MSFT[[#This Row],[Erorr 1]])</f>
        <v>1.7539000000000158</v>
      </c>
      <c r="H14" s="25">
        <f>SMA1MSFT[[#This Row],[Abs Erorr 1]]/SMA1MSFT[[#This Row],[Adj Close]]</f>
        <v>1.2236907193046584E-2</v>
      </c>
      <c r="I14" s="23">
        <f t="shared" si="3"/>
        <v>145.59053333333333</v>
      </c>
      <c r="J14" s="26">
        <f>(SMA1MSFT[[#This Row],[Adj Close]]-SMA1MSFT[[#This Row],[3-MA]])</f>
        <v>-2.2618333333333283</v>
      </c>
      <c r="K14" s="11">
        <f t="shared" si="2"/>
        <v>5.1158900277777546</v>
      </c>
      <c r="L14" s="11">
        <f>ABS(SMA1MSFT[[#This Row],[Erorr 2]])</f>
        <v>2.2618333333333283</v>
      </c>
      <c r="M14" s="25">
        <f>SMA1MSFT[[#This Row],[Abs Erorr 2]]/SMA1MSFT[[#This Row],[Adj Close]]</f>
        <v>1.5780742679821474E-2</v>
      </c>
      <c r="N14" s="23">
        <f t="shared" si="4"/>
        <v>144.72318333333331</v>
      </c>
      <c r="O14" s="27">
        <f>SMA1MSFT[[#This Row],[Adj Close]]-SMA1MSFT[[#This Row],[6-MA]]</f>
        <v>-1.3944833333333122</v>
      </c>
      <c r="P14" s="11">
        <f>(SMA1MSFT[[#This Row],[Adj Close]]-N14)^2</f>
        <v>1.9445837669443855</v>
      </c>
      <c r="Q14" s="11">
        <f>ABS(SMA1MSFT[[#This Row],[Erorr 3]])</f>
        <v>1.3944833333333122</v>
      </c>
      <c r="R14" s="28">
        <f>SMA1MSFT[[#This Row],[Abs Erorr 3]]/SMA1MSFT[[#This Row],[Adj Close]]</f>
        <v>9.7292679926163587E-3</v>
      </c>
    </row>
    <row r="15" spans="2:25">
      <c r="B15" s="14">
        <v>43802.291666666664</v>
      </c>
      <c r="C15" s="15">
        <v>143.09870000000001</v>
      </c>
      <c r="D15" s="23">
        <f t="shared" si="1"/>
        <v>143.3287</v>
      </c>
      <c r="E15" s="24">
        <f>SMA1MSFT[[#This Row],[Adj Close]]-SMA1MSFT[[#This Row],[Naive Trend ]]</f>
        <v>-0.22999999999998977</v>
      </c>
      <c r="F15" s="6">
        <f t="shared" si="0"/>
        <v>5.2899999999995291E-2</v>
      </c>
      <c r="G15" s="6">
        <f>ABS(SMA1MSFT[[#This Row],[Erorr 1]])</f>
        <v>0.22999999999998977</v>
      </c>
      <c r="H15" s="25">
        <f>SMA1MSFT[[#This Row],[Abs Erorr 1]]/SMA1MSFT[[#This Row],[Adj Close]]</f>
        <v>1.6072822464494069E-3</v>
      </c>
      <c r="I15" s="23">
        <f t="shared" si="3"/>
        <v>144.79826666666668</v>
      </c>
      <c r="J15" s="26">
        <f>(SMA1MSFT[[#This Row],[Adj Close]]-SMA1MSFT[[#This Row],[3-MA]])</f>
        <v>-1.6995666666666693</v>
      </c>
      <c r="K15" s="11">
        <f t="shared" si="2"/>
        <v>2.8885268544444536</v>
      </c>
      <c r="L15" s="11">
        <f>ABS(SMA1MSFT[[#This Row],[Erorr 2]])</f>
        <v>1.6995666666666693</v>
      </c>
      <c r="M15" s="25">
        <f>SMA1MSFT[[#This Row],[Abs Erorr 2]]/SMA1MSFT[[#This Row],[Adj Close]]</f>
        <v>1.1876884043437636E-2</v>
      </c>
      <c r="N15" s="23">
        <f t="shared" si="4"/>
        <v>144.73436666666666</v>
      </c>
      <c r="O15" s="27">
        <f>SMA1MSFT[[#This Row],[Adj Close]]-SMA1MSFT[[#This Row],[6-MA]]</f>
        <v>-1.6356666666666513</v>
      </c>
      <c r="P15" s="11">
        <f>(SMA1MSFT[[#This Row],[Adj Close]]-N15)^2</f>
        <v>2.6754054444443942</v>
      </c>
      <c r="Q15" s="11">
        <f>ABS(SMA1MSFT[[#This Row],[Erorr 3]])</f>
        <v>1.6356666666666513</v>
      </c>
      <c r="R15" s="28">
        <f>SMA1MSFT[[#This Row],[Abs Erorr 3]]/SMA1MSFT[[#This Row],[Adj Close]]</f>
        <v>1.1430339106271763E-2</v>
      </c>
    </row>
    <row r="16" spans="2:25">
      <c r="B16" s="14">
        <v>43803.291666666664</v>
      </c>
      <c r="C16" s="15">
        <v>143.6163</v>
      </c>
      <c r="D16" s="23">
        <f t="shared" si="1"/>
        <v>143.09870000000001</v>
      </c>
      <c r="E16" s="24">
        <f>SMA1MSFT[[#This Row],[Adj Close]]-SMA1MSFT[[#This Row],[Naive Trend ]]</f>
        <v>0.5175999999999874</v>
      </c>
      <c r="F16" s="6">
        <f t="shared" si="0"/>
        <v>0.26790975999998695</v>
      </c>
      <c r="G16" s="6">
        <f>ABS(SMA1MSFT[[#This Row],[Erorr 1]])</f>
        <v>0.5175999999999874</v>
      </c>
      <c r="H16" s="25">
        <f>SMA1MSFT[[#This Row],[Abs Erorr 1]]/SMA1MSFT[[#This Row],[Adj Close]]</f>
        <v>3.6040477299581412E-3</v>
      </c>
      <c r="I16" s="23">
        <f t="shared" si="3"/>
        <v>143.83666666666667</v>
      </c>
      <c r="J16" s="26">
        <f>(SMA1MSFT[[#This Row],[Adj Close]]-SMA1MSFT[[#This Row],[3-MA]])</f>
        <v>-0.2203666666666777</v>
      </c>
      <c r="K16" s="11">
        <f t="shared" si="2"/>
        <v>4.8561467777782641E-2</v>
      </c>
      <c r="L16" s="11">
        <f>ABS(SMA1MSFT[[#This Row],[Erorr 2]])</f>
        <v>0.2203666666666777</v>
      </c>
      <c r="M16" s="25">
        <f>SMA1MSFT[[#This Row],[Abs Erorr 2]]/SMA1MSFT[[#This Row],[Adj Close]]</f>
        <v>1.5344126444329627E-3</v>
      </c>
      <c r="N16" s="23">
        <f t="shared" si="4"/>
        <v>144.68963333333332</v>
      </c>
      <c r="O16" s="27">
        <f>SMA1MSFT[[#This Row],[Adj Close]]-SMA1MSFT[[#This Row],[6-MA]]</f>
        <v>-1.0733333333333235</v>
      </c>
      <c r="P16" s="11">
        <f>(SMA1MSFT[[#This Row],[Adj Close]]-N16)^2</f>
        <v>1.1520444444444233</v>
      </c>
      <c r="Q16" s="11">
        <f>ABS(SMA1MSFT[[#This Row],[Erorr 3]])</f>
        <v>1.0733333333333235</v>
      </c>
      <c r="R16" s="28">
        <f>SMA1MSFT[[#This Row],[Abs Erorr 3]]/SMA1MSFT[[#This Row],[Adj Close]]</f>
        <v>7.4736177810828123E-3</v>
      </c>
    </row>
    <row r="17" spans="2:18">
      <c r="B17" s="14">
        <v>43804.291666666664</v>
      </c>
      <c r="C17" s="15">
        <v>143.69290000000001</v>
      </c>
      <c r="D17" s="23">
        <f t="shared" si="1"/>
        <v>143.6163</v>
      </c>
      <c r="E17" s="24">
        <f>SMA1MSFT[[#This Row],[Adj Close]]-SMA1MSFT[[#This Row],[Naive Trend ]]</f>
        <v>7.6600000000013324E-2</v>
      </c>
      <c r="F17" s="6">
        <f t="shared" si="0"/>
        <v>5.8675600000020409E-3</v>
      </c>
      <c r="G17" s="6">
        <f>ABS(SMA1MSFT[[#This Row],[Erorr 1]])</f>
        <v>7.6600000000013324E-2</v>
      </c>
      <c r="H17" s="25">
        <f>SMA1MSFT[[#This Row],[Abs Erorr 1]]/SMA1MSFT[[#This Row],[Adj Close]]</f>
        <v>5.3308131438653766E-4</v>
      </c>
      <c r="I17" s="23">
        <f t="shared" si="3"/>
        <v>143.34790000000001</v>
      </c>
      <c r="J17" s="26">
        <f>(SMA1MSFT[[#This Row],[Adj Close]]-SMA1MSFT[[#This Row],[3-MA]])</f>
        <v>0.34499999999999886</v>
      </c>
      <c r="K17" s="11">
        <f t="shared" si="2"/>
        <v>0.11902499999999921</v>
      </c>
      <c r="L17" s="11">
        <f>ABS(SMA1MSFT[[#This Row],[Erorr 2]])</f>
        <v>0.34499999999999886</v>
      </c>
      <c r="M17" s="25">
        <f>SMA1MSFT[[#This Row],[Abs Erorr 2]]/SMA1MSFT[[#This Row],[Adj Close]]</f>
        <v>2.4009537005655729E-3</v>
      </c>
      <c r="N17" s="23">
        <f t="shared" si="4"/>
        <v>144.46921666666665</v>
      </c>
      <c r="O17" s="27">
        <f>SMA1MSFT[[#This Row],[Adj Close]]-SMA1MSFT[[#This Row],[6-MA]]</f>
        <v>-0.77631666666664501</v>
      </c>
      <c r="P17" s="11">
        <f>(SMA1MSFT[[#This Row],[Adj Close]]-N17)^2</f>
        <v>0.60266756694441082</v>
      </c>
      <c r="Q17" s="11">
        <f>ABS(SMA1MSFT[[#This Row],[Erorr 3]])</f>
        <v>0.77631666666664501</v>
      </c>
      <c r="R17" s="28">
        <f>SMA1MSFT[[#This Row],[Abs Erorr 3]]/SMA1MSFT[[#This Row],[Adj Close]]</f>
        <v>5.4026097786783129E-3</v>
      </c>
    </row>
    <row r="18" spans="2:18">
      <c r="B18" s="14">
        <v>43805.291666666664</v>
      </c>
      <c r="C18" s="15">
        <v>145.43719999999999</v>
      </c>
      <c r="D18" s="23">
        <f t="shared" si="1"/>
        <v>143.69290000000001</v>
      </c>
      <c r="E18" s="24">
        <f>SMA1MSFT[[#This Row],[Adj Close]]-SMA1MSFT[[#This Row],[Naive Trend ]]</f>
        <v>1.7442999999999813</v>
      </c>
      <c r="F18" s="6">
        <f t="shared" si="0"/>
        <v>3.0425824899999347</v>
      </c>
      <c r="G18" s="6">
        <f>ABS(SMA1MSFT[[#This Row],[Erorr 1]])</f>
        <v>1.7442999999999813</v>
      </c>
      <c r="H18" s="25">
        <f>SMA1MSFT[[#This Row],[Abs Erorr 1]]/SMA1MSFT[[#This Row],[Adj Close]]</f>
        <v>1.199349272400721E-2</v>
      </c>
      <c r="I18" s="23">
        <f t="shared" si="3"/>
        <v>143.4693</v>
      </c>
      <c r="J18" s="26">
        <f>(SMA1MSFT[[#This Row],[Adj Close]]-SMA1MSFT[[#This Row],[3-MA]])</f>
        <v>1.967899999999986</v>
      </c>
      <c r="K18" s="11">
        <f t="shared" si="2"/>
        <v>3.8726304099999447</v>
      </c>
      <c r="L18" s="11">
        <f>ABS(SMA1MSFT[[#This Row],[Erorr 2]])</f>
        <v>1.967899999999986</v>
      </c>
      <c r="M18" s="25">
        <f>SMA1MSFT[[#This Row],[Abs Erorr 2]]/SMA1MSFT[[#This Row],[Adj Close]]</f>
        <v>1.3530926062932909E-2</v>
      </c>
      <c r="N18" s="23">
        <f t="shared" si="4"/>
        <v>144.13378333333335</v>
      </c>
      <c r="O18" s="27">
        <f>SMA1MSFT[[#This Row],[Adj Close]]-SMA1MSFT[[#This Row],[6-MA]]</f>
        <v>1.3034166666666351</v>
      </c>
      <c r="P18" s="11">
        <f>(SMA1MSFT[[#This Row],[Adj Close]]-N18)^2</f>
        <v>1.6988950069443622</v>
      </c>
      <c r="Q18" s="11">
        <f>ABS(SMA1MSFT[[#This Row],[Erorr 3]])</f>
        <v>1.3034166666666351</v>
      </c>
      <c r="R18" s="28">
        <f>SMA1MSFT[[#This Row],[Abs Erorr 3]]/SMA1MSFT[[#This Row],[Adj Close]]</f>
        <v>8.9620583087864393E-3</v>
      </c>
    </row>
    <row r="19" spans="2:18">
      <c r="B19" s="14">
        <v>43808.291666666664</v>
      </c>
      <c r="C19" s="15">
        <v>145.0634</v>
      </c>
      <c r="D19" s="23">
        <f t="shared" si="1"/>
        <v>145.43719999999999</v>
      </c>
      <c r="E19" s="24">
        <f>SMA1MSFT[[#This Row],[Adj Close]]-SMA1MSFT[[#This Row],[Naive Trend ]]</f>
        <v>-0.37379999999998859</v>
      </c>
      <c r="F19" s="6">
        <f t="shared" si="0"/>
        <v>0.13972643999999146</v>
      </c>
      <c r="G19" s="6">
        <f>ABS(SMA1MSFT[[#This Row],[Erorr 1]])</f>
        <v>0.37379999999998859</v>
      </c>
      <c r="H19" s="25">
        <f>SMA1MSFT[[#This Row],[Abs Erorr 1]]/SMA1MSFT[[#This Row],[Adj Close]]</f>
        <v>2.5768043489949126E-3</v>
      </c>
      <c r="I19" s="23">
        <f t="shared" si="3"/>
        <v>144.24879999999999</v>
      </c>
      <c r="J19" s="26">
        <f>(SMA1MSFT[[#This Row],[Adj Close]]-SMA1MSFT[[#This Row],[3-MA]])</f>
        <v>0.81460000000001287</v>
      </c>
      <c r="K19" s="11">
        <f t="shared" si="2"/>
        <v>0.66357316000002098</v>
      </c>
      <c r="L19" s="11">
        <f>ABS(SMA1MSFT[[#This Row],[Erorr 2]])</f>
        <v>0.81460000000001287</v>
      </c>
      <c r="M19" s="25">
        <f>SMA1MSFT[[#This Row],[Abs Erorr 2]]/SMA1MSFT[[#This Row],[Adj Close]]</f>
        <v>5.6154757161352405E-3</v>
      </c>
      <c r="N19" s="23">
        <f t="shared" si="4"/>
        <v>144.04273333333333</v>
      </c>
      <c r="O19" s="27">
        <f>SMA1MSFT[[#This Row],[Adj Close]]-SMA1MSFT[[#This Row],[6-MA]]</f>
        <v>1.0206666666666706</v>
      </c>
      <c r="P19" s="11">
        <f>(SMA1MSFT[[#This Row],[Adj Close]]-N19)^2</f>
        <v>1.0417604444444526</v>
      </c>
      <c r="Q19" s="11">
        <f>ABS(SMA1MSFT[[#This Row],[Erorr 3]])</f>
        <v>1.0206666666666706</v>
      </c>
      <c r="R19" s="28">
        <f>SMA1MSFT[[#This Row],[Abs Erorr 3]]/SMA1MSFT[[#This Row],[Adj Close]]</f>
        <v>7.036004027664253E-3</v>
      </c>
    </row>
    <row r="20" spans="2:18">
      <c r="B20" s="14">
        <v>43809.291666666664</v>
      </c>
      <c r="C20" s="15">
        <v>144.84299999999999</v>
      </c>
      <c r="D20" s="23">
        <f t="shared" si="1"/>
        <v>145.0634</v>
      </c>
      <c r="E20" s="24">
        <f>SMA1MSFT[[#This Row],[Adj Close]]-SMA1MSFT[[#This Row],[Naive Trend ]]</f>
        <v>-0.22040000000001214</v>
      </c>
      <c r="F20" s="6">
        <f t="shared" si="0"/>
        <v>4.857616000000535E-2</v>
      </c>
      <c r="G20" s="6">
        <f>ABS(SMA1MSFT[[#This Row],[Erorr 1]])</f>
        <v>0.22040000000001214</v>
      </c>
      <c r="H20" s="25">
        <f>SMA1MSFT[[#This Row],[Abs Erorr 1]]/SMA1MSFT[[#This Row],[Adj Close]]</f>
        <v>1.5216475770317664E-3</v>
      </c>
      <c r="I20" s="23">
        <f t="shared" si="3"/>
        <v>144.73116666666667</v>
      </c>
      <c r="J20" s="26">
        <f>(SMA1MSFT[[#This Row],[Adj Close]]-SMA1MSFT[[#This Row],[3-MA]])</f>
        <v>0.11183333333332257</v>
      </c>
      <c r="K20" s="11">
        <f t="shared" si="2"/>
        <v>1.2506694444442037E-2</v>
      </c>
      <c r="L20" s="11">
        <f>ABS(SMA1MSFT[[#This Row],[Erorr 2]])</f>
        <v>0.11183333333332257</v>
      </c>
      <c r="M20" s="25">
        <f>SMA1MSFT[[#This Row],[Abs Erorr 2]]/SMA1MSFT[[#This Row],[Adj Close]]</f>
        <v>7.7210036614349731E-4</v>
      </c>
      <c r="N20" s="23">
        <f t="shared" si="4"/>
        <v>144.03953333333334</v>
      </c>
      <c r="O20" s="27">
        <f>SMA1MSFT[[#This Row],[Adj Close]]-SMA1MSFT[[#This Row],[6-MA]]</f>
        <v>0.80346666666665101</v>
      </c>
      <c r="P20" s="11">
        <f>(SMA1MSFT[[#This Row],[Adj Close]]-N20)^2</f>
        <v>0.64555868444441933</v>
      </c>
      <c r="Q20" s="11">
        <f>ABS(SMA1MSFT[[#This Row],[Erorr 3]])</f>
        <v>0.80346666666665101</v>
      </c>
      <c r="R20" s="28">
        <f>SMA1MSFT[[#This Row],[Abs Erorr 3]]/SMA1MSFT[[#This Row],[Adj Close]]</f>
        <v>5.5471556558939752E-3</v>
      </c>
    </row>
    <row r="21" spans="2:18">
      <c r="B21" s="14">
        <v>43810.291666666664</v>
      </c>
      <c r="C21" s="15">
        <v>145.38929999999999</v>
      </c>
      <c r="D21" s="23">
        <f t="shared" si="1"/>
        <v>144.84299999999999</v>
      </c>
      <c r="E21" s="24">
        <f>SMA1MSFT[[#This Row],[Adj Close]]-SMA1MSFT[[#This Row],[Naive Trend ]]</f>
        <v>0.54630000000000223</v>
      </c>
      <c r="F21" s="6">
        <f t="shared" si="0"/>
        <v>0.29844369000000243</v>
      </c>
      <c r="G21" s="6">
        <f>ABS(SMA1MSFT[[#This Row],[Erorr 1]])</f>
        <v>0.54630000000000223</v>
      </c>
      <c r="H21" s="25">
        <f>SMA1MSFT[[#This Row],[Abs Erorr 1]]/SMA1MSFT[[#This Row],[Adj Close]]</f>
        <v>3.7574979726843877E-3</v>
      </c>
      <c r="I21" s="23">
        <f t="shared" si="3"/>
        <v>145.1145333333333</v>
      </c>
      <c r="J21" s="26">
        <f>(SMA1MSFT[[#This Row],[Adj Close]]-SMA1MSFT[[#This Row],[3-MA]])</f>
        <v>0.27476666666669303</v>
      </c>
      <c r="K21" s="11">
        <f t="shared" si="2"/>
        <v>7.5496721111125598E-2</v>
      </c>
      <c r="L21" s="11">
        <f>ABS(SMA1MSFT[[#This Row],[Erorr 2]])</f>
        <v>0.27476666666669303</v>
      </c>
      <c r="M21" s="25">
        <f>SMA1MSFT[[#This Row],[Abs Erorr 2]]/SMA1MSFT[[#This Row],[Adj Close]]</f>
        <v>1.8898685574983375E-3</v>
      </c>
      <c r="N21" s="23">
        <f t="shared" si="4"/>
        <v>144.29191666666665</v>
      </c>
      <c r="O21" s="27">
        <f>SMA1MSFT[[#This Row],[Adj Close]]-SMA1MSFT[[#This Row],[6-MA]]</f>
        <v>1.0973833333333403</v>
      </c>
      <c r="P21" s="11">
        <f>(SMA1MSFT[[#This Row],[Adj Close]]-N21)^2</f>
        <v>1.204250180277793</v>
      </c>
      <c r="Q21" s="11">
        <f>ABS(SMA1MSFT[[#This Row],[Erorr 3]])</f>
        <v>1.0973833333333403</v>
      </c>
      <c r="R21" s="28">
        <f>SMA1MSFT[[#This Row],[Abs Erorr 3]]/SMA1MSFT[[#This Row],[Adj Close]]</f>
        <v>7.5478961198199614E-3</v>
      </c>
    </row>
    <row r="22" spans="2:18">
      <c r="B22" s="14">
        <v>43811.291666666664</v>
      </c>
      <c r="C22" s="15">
        <v>146.86519999999999</v>
      </c>
      <c r="D22" s="23">
        <f t="shared" si="1"/>
        <v>145.38929999999999</v>
      </c>
      <c r="E22" s="24">
        <f>SMA1MSFT[[#This Row],[Adj Close]]-SMA1MSFT[[#This Row],[Naive Trend ]]</f>
        <v>1.4758999999999958</v>
      </c>
      <c r="F22" s="6">
        <f t="shared" si="0"/>
        <v>2.1782808099999875</v>
      </c>
      <c r="G22" s="6">
        <f>ABS(SMA1MSFT[[#This Row],[Erorr 1]])</f>
        <v>1.4758999999999958</v>
      </c>
      <c r="H22" s="25">
        <f>SMA1MSFT[[#This Row],[Abs Erorr 1]]/SMA1MSFT[[#This Row],[Adj Close]]</f>
        <v>1.0049351377998299E-2</v>
      </c>
      <c r="I22" s="23">
        <f t="shared" si="3"/>
        <v>145.09856666666664</v>
      </c>
      <c r="J22" s="26">
        <f>(SMA1MSFT[[#This Row],[Adj Close]]-SMA1MSFT[[#This Row],[3-MA]])</f>
        <v>1.7666333333333455</v>
      </c>
      <c r="K22" s="11">
        <f t="shared" si="2"/>
        <v>3.1209933344444876</v>
      </c>
      <c r="L22" s="11">
        <f>ABS(SMA1MSFT[[#This Row],[Erorr 2]])</f>
        <v>1.7666333333333455</v>
      </c>
      <c r="M22" s="25">
        <f>SMA1MSFT[[#This Row],[Abs Erorr 2]]/SMA1MSFT[[#This Row],[Adj Close]]</f>
        <v>1.2028944456095423E-2</v>
      </c>
      <c r="N22" s="23">
        <f t="shared" si="4"/>
        <v>144.67368333333332</v>
      </c>
      <c r="O22" s="27">
        <f>SMA1MSFT[[#This Row],[Adj Close]]-SMA1MSFT[[#This Row],[6-MA]]</f>
        <v>2.1915166666666721</v>
      </c>
      <c r="P22" s="11">
        <f>(SMA1MSFT[[#This Row],[Adj Close]]-N22)^2</f>
        <v>4.8027453002778016</v>
      </c>
      <c r="Q22" s="11">
        <f>ABS(SMA1MSFT[[#This Row],[Erorr 3]])</f>
        <v>2.1915166666666721</v>
      </c>
      <c r="R22" s="28">
        <f>SMA1MSFT[[#This Row],[Abs Erorr 3]]/SMA1MSFT[[#This Row],[Adj Close]]</f>
        <v>1.4921960182988702E-2</v>
      </c>
    </row>
    <row r="23" spans="2:18">
      <c r="B23" s="14">
        <v>43812.291666666664</v>
      </c>
      <c r="C23" s="15">
        <v>148.10149999999999</v>
      </c>
      <c r="D23" s="23">
        <f t="shared" si="1"/>
        <v>146.86519999999999</v>
      </c>
      <c r="E23" s="24">
        <f>SMA1MSFT[[#This Row],[Adj Close]]-SMA1MSFT[[#This Row],[Naive Trend ]]</f>
        <v>1.2363</v>
      </c>
      <c r="F23" s="6">
        <f t="shared" si="0"/>
        <v>1.5284376899999998</v>
      </c>
      <c r="G23" s="6">
        <f>ABS(SMA1MSFT[[#This Row],[Erorr 1]])</f>
        <v>1.2363</v>
      </c>
      <c r="H23" s="25">
        <f>SMA1MSFT[[#This Row],[Abs Erorr 1]]/SMA1MSFT[[#This Row],[Adj Close]]</f>
        <v>8.3476534673855435E-3</v>
      </c>
      <c r="I23" s="23">
        <f t="shared" si="3"/>
        <v>145.69916666666666</v>
      </c>
      <c r="J23" s="26">
        <f>(SMA1MSFT[[#This Row],[Adj Close]]-SMA1MSFT[[#This Row],[3-MA]])</f>
        <v>2.4023333333333312</v>
      </c>
      <c r="K23" s="11">
        <f t="shared" si="2"/>
        <v>5.7712054444444343</v>
      </c>
      <c r="L23" s="11">
        <f>ABS(SMA1MSFT[[#This Row],[Erorr 2]])</f>
        <v>2.4023333333333312</v>
      </c>
      <c r="M23" s="25">
        <f>SMA1MSFT[[#This Row],[Abs Erorr 2]]/SMA1MSFT[[#This Row],[Adj Close]]</f>
        <v>1.6220857542518688E-2</v>
      </c>
      <c r="N23" s="23">
        <f t="shared" si="4"/>
        <v>145.21516666666665</v>
      </c>
      <c r="O23" s="27">
        <f>SMA1MSFT[[#This Row],[Adj Close]]-SMA1MSFT[[#This Row],[6-MA]]</f>
        <v>2.8863333333333401</v>
      </c>
      <c r="P23" s="11">
        <f>(SMA1MSFT[[#This Row],[Adj Close]]-N23)^2</f>
        <v>8.3309201111111495</v>
      </c>
      <c r="Q23" s="11">
        <f>ABS(SMA1MSFT[[#This Row],[Erorr 3]])</f>
        <v>2.8863333333333401</v>
      </c>
      <c r="R23" s="28">
        <f>SMA1MSFT[[#This Row],[Abs Erorr 3]]/SMA1MSFT[[#This Row],[Adj Close]]</f>
        <v>1.9488886563156622E-2</v>
      </c>
    </row>
    <row r="24" spans="2:18">
      <c r="B24" s="14">
        <v>43815.291666666664</v>
      </c>
      <c r="C24" s="15">
        <v>149.06</v>
      </c>
      <c r="D24" s="23">
        <f t="shared" si="1"/>
        <v>148.10149999999999</v>
      </c>
      <c r="E24" s="24">
        <f>SMA1MSFT[[#This Row],[Adj Close]]-SMA1MSFT[[#This Row],[Naive Trend ]]</f>
        <v>0.95850000000001501</v>
      </c>
      <c r="F24" s="6">
        <f t="shared" si="0"/>
        <v>0.91872225000002872</v>
      </c>
      <c r="G24" s="6">
        <f>ABS(SMA1MSFT[[#This Row],[Erorr 1]])</f>
        <v>0.95850000000001501</v>
      </c>
      <c r="H24" s="25">
        <f>SMA1MSFT[[#This Row],[Abs Erorr 1]]/SMA1MSFT[[#This Row],[Adj Close]]</f>
        <v>6.4302965248894065E-3</v>
      </c>
      <c r="I24" s="23">
        <f t="shared" si="3"/>
        <v>146.78533333333334</v>
      </c>
      <c r="J24" s="26">
        <f>(SMA1MSFT[[#This Row],[Adj Close]]-SMA1MSFT[[#This Row],[3-MA]])</f>
        <v>2.2746666666666613</v>
      </c>
      <c r="K24" s="11">
        <f t="shared" si="2"/>
        <v>5.1741084444444203</v>
      </c>
      <c r="L24" s="11">
        <f>ABS(SMA1MSFT[[#This Row],[Erorr 2]])</f>
        <v>2.2746666666666613</v>
      </c>
      <c r="M24" s="25">
        <f>SMA1MSFT[[#This Row],[Abs Erorr 2]]/SMA1MSFT[[#This Row],[Adj Close]]</f>
        <v>1.5260074243034088E-2</v>
      </c>
      <c r="N24" s="23">
        <f t="shared" si="4"/>
        <v>145.94993333333332</v>
      </c>
      <c r="O24" s="27">
        <f>SMA1MSFT[[#This Row],[Adj Close]]-SMA1MSFT[[#This Row],[6-MA]]</f>
        <v>3.1100666666666825</v>
      </c>
      <c r="P24" s="11">
        <f>(SMA1MSFT[[#This Row],[Adj Close]]-N24)^2</f>
        <v>9.6725146711112089</v>
      </c>
      <c r="Q24" s="11">
        <f>ABS(SMA1MSFT[[#This Row],[Erorr 3]])</f>
        <v>3.1100666666666825</v>
      </c>
      <c r="R24" s="28">
        <f>SMA1MSFT[[#This Row],[Abs Erorr 3]]/SMA1MSFT[[#This Row],[Adj Close]]</f>
        <v>2.0864528825081729E-2</v>
      </c>
    </row>
    <row r="25" spans="2:18">
      <c r="B25" s="14">
        <v>43816.291666666664</v>
      </c>
      <c r="C25" s="15">
        <v>148.25489999999999</v>
      </c>
      <c r="D25" s="23">
        <f t="shared" si="1"/>
        <v>149.06</v>
      </c>
      <c r="E25" s="24">
        <f>SMA1MSFT[[#This Row],[Adj Close]]-SMA1MSFT[[#This Row],[Naive Trend ]]</f>
        <v>-0.80510000000001014</v>
      </c>
      <c r="F25" s="6">
        <f t="shared" si="0"/>
        <v>0.6481860100000163</v>
      </c>
      <c r="G25" s="6">
        <f>ABS(SMA1MSFT[[#This Row],[Erorr 1]])</f>
        <v>0.80510000000001014</v>
      </c>
      <c r="H25" s="25">
        <f>SMA1MSFT[[#This Row],[Abs Erorr 1]]/SMA1MSFT[[#This Row],[Adj Close]]</f>
        <v>5.4305119088813268E-3</v>
      </c>
      <c r="I25" s="23">
        <f t="shared" si="3"/>
        <v>148.00889999999998</v>
      </c>
      <c r="J25" s="26">
        <f>(SMA1MSFT[[#This Row],[Adj Close]]-SMA1MSFT[[#This Row],[3-MA]])</f>
        <v>0.24600000000000932</v>
      </c>
      <c r="K25" s="11">
        <f t="shared" si="2"/>
        <v>6.0516000000004587E-2</v>
      </c>
      <c r="L25" s="11">
        <f>ABS(SMA1MSFT[[#This Row],[Erorr 2]])</f>
        <v>0.24600000000000932</v>
      </c>
      <c r="M25" s="25">
        <f>SMA1MSFT[[#This Row],[Abs Erorr 2]]/SMA1MSFT[[#This Row],[Adj Close]]</f>
        <v>1.659304346770389E-3</v>
      </c>
      <c r="N25" s="23">
        <f t="shared" si="4"/>
        <v>146.55373333333333</v>
      </c>
      <c r="O25" s="27">
        <f>SMA1MSFT[[#This Row],[Adj Close]]-SMA1MSFT[[#This Row],[6-MA]]</f>
        <v>1.7011666666666656</v>
      </c>
      <c r="P25" s="11">
        <f>(SMA1MSFT[[#This Row],[Adj Close]]-N25)^2</f>
        <v>2.893968027777774</v>
      </c>
      <c r="Q25" s="11">
        <f>ABS(SMA1MSFT[[#This Row],[Erorr 3]])</f>
        <v>1.7011666666666656</v>
      </c>
      <c r="R25" s="28">
        <f>SMA1MSFT[[#This Row],[Abs Erorr 3]]/SMA1MSFT[[#This Row],[Adj Close]]</f>
        <v>1.1474606685287742E-2</v>
      </c>
    </row>
    <row r="26" spans="2:18">
      <c r="B26" s="14">
        <v>43817.291666666664</v>
      </c>
      <c r="C26" s="15">
        <v>147.94820000000001</v>
      </c>
      <c r="D26" s="23">
        <f t="shared" si="1"/>
        <v>148.25489999999999</v>
      </c>
      <c r="E26" s="24">
        <f>SMA1MSFT[[#This Row],[Adj Close]]-SMA1MSFT[[#This Row],[Naive Trend ]]</f>
        <v>-0.30669999999997799</v>
      </c>
      <c r="F26" s="6">
        <f t="shared" si="0"/>
        <v>9.4064889999986495E-2</v>
      </c>
      <c r="G26" s="6">
        <f>ABS(SMA1MSFT[[#This Row],[Erorr 1]])</f>
        <v>0.30669999999997799</v>
      </c>
      <c r="H26" s="25">
        <f>SMA1MSFT[[#This Row],[Abs Erorr 1]]/SMA1MSFT[[#This Row],[Adj Close]]</f>
        <v>2.0730228552965023E-3</v>
      </c>
      <c r="I26" s="23">
        <f t="shared" si="3"/>
        <v>148.47213333333332</v>
      </c>
      <c r="J26" s="26">
        <f>(SMA1MSFT[[#This Row],[Adj Close]]-SMA1MSFT[[#This Row],[3-MA]])</f>
        <v>-0.52393333333330361</v>
      </c>
      <c r="K26" s="11">
        <f t="shared" si="2"/>
        <v>0.27450613777774663</v>
      </c>
      <c r="L26" s="11">
        <f>ABS(SMA1MSFT[[#This Row],[Erorr 2]])</f>
        <v>0.52393333333330361</v>
      </c>
      <c r="M26" s="25">
        <f>SMA1MSFT[[#This Row],[Abs Erorr 2]]/SMA1MSFT[[#This Row],[Adj Close]]</f>
        <v>3.5413295554342908E-3</v>
      </c>
      <c r="N26" s="23">
        <f t="shared" si="4"/>
        <v>147.08565000000002</v>
      </c>
      <c r="O26" s="27">
        <f>SMA1MSFT[[#This Row],[Adj Close]]-SMA1MSFT[[#This Row],[6-MA]]</f>
        <v>0.86254999999999882</v>
      </c>
      <c r="P26" s="11">
        <f>(SMA1MSFT[[#This Row],[Adj Close]]-N26)^2</f>
        <v>0.74399250249999793</v>
      </c>
      <c r="Q26" s="11">
        <f>ABS(SMA1MSFT[[#This Row],[Erorr 3]])</f>
        <v>0.86254999999999882</v>
      </c>
      <c r="R26" s="28">
        <f>SMA1MSFT[[#This Row],[Abs Erorr 3]]/SMA1MSFT[[#This Row],[Adj Close]]</f>
        <v>5.8300810689146517E-3</v>
      </c>
    </row>
    <row r="27" spans="2:18">
      <c r="B27" s="14">
        <v>43818.291666666664</v>
      </c>
      <c r="C27" s="15">
        <v>149.23249999999999</v>
      </c>
      <c r="D27" s="23">
        <f t="shared" si="1"/>
        <v>147.94820000000001</v>
      </c>
      <c r="E27" s="24">
        <f>SMA1MSFT[[#This Row],[Adj Close]]-SMA1MSFT[[#This Row],[Naive Trend ]]</f>
        <v>1.2842999999999734</v>
      </c>
      <c r="F27" s="6">
        <f t="shared" si="0"/>
        <v>1.6494264899999316</v>
      </c>
      <c r="G27" s="6">
        <f>ABS(SMA1MSFT[[#This Row],[Erorr 1]])</f>
        <v>1.2842999999999734</v>
      </c>
      <c r="H27" s="25">
        <f>SMA1MSFT[[#This Row],[Abs Erorr 1]]/SMA1MSFT[[#This Row],[Adj Close]]</f>
        <v>8.6060342083659619E-3</v>
      </c>
      <c r="I27" s="23">
        <f t="shared" si="3"/>
        <v>148.42103333333333</v>
      </c>
      <c r="J27" s="26">
        <f>(SMA1MSFT[[#This Row],[Adj Close]]-SMA1MSFT[[#This Row],[3-MA]])</f>
        <v>0.81146666666666079</v>
      </c>
      <c r="K27" s="11">
        <f t="shared" si="2"/>
        <v>0.65847815111110153</v>
      </c>
      <c r="L27" s="11">
        <f>ABS(SMA1MSFT[[#This Row],[Erorr 2]])</f>
        <v>0.81146666666666079</v>
      </c>
      <c r="M27" s="25">
        <f>SMA1MSFT[[#This Row],[Abs Erorr 2]]/SMA1MSFT[[#This Row],[Adj Close]]</f>
        <v>5.43760016529014E-3</v>
      </c>
      <c r="N27" s="23">
        <f t="shared" si="4"/>
        <v>147.60318333333333</v>
      </c>
      <c r="O27" s="27">
        <f>SMA1MSFT[[#This Row],[Adj Close]]-SMA1MSFT[[#This Row],[6-MA]]</f>
        <v>1.6293166666666536</v>
      </c>
      <c r="P27" s="11">
        <f>(SMA1MSFT[[#This Row],[Adj Close]]-N27)^2</f>
        <v>2.6546728002777353</v>
      </c>
      <c r="Q27" s="11">
        <f>ABS(SMA1MSFT[[#This Row],[Erorr 3]])</f>
        <v>1.6293166666666536</v>
      </c>
      <c r="R27" s="28">
        <f>SMA1MSFT[[#This Row],[Abs Erorr 3]]/SMA1MSFT[[#This Row],[Adj Close]]</f>
        <v>1.0917974748574566E-2</v>
      </c>
    </row>
    <row r="28" spans="2:18">
      <c r="B28" s="14">
        <v>43819.291666666664</v>
      </c>
      <c r="C28" s="15">
        <v>150.86179999999999</v>
      </c>
      <c r="D28" s="23">
        <f t="shared" si="1"/>
        <v>149.23249999999999</v>
      </c>
      <c r="E28" s="24">
        <f>SMA1MSFT[[#This Row],[Adj Close]]-SMA1MSFT[[#This Row],[Naive Trend ]]</f>
        <v>1.6293000000000006</v>
      </c>
      <c r="F28" s="6">
        <f t="shared" si="0"/>
        <v>2.6546184900000021</v>
      </c>
      <c r="G28" s="6">
        <f>ABS(SMA1MSFT[[#This Row],[Erorr 1]])</f>
        <v>1.6293000000000006</v>
      </c>
      <c r="H28" s="25">
        <f>SMA1MSFT[[#This Row],[Abs Erorr 1]]/SMA1MSFT[[#This Row],[Adj Close]]</f>
        <v>1.0799950683340652E-2</v>
      </c>
      <c r="I28" s="23">
        <f t="shared" si="3"/>
        <v>148.47853333333333</v>
      </c>
      <c r="J28" s="26">
        <f>(SMA1MSFT[[#This Row],[Adj Close]]-SMA1MSFT[[#This Row],[3-MA]])</f>
        <v>2.3832666666666569</v>
      </c>
      <c r="K28" s="11">
        <f t="shared" si="2"/>
        <v>5.6799600044443981</v>
      </c>
      <c r="L28" s="11">
        <f>ABS(SMA1MSFT[[#This Row],[Erorr 2]])</f>
        <v>2.3832666666666569</v>
      </c>
      <c r="M28" s="25">
        <f>SMA1MSFT[[#This Row],[Abs Erorr 2]]/SMA1MSFT[[#This Row],[Adj Close]]</f>
        <v>1.579768149834257E-2</v>
      </c>
      <c r="N28" s="23">
        <f t="shared" si="4"/>
        <v>148.24371666666664</v>
      </c>
      <c r="O28" s="27">
        <f>SMA1MSFT[[#This Row],[Adj Close]]-SMA1MSFT[[#This Row],[6-MA]]</f>
        <v>2.6180833333333453</v>
      </c>
      <c r="P28" s="11">
        <f>(SMA1MSFT[[#This Row],[Adj Close]]-N28)^2</f>
        <v>6.8543603402778404</v>
      </c>
      <c r="Q28" s="11">
        <f>ABS(SMA1MSFT[[#This Row],[Erorr 3]])</f>
        <v>2.6180833333333453</v>
      </c>
      <c r="R28" s="28">
        <f>SMA1MSFT[[#This Row],[Abs Erorr 3]]/SMA1MSFT[[#This Row],[Adj Close]]</f>
        <v>1.7354183320982153E-2</v>
      </c>
    </row>
    <row r="29" spans="2:18">
      <c r="B29" s="14">
        <v>43822.291666666664</v>
      </c>
      <c r="C29" s="15">
        <v>150.86179999999999</v>
      </c>
      <c r="D29" s="23">
        <f t="shared" si="1"/>
        <v>150.86179999999999</v>
      </c>
      <c r="E29" s="24">
        <f>SMA1MSFT[[#This Row],[Adj Close]]-SMA1MSFT[[#This Row],[Naive Trend ]]</f>
        <v>0</v>
      </c>
      <c r="F29" s="6">
        <f t="shared" si="0"/>
        <v>0</v>
      </c>
      <c r="G29" s="6">
        <f>ABS(SMA1MSFT[[#This Row],[Erorr 1]])</f>
        <v>0</v>
      </c>
      <c r="H29" s="25">
        <f>SMA1MSFT[[#This Row],[Abs Erorr 1]]/SMA1MSFT[[#This Row],[Adj Close]]</f>
        <v>0</v>
      </c>
      <c r="I29" s="23">
        <f t="shared" si="3"/>
        <v>149.3475</v>
      </c>
      <c r="J29" s="26">
        <f>(SMA1MSFT[[#This Row],[Adj Close]]-SMA1MSFT[[#This Row],[3-MA]])</f>
        <v>1.5142999999999915</v>
      </c>
      <c r="K29" s="11">
        <f t="shared" si="2"/>
        <v>2.2931044899999744</v>
      </c>
      <c r="L29" s="11">
        <f>ABS(SMA1MSFT[[#This Row],[Erorr 2]])</f>
        <v>1.5142999999999915</v>
      </c>
      <c r="M29" s="25">
        <f>SMA1MSFT[[#This Row],[Abs Erorr 2]]/SMA1MSFT[[#This Row],[Adj Close]]</f>
        <v>1.0037663610005923E-2</v>
      </c>
      <c r="N29" s="23">
        <f t="shared" si="4"/>
        <v>148.90981666666667</v>
      </c>
      <c r="O29" s="27">
        <f>SMA1MSFT[[#This Row],[Adj Close]]-SMA1MSFT[[#This Row],[6-MA]]</f>
        <v>1.9519833333333168</v>
      </c>
      <c r="P29" s="11">
        <f>(SMA1MSFT[[#This Row],[Adj Close]]-N29)^2</f>
        <v>3.8102389336110463</v>
      </c>
      <c r="Q29" s="11">
        <f>ABS(SMA1MSFT[[#This Row],[Erorr 3]])</f>
        <v>1.9519833333333168</v>
      </c>
      <c r="R29" s="28">
        <f>SMA1MSFT[[#This Row],[Abs Erorr 3]]/SMA1MSFT[[#This Row],[Adj Close]]</f>
        <v>1.293888402056264E-2</v>
      </c>
    </row>
    <row r="30" spans="2:18">
      <c r="B30" s="14">
        <v>43823.291666666664</v>
      </c>
      <c r="C30" s="15">
        <v>150.833</v>
      </c>
      <c r="D30" s="23">
        <f t="shared" si="1"/>
        <v>150.86179999999999</v>
      </c>
      <c r="E30" s="24">
        <f>SMA1MSFT[[#This Row],[Adj Close]]-SMA1MSFT[[#This Row],[Naive Trend ]]</f>
        <v>-2.8799999999989723E-2</v>
      </c>
      <c r="F30" s="6">
        <f t="shared" si="0"/>
        <v>8.29439999999408E-4</v>
      </c>
      <c r="G30" s="6">
        <f>ABS(SMA1MSFT[[#This Row],[Erorr 1]])</f>
        <v>2.8799999999989723E-2</v>
      </c>
      <c r="H30" s="25">
        <f>SMA1MSFT[[#This Row],[Abs Erorr 1]]/SMA1MSFT[[#This Row],[Adj Close]]</f>
        <v>1.9093964848534289E-4</v>
      </c>
      <c r="I30" s="23">
        <f t="shared" si="3"/>
        <v>150.31870000000001</v>
      </c>
      <c r="J30" s="26">
        <f>(SMA1MSFT[[#This Row],[Adj Close]]-SMA1MSFT[[#This Row],[3-MA]])</f>
        <v>0.51429999999999154</v>
      </c>
      <c r="K30" s="11">
        <f t="shared" si="2"/>
        <v>0.26450448999999132</v>
      </c>
      <c r="L30" s="11">
        <f>ABS(SMA1MSFT[[#This Row],[Erorr 2]])</f>
        <v>0.51429999999999154</v>
      </c>
      <c r="M30" s="25">
        <f>SMA1MSFT[[#This Row],[Abs Erorr 2]]/SMA1MSFT[[#This Row],[Adj Close]]</f>
        <v>3.4097312922237943E-3</v>
      </c>
      <c r="N30" s="23">
        <f t="shared" si="4"/>
        <v>149.36986666666667</v>
      </c>
      <c r="O30" s="27">
        <f>SMA1MSFT[[#This Row],[Adj Close]]-SMA1MSFT[[#This Row],[6-MA]]</f>
        <v>1.4631333333333316</v>
      </c>
      <c r="P30" s="11">
        <f>(SMA1MSFT[[#This Row],[Adj Close]]-N30)^2</f>
        <v>2.1407591511111059</v>
      </c>
      <c r="Q30" s="11">
        <f>ABS(SMA1MSFT[[#This Row],[Erorr 3]])</f>
        <v>1.4631333333333316</v>
      </c>
      <c r="R30" s="28">
        <f>SMA1MSFT[[#This Row],[Abs Erorr 3]]/SMA1MSFT[[#This Row],[Adj Close]]</f>
        <v>9.7003529289567385E-3</v>
      </c>
    </row>
    <row r="31" spans="2:18">
      <c r="B31" s="14">
        <v>43825.291666666664</v>
      </c>
      <c r="C31" s="15">
        <v>152.0693</v>
      </c>
      <c r="D31" s="23">
        <f t="shared" si="1"/>
        <v>150.833</v>
      </c>
      <c r="E31" s="24">
        <f>SMA1MSFT[[#This Row],[Adj Close]]-SMA1MSFT[[#This Row],[Naive Trend ]]</f>
        <v>1.2363</v>
      </c>
      <c r="F31" s="6">
        <f t="shared" si="0"/>
        <v>1.5284376899999998</v>
      </c>
      <c r="G31" s="6">
        <f>ABS(SMA1MSFT[[#This Row],[Erorr 1]])</f>
        <v>1.2363</v>
      </c>
      <c r="H31" s="25">
        <f>SMA1MSFT[[#This Row],[Abs Erorr 1]]/SMA1MSFT[[#This Row],[Adj Close]]</f>
        <v>8.1298460636038961E-3</v>
      </c>
      <c r="I31" s="23">
        <f t="shared" si="3"/>
        <v>150.85220000000001</v>
      </c>
      <c r="J31" s="26">
        <f>(SMA1MSFT[[#This Row],[Adj Close]]-SMA1MSFT[[#This Row],[3-MA]])</f>
        <v>1.2170999999999879</v>
      </c>
      <c r="K31" s="11">
        <f t="shared" si="2"/>
        <v>1.4813324099999705</v>
      </c>
      <c r="L31" s="11">
        <f>ABS(SMA1MSFT[[#This Row],[Erorr 2]])</f>
        <v>1.2170999999999879</v>
      </c>
      <c r="M31" s="25">
        <f>SMA1MSFT[[#This Row],[Abs Erorr 2]]/SMA1MSFT[[#This Row],[Adj Close]]</f>
        <v>8.0035878379132921E-3</v>
      </c>
      <c r="N31" s="23">
        <f t="shared" si="4"/>
        <v>149.66536666666667</v>
      </c>
      <c r="O31" s="27">
        <f>SMA1MSFT[[#This Row],[Adj Close]]-SMA1MSFT[[#This Row],[6-MA]]</f>
        <v>2.4039333333333275</v>
      </c>
      <c r="P31" s="11">
        <f>(SMA1MSFT[[#This Row],[Adj Close]]-N31)^2</f>
        <v>5.7788954711110829</v>
      </c>
      <c r="Q31" s="11">
        <f>ABS(SMA1MSFT[[#This Row],[Erorr 3]])</f>
        <v>2.4039333333333275</v>
      </c>
      <c r="R31" s="28">
        <f>SMA1MSFT[[#This Row],[Abs Erorr 3]]/SMA1MSFT[[#This Row],[Adj Close]]</f>
        <v>1.580814361171734E-2</v>
      </c>
    </row>
    <row r="32" spans="2:18">
      <c r="B32" s="14">
        <v>43826.291666666664</v>
      </c>
      <c r="C32" s="15">
        <v>152.34729999999999</v>
      </c>
      <c r="D32" s="23">
        <f t="shared" si="1"/>
        <v>152.0693</v>
      </c>
      <c r="E32" s="24">
        <f>SMA1MSFT[[#This Row],[Adj Close]]-SMA1MSFT[[#This Row],[Naive Trend ]]</f>
        <v>0.27799999999999159</v>
      </c>
      <c r="F32" s="6">
        <f t="shared" si="0"/>
        <v>7.7283999999995329E-2</v>
      </c>
      <c r="G32" s="6">
        <f>ABS(SMA1MSFT[[#This Row],[Erorr 1]])</f>
        <v>0.27799999999999159</v>
      </c>
      <c r="H32" s="25">
        <f>SMA1MSFT[[#This Row],[Abs Erorr 1]]/SMA1MSFT[[#This Row],[Adj Close]]</f>
        <v>1.8247779908143538E-3</v>
      </c>
      <c r="I32" s="23">
        <f t="shared" si="3"/>
        <v>151.25469999999999</v>
      </c>
      <c r="J32" s="26">
        <f>(SMA1MSFT[[#This Row],[Adj Close]]-SMA1MSFT[[#This Row],[3-MA]])</f>
        <v>1.0926000000000045</v>
      </c>
      <c r="K32" s="11">
        <f t="shared" si="2"/>
        <v>1.1937747600000097</v>
      </c>
      <c r="L32" s="11">
        <f>ABS(SMA1MSFT[[#This Row],[Erorr 2]])</f>
        <v>1.0926000000000045</v>
      </c>
      <c r="M32" s="25">
        <f>SMA1MSFT[[#This Row],[Abs Erorr 2]]/SMA1MSFT[[#This Row],[Adj Close]]</f>
        <v>7.1717713408770917E-3</v>
      </c>
      <c r="N32" s="23">
        <f t="shared" si="4"/>
        <v>150.30109999999999</v>
      </c>
      <c r="O32" s="27">
        <f>SMA1MSFT[[#This Row],[Adj Close]]-SMA1MSFT[[#This Row],[6-MA]]</f>
        <v>2.0461999999999989</v>
      </c>
      <c r="P32" s="11">
        <f>(SMA1MSFT[[#This Row],[Adj Close]]-N32)^2</f>
        <v>4.1869344399999955</v>
      </c>
      <c r="Q32" s="11">
        <f>ABS(SMA1MSFT[[#This Row],[Erorr 3]])</f>
        <v>2.0461999999999989</v>
      </c>
      <c r="R32" s="28">
        <f>SMA1MSFT[[#This Row],[Abs Erorr 3]]/SMA1MSFT[[#This Row],[Adj Close]]</f>
        <v>1.3431153686346913E-2</v>
      </c>
    </row>
    <row r="33" spans="2:18">
      <c r="B33" s="14">
        <v>43829.291666666664</v>
      </c>
      <c r="C33" s="15">
        <v>151.0343</v>
      </c>
      <c r="D33" s="23">
        <f t="shared" si="1"/>
        <v>152.34729999999999</v>
      </c>
      <c r="E33" s="24">
        <f>SMA1MSFT[[#This Row],[Adj Close]]-SMA1MSFT[[#This Row],[Naive Trend ]]</f>
        <v>-1.3129999999999882</v>
      </c>
      <c r="F33" s="6">
        <f t="shared" si="0"/>
        <v>1.723968999999969</v>
      </c>
      <c r="G33" s="6">
        <f>ABS(SMA1MSFT[[#This Row],[Erorr 1]])</f>
        <v>1.3129999999999882</v>
      </c>
      <c r="H33" s="25">
        <f>SMA1MSFT[[#This Row],[Abs Erorr 1]]/SMA1MSFT[[#This Row],[Adj Close]]</f>
        <v>8.6933895148319836E-3</v>
      </c>
      <c r="I33" s="23">
        <f t="shared" si="3"/>
        <v>151.74986666666666</v>
      </c>
      <c r="J33" s="26">
        <f>(SMA1MSFT[[#This Row],[Adj Close]]-SMA1MSFT[[#This Row],[3-MA]])</f>
        <v>-0.71556666666666047</v>
      </c>
      <c r="K33" s="11">
        <f t="shared" si="2"/>
        <v>0.51203565444443555</v>
      </c>
      <c r="L33" s="11">
        <f>ABS(SMA1MSFT[[#This Row],[Erorr 2]])</f>
        <v>0.71556666666666047</v>
      </c>
      <c r="M33" s="25">
        <f>SMA1MSFT[[#This Row],[Abs Erorr 2]]/SMA1MSFT[[#This Row],[Adj Close]]</f>
        <v>4.737775900352837E-3</v>
      </c>
      <c r="N33" s="23">
        <f t="shared" si="4"/>
        <v>151.03428333333332</v>
      </c>
      <c r="O33" s="27">
        <f>SMA1MSFT[[#This Row],[Adj Close]]-SMA1MSFT[[#This Row],[6-MA]]</f>
        <v>1.6666666681430797E-5</v>
      </c>
      <c r="P33" s="11">
        <f>(SMA1MSFT[[#This Row],[Adj Close]]-N33)^2</f>
        <v>2.7777777826991549E-10</v>
      </c>
      <c r="Q33" s="11">
        <f>ABS(SMA1MSFT[[#This Row],[Erorr 3]])</f>
        <v>1.6666666681430797E-5</v>
      </c>
      <c r="R33" s="28">
        <f>SMA1MSFT[[#This Row],[Abs Erorr 3]]/SMA1MSFT[[#This Row],[Adj Close]]</f>
        <v>1.1035020973004673E-7</v>
      </c>
    </row>
    <row r="34" spans="2:18">
      <c r="B34" s="14">
        <v>43830.291666666664</v>
      </c>
      <c r="C34" s="15">
        <v>151.1397</v>
      </c>
      <c r="D34" s="23">
        <f t="shared" si="1"/>
        <v>151.0343</v>
      </c>
      <c r="E34" s="24">
        <f>SMA1MSFT[[#This Row],[Adj Close]]-SMA1MSFT[[#This Row],[Naive Trend ]]</f>
        <v>0.10540000000000305</v>
      </c>
      <c r="F34" s="6">
        <f t="shared" si="0"/>
        <v>1.1109160000000642E-2</v>
      </c>
      <c r="G34" s="6">
        <f>ABS(SMA1MSFT[[#This Row],[Erorr 1]])</f>
        <v>0.10540000000000305</v>
      </c>
      <c r="H34" s="25">
        <f>SMA1MSFT[[#This Row],[Abs Erorr 1]]/SMA1MSFT[[#This Row],[Adj Close]]</f>
        <v>6.9736806411553707E-4</v>
      </c>
      <c r="I34" s="23">
        <f t="shared" si="3"/>
        <v>151.81696666666667</v>
      </c>
      <c r="J34" s="26">
        <f>(SMA1MSFT[[#This Row],[Adj Close]]-SMA1MSFT[[#This Row],[3-MA]])</f>
        <v>-0.67726666666666802</v>
      </c>
      <c r="K34" s="11">
        <f t="shared" si="2"/>
        <v>0.45869013777777962</v>
      </c>
      <c r="L34" s="11">
        <f>ABS(SMA1MSFT[[#This Row],[Erorr 2]])</f>
        <v>0.67726666666666802</v>
      </c>
      <c r="M34" s="25">
        <f>SMA1MSFT[[#This Row],[Abs Erorr 2]]/SMA1MSFT[[#This Row],[Adj Close]]</f>
        <v>4.4810639869383622E-3</v>
      </c>
      <c r="N34" s="23">
        <f t="shared" si="4"/>
        <v>151.33458333333334</v>
      </c>
      <c r="O34" s="27">
        <f>SMA1MSFT[[#This Row],[Adj Close]]-SMA1MSFT[[#This Row],[6-MA]]</f>
        <v>-0.19488333333333685</v>
      </c>
      <c r="P34" s="11">
        <f>(SMA1MSFT[[#This Row],[Adj Close]]-N34)^2</f>
        <v>3.797951361111248E-2</v>
      </c>
      <c r="Q34" s="11">
        <f>ABS(SMA1MSFT[[#This Row],[Erorr 3]])</f>
        <v>0.19488333333333685</v>
      </c>
      <c r="R34" s="28">
        <f>SMA1MSFT[[#This Row],[Abs Erorr 3]]/SMA1MSFT[[#This Row],[Adj Close]]</f>
        <v>1.2894251697822402E-3</v>
      </c>
    </row>
    <row r="35" spans="2:18">
      <c r="B35" s="14">
        <v>43832.291666666664</v>
      </c>
      <c r="C35" s="15">
        <v>153.93819999999999</v>
      </c>
      <c r="D35" s="23">
        <f t="shared" si="1"/>
        <v>151.1397</v>
      </c>
      <c r="E35" s="24">
        <f>SMA1MSFT[[#This Row],[Adj Close]]-SMA1MSFT[[#This Row],[Naive Trend ]]</f>
        <v>2.79849999999999</v>
      </c>
      <c r="F35" s="6">
        <f t="shared" si="0"/>
        <v>7.8316022499999436</v>
      </c>
      <c r="G35" s="6">
        <f>ABS(SMA1MSFT[[#This Row],[Erorr 1]])</f>
        <v>2.79849999999999</v>
      </c>
      <c r="H35" s="25">
        <f>SMA1MSFT[[#This Row],[Abs Erorr 1]]/SMA1MSFT[[#This Row],[Adj Close]]</f>
        <v>1.8179373280965933E-2</v>
      </c>
      <c r="I35" s="23">
        <f t="shared" si="3"/>
        <v>151.50710000000001</v>
      </c>
      <c r="J35" s="26">
        <f>(SMA1MSFT[[#This Row],[Adj Close]]-SMA1MSFT[[#This Row],[3-MA]])</f>
        <v>2.4310999999999865</v>
      </c>
      <c r="K35" s="11">
        <f t="shared" si="2"/>
        <v>5.9102472099999339</v>
      </c>
      <c r="L35" s="11">
        <f>ABS(SMA1MSFT[[#This Row],[Erorr 2]])</f>
        <v>2.4310999999999865</v>
      </c>
      <c r="M35" s="25">
        <f>SMA1MSFT[[#This Row],[Abs Erorr 2]]/SMA1MSFT[[#This Row],[Adj Close]]</f>
        <v>1.5792701226855884E-2</v>
      </c>
      <c r="N35" s="23">
        <f t="shared" si="4"/>
        <v>151.3809</v>
      </c>
      <c r="O35" s="27">
        <f>SMA1MSFT[[#This Row],[Adj Close]]-SMA1MSFT[[#This Row],[6-MA]]</f>
        <v>2.5572999999999979</v>
      </c>
      <c r="P35" s="11">
        <f>(SMA1MSFT[[#This Row],[Adj Close]]-N35)^2</f>
        <v>6.5397832899999893</v>
      </c>
      <c r="Q35" s="11">
        <f>ABS(SMA1MSFT[[#This Row],[Erorr 3]])</f>
        <v>2.5572999999999979</v>
      </c>
      <c r="R35" s="28">
        <f>SMA1MSFT[[#This Row],[Abs Erorr 3]]/SMA1MSFT[[#This Row],[Adj Close]]</f>
        <v>1.6612510734827338E-2</v>
      </c>
    </row>
    <row r="36" spans="2:18">
      <c r="B36" s="14">
        <v>43833.291666666664</v>
      </c>
      <c r="C36" s="15">
        <v>152.0214</v>
      </c>
      <c r="D36" s="23">
        <f t="shared" si="1"/>
        <v>153.93819999999999</v>
      </c>
      <c r="E36" s="24">
        <f>SMA1MSFT[[#This Row],[Adj Close]]-SMA1MSFT[[#This Row],[Naive Trend ]]</f>
        <v>-1.916799999999995</v>
      </c>
      <c r="F36" s="6">
        <f t="shared" si="0"/>
        <v>3.6741222399999804</v>
      </c>
      <c r="G36" s="6">
        <f>ABS(SMA1MSFT[[#This Row],[Erorr 1]])</f>
        <v>1.916799999999995</v>
      </c>
      <c r="H36" s="25">
        <f>SMA1MSFT[[#This Row],[Abs Erorr 1]]/SMA1MSFT[[#This Row],[Adj Close]]</f>
        <v>1.2608751136353138E-2</v>
      </c>
      <c r="I36" s="23">
        <f t="shared" si="3"/>
        <v>152.03739999999999</v>
      </c>
      <c r="J36" s="26">
        <f>(SMA1MSFT[[#This Row],[Adj Close]]-SMA1MSFT[[#This Row],[3-MA]])</f>
        <v>-1.5999999999991132E-2</v>
      </c>
      <c r="K36" s="11">
        <f t="shared" si="2"/>
        <v>2.5599999999971625E-4</v>
      </c>
      <c r="L36" s="11">
        <f>ABS(SMA1MSFT[[#This Row],[Erorr 2]])</f>
        <v>1.5999999999991132E-2</v>
      </c>
      <c r="M36" s="25">
        <f>SMA1MSFT[[#This Row],[Abs Erorr 2]]/SMA1MSFT[[#This Row],[Adj Close]]</f>
        <v>1.0524834003627865E-4</v>
      </c>
      <c r="N36" s="23">
        <f t="shared" si="4"/>
        <v>151.89363333333336</v>
      </c>
      <c r="O36" s="27">
        <f>SMA1MSFT[[#This Row],[Adj Close]]-SMA1MSFT[[#This Row],[6-MA]]</f>
        <v>0.12776666666664482</v>
      </c>
      <c r="P36" s="11">
        <f>(SMA1MSFT[[#This Row],[Adj Close]]-N36)^2</f>
        <v>1.632432111110553E-2</v>
      </c>
      <c r="Q36" s="11">
        <f>ABS(SMA1MSFT[[#This Row],[Erorr 3]])</f>
        <v>0.12776666666664482</v>
      </c>
      <c r="R36" s="28">
        <f>SMA1MSFT[[#This Row],[Abs Erorr 3]]/SMA1MSFT[[#This Row],[Adj Close]]</f>
        <v>8.4045184866502235E-4</v>
      </c>
    </row>
    <row r="37" spans="2:18">
      <c r="B37" s="14">
        <v>43836.291666666664</v>
      </c>
      <c r="C37" s="15">
        <v>152.4144</v>
      </c>
      <c r="D37" s="23">
        <f t="shared" si="1"/>
        <v>152.0214</v>
      </c>
      <c r="E37" s="24">
        <f>SMA1MSFT[[#This Row],[Adj Close]]-SMA1MSFT[[#This Row],[Naive Trend ]]</f>
        <v>0.39300000000000068</v>
      </c>
      <c r="F37" s="6">
        <f t="shared" si="0"/>
        <v>0.15444900000000053</v>
      </c>
      <c r="G37" s="6">
        <f>ABS(SMA1MSFT[[#This Row],[Erorr 1]])</f>
        <v>0.39300000000000068</v>
      </c>
      <c r="H37" s="25">
        <f>SMA1MSFT[[#This Row],[Abs Erorr 1]]/SMA1MSFT[[#This Row],[Adj Close]]</f>
        <v>2.5784965200138614E-3</v>
      </c>
      <c r="I37" s="23">
        <f t="shared" si="3"/>
        <v>152.36643333333333</v>
      </c>
      <c r="J37" s="26">
        <f>(SMA1MSFT[[#This Row],[Adj Close]]-SMA1MSFT[[#This Row],[3-MA]])</f>
        <v>4.7966666666667379E-2</v>
      </c>
      <c r="K37" s="11">
        <f t="shared" si="2"/>
        <v>2.3008011111111796E-3</v>
      </c>
      <c r="L37" s="11">
        <f>ABS(SMA1MSFT[[#This Row],[Erorr 2]])</f>
        <v>4.7966666666667379E-2</v>
      </c>
      <c r="M37" s="25">
        <f>SMA1MSFT[[#This Row],[Abs Erorr 2]]/SMA1MSFT[[#This Row],[Adj Close]]</f>
        <v>3.1471217067854072E-4</v>
      </c>
      <c r="N37" s="23">
        <f t="shared" si="4"/>
        <v>152.0917</v>
      </c>
      <c r="O37" s="27">
        <f>SMA1MSFT[[#This Row],[Adj Close]]-SMA1MSFT[[#This Row],[6-MA]]</f>
        <v>0.32269999999999754</v>
      </c>
      <c r="P37" s="11">
        <f>(SMA1MSFT[[#This Row],[Adj Close]]-N37)^2</f>
        <v>0.10413528999999841</v>
      </c>
      <c r="Q37" s="11">
        <f>ABS(SMA1MSFT[[#This Row],[Erorr 3]])</f>
        <v>0.32269999999999754</v>
      </c>
      <c r="R37" s="28">
        <f>SMA1MSFT[[#This Row],[Abs Erorr 3]]/SMA1MSFT[[#This Row],[Adj Close]]</f>
        <v>2.1172540127441866E-3</v>
      </c>
    </row>
    <row r="38" spans="2:18">
      <c r="B38" s="14">
        <v>43837.291666666664</v>
      </c>
      <c r="C38" s="15">
        <v>151.0247</v>
      </c>
      <c r="D38" s="23">
        <f t="shared" si="1"/>
        <v>152.4144</v>
      </c>
      <c r="E38" s="24">
        <f>SMA1MSFT[[#This Row],[Adj Close]]-SMA1MSFT[[#This Row],[Naive Trend ]]</f>
        <v>-1.3897000000000048</v>
      </c>
      <c r="F38" s="6">
        <f t="shared" si="0"/>
        <v>1.9312660900000134</v>
      </c>
      <c r="G38" s="6">
        <f>ABS(SMA1MSFT[[#This Row],[Erorr 1]])</f>
        <v>1.3897000000000048</v>
      </c>
      <c r="H38" s="25">
        <f>SMA1MSFT[[#This Row],[Abs Erorr 1]]/SMA1MSFT[[#This Row],[Adj Close]]</f>
        <v>9.2018060621872101E-3</v>
      </c>
      <c r="I38" s="23">
        <f t="shared" si="3"/>
        <v>152.79133333333334</v>
      </c>
      <c r="J38" s="26">
        <f>(SMA1MSFT[[#This Row],[Adj Close]]-SMA1MSFT[[#This Row],[3-MA]])</f>
        <v>-1.7666333333333455</v>
      </c>
      <c r="K38" s="11">
        <f t="shared" si="2"/>
        <v>3.1209933344444876</v>
      </c>
      <c r="L38" s="11">
        <f>ABS(SMA1MSFT[[#This Row],[Erorr 2]])</f>
        <v>1.7666333333333455</v>
      </c>
      <c r="M38" s="25">
        <f>SMA1MSFT[[#This Row],[Abs Erorr 2]]/SMA1MSFT[[#This Row],[Adj Close]]</f>
        <v>1.1697645043051538E-2</v>
      </c>
      <c r="N38" s="23">
        <f t="shared" si="4"/>
        <v>152.14921666666666</v>
      </c>
      <c r="O38" s="27">
        <f>SMA1MSFT[[#This Row],[Adj Close]]-SMA1MSFT[[#This Row],[6-MA]]</f>
        <v>-1.1245166666666648</v>
      </c>
      <c r="P38" s="11">
        <f>(SMA1MSFT[[#This Row],[Adj Close]]-N38)^2</f>
        <v>1.264537733611107</v>
      </c>
      <c r="Q38" s="11">
        <f>ABS(SMA1MSFT[[#This Row],[Erorr 3]])</f>
        <v>1.1245166666666648</v>
      </c>
      <c r="R38" s="28">
        <f>SMA1MSFT[[#This Row],[Abs Erorr 3]]/SMA1MSFT[[#This Row],[Adj Close]]</f>
        <v>7.4459122690968089E-3</v>
      </c>
    </row>
    <row r="39" spans="2:18">
      <c r="B39" s="14">
        <v>43838.291666666664</v>
      </c>
      <c r="C39" s="15">
        <v>153.43029999999999</v>
      </c>
      <c r="D39" s="23">
        <f t="shared" si="1"/>
        <v>151.0247</v>
      </c>
      <c r="E39" s="24">
        <f>SMA1MSFT[[#This Row],[Adj Close]]-SMA1MSFT[[#This Row],[Naive Trend ]]</f>
        <v>2.4055999999999926</v>
      </c>
      <c r="F39" s="6">
        <f t="shared" si="0"/>
        <v>5.7869113599999649</v>
      </c>
      <c r="G39" s="6">
        <f>ABS(SMA1MSFT[[#This Row],[Erorr 1]])</f>
        <v>2.4055999999999926</v>
      </c>
      <c r="H39" s="25">
        <f>SMA1MSFT[[#This Row],[Abs Erorr 1]]/SMA1MSFT[[#This Row],[Adj Close]]</f>
        <v>1.5678780527705369E-2</v>
      </c>
      <c r="I39" s="23">
        <f t="shared" si="3"/>
        <v>151.82016666666667</v>
      </c>
      <c r="J39" s="26">
        <f>(SMA1MSFT[[#This Row],[Adj Close]]-SMA1MSFT[[#This Row],[3-MA]])</f>
        <v>1.610133333333323</v>
      </c>
      <c r="K39" s="11">
        <f t="shared" si="2"/>
        <v>2.5925293511110779</v>
      </c>
      <c r="L39" s="11">
        <f>ABS(SMA1MSFT[[#This Row],[Erorr 2]])</f>
        <v>1.610133333333323</v>
      </c>
      <c r="M39" s="25">
        <f>SMA1MSFT[[#This Row],[Abs Erorr 2]]/SMA1MSFT[[#This Row],[Adj Close]]</f>
        <v>1.04942331034569E-2</v>
      </c>
      <c r="N39" s="23">
        <f t="shared" si="4"/>
        <v>151.92878333333331</v>
      </c>
      <c r="O39" s="27">
        <f>SMA1MSFT[[#This Row],[Adj Close]]-SMA1MSFT[[#This Row],[6-MA]]</f>
        <v>1.5015166666666744</v>
      </c>
      <c r="P39" s="11">
        <f>(SMA1MSFT[[#This Row],[Adj Close]]-N39)^2</f>
        <v>2.2545523002778007</v>
      </c>
      <c r="Q39" s="11">
        <f>ABS(SMA1MSFT[[#This Row],[Erorr 3]])</f>
        <v>1.5015166666666744</v>
      </c>
      <c r="R39" s="28">
        <f>SMA1MSFT[[#This Row],[Abs Erorr 3]]/SMA1MSFT[[#This Row],[Adj Close]]</f>
        <v>9.7863112218816908E-3</v>
      </c>
    </row>
    <row r="40" spans="2:18">
      <c r="B40" s="14">
        <v>43839.291666666664</v>
      </c>
      <c r="C40" s="15">
        <v>155.34700000000001</v>
      </c>
      <c r="D40" s="23">
        <f t="shared" si="1"/>
        <v>153.43029999999999</v>
      </c>
      <c r="E40" s="24">
        <f>SMA1MSFT[[#This Row],[Adj Close]]-SMA1MSFT[[#This Row],[Naive Trend ]]</f>
        <v>1.9167000000000201</v>
      </c>
      <c r="F40" s="6">
        <f t="shared" si="0"/>
        <v>3.6737388900000769</v>
      </c>
      <c r="G40" s="6">
        <f>ABS(SMA1MSFT[[#This Row],[Erorr 1]])</f>
        <v>1.9167000000000201</v>
      </c>
      <c r="H40" s="25">
        <f>SMA1MSFT[[#This Row],[Abs Erorr 1]]/SMA1MSFT[[#This Row],[Adj Close]]</f>
        <v>1.2338184837814826E-2</v>
      </c>
      <c r="I40" s="23">
        <f t="shared" si="3"/>
        <v>152.28979999999999</v>
      </c>
      <c r="J40" s="26">
        <f>(SMA1MSFT[[#This Row],[Adj Close]]-SMA1MSFT[[#This Row],[3-MA]])</f>
        <v>3.057200000000023</v>
      </c>
      <c r="K40" s="11">
        <f t="shared" si="2"/>
        <v>9.3464718400001399</v>
      </c>
      <c r="L40" s="11">
        <f>ABS(SMA1MSFT[[#This Row],[Erorr 2]])</f>
        <v>3.057200000000023</v>
      </c>
      <c r="M40" s="25">
        <f>SMA1MSFT[[#This Row],[Abs Erorr 2]]/SMA1MSFT[[#This Row],[Adj Close]]</f>
        <v>1.9679813578633788E-2</v>
      </c>
      <c r="N40" s="23">
        <f t="shared" si="4"/>
        <v>152.32811666666666</v>
      </c>
      <c r="O40" s="27">
        <f>SMA1MSFT[[#This Row],[Adj Close]]-SMA1MSFT[[#This Row],[6-MA]]</f>
        <v>3.0188833333333491</v>
      </c>
      <c r="P40" s="11">
        <f>(SMA1MSFT[[#This Row],[Adj Close]]-N40)^2</f>
        <v>9.1136565802778726</v>
      </c>
      <c r="Q40" s="11">
        <f>ABS(SMA1MSFT[[#This Row],[Erorr 3]])</f>
        <v>3.0188833333333491</v>
      </c>
      <c r="R40" s="28">
        <f>SMA1MSFT[[#This Row],[Abs Erorr 3]]/SMA1MSFT[[#This Row],[Adj Close]]</f>
        <v>1.9433161460043317E-2</v>
      </c>
    </row>
    <row r="41" spans="2:18">
      <c r="B41" s="14">
        <v>43840.291666666664</v>
      </c>
      <c r="C41" s="15">
        <v>154.6283</v>
      </c>
      <c r="D41" s="23">
        <f t="shared" si="1"/>
        <v>155.34700000000001</v>
      </c>
      <c r="E41" s="24">
        <f>SMA1MSFT[[#This Row],[Adj Close]]-SMA1MSFT[[#This Row],[Naive Trend ]]</f>
        <v>-0.71870000000001255</v>
      </c>
      <c r="F41" s="6">
        <f t="shared" si="0"/>
        <v>0.51652969000001803</v>
      </c>
      <c r="G41" s="6">
        <f>ABS(SMA1MSFT[[#This Row],[Erorr 1]])</f>
        <v>0.71870000000001255</v>
      </c>
      <c r="H41" s="25">
        <f>SMA1MSFT[[#This Row],[Abs Erorr 1]]/SMA1MSFT[[#This Row],[Adj Close]]</f>
        <v>4.6479202060684399E-3</v>
      </c>
      <c r="I41" s="23">
        <f t="shared" si="3"/>
        <v>153.26733333333334</v>
      </c>
      <c r="J41" s="26">
        <f>(SMA1MSFT[[#This Row],[Adj Close]]-SMA1MSFT[[#This Row],[3-MA]])</f>
        <v>1.3609666666666556</v>
      </c>
      <c r="K41" s="11">
        <f t="shared" si="2"/>
        <v>1.8522302677777476</v>
      </c>
      <c r="L41" s="11">
        <f>ABS(SMA1MSFT[[#This Row],[Erorr 2]])</f>
        <v>1.3609666666666556</v>
      </c>
      <c r="M41" s="25">
        <f>SMA1MSFT[[#This Row],[Abs Erorr 2]]/SMA1MSFT[[#This Row],[Adj Close]]</f>
        <v>8.8015367605196182E-3</v>
      </c>
      <c r="N41" s="23">
        <f t="shared" si="4"/>
        <v>153.02933333333331</v>
      </c>
      <c r="O41" s="27">
        <f>SMA1MSFT[[#This Row],[Adj Close]]-SMA1MSFT[[#This Row],[6-MA]]</f>
        <v>1.5989666666666835</v>
      </c>
      <c r="P41" s="11">
        <f>(SMA1MSFT[[#This Row],[Adj Close]]-N41)^2</f>
        <v>2.556694401111165</v>
      </c>
      <c r="Q41" s="11">
        <f>ABS(SMA1MSFT[[#This Row],[Erorr 3]])</f>
        <v>1.5989666666666835</v>
      </c>
      <c r="R41" s="28">
        <f>SMA1MSFT[[#This Row],[Abs Erorr 3]]/SMA1MSFT[[#This Row],[Adj Close]]</f>
        <v>1.0340711672227422E-2</v>
      </c>
    </row>
    <row r="42" spans="2:18">
      <c r="B42" s="14">
        <v>43843.291666666664</v>
      </c>
      <c r="C42" s="15">
        <v>156.48759999999999</v>
      </c>
      <c r="D42" s="23">
        <f t="shared" si="1"/>
        <v>154.6283</v>
      </c>
      <c r="E42" s="24">
        <f>SMA1MSFT[[#This Row],[Adj Close]]-SMA1MSFT[[#This Row],[Naive Trend ]]</f>
        <v>1.8592999999999904</v>
      </c>
      <c r="F42" s="6">
        <f t="shared" si="0"/>
        <v>3.4569964899999643</v>
      </c>
      <c r="G42" s="6">
        <f>ABS(SMA1MSFT[[#This Row],[Erorr 1]])</f>
        <v>1.8592999999999904</v>
      </c>
      <c r="H42" s="25">
        <f>SMA1MSFT[[#This Row],[Abs Erorr 1]]/SMA1MSFT[[#This Row],[Adj Close]]</f>
        <v>1.188145258793662E-2</v>
      </c>
      <c r="I42" s="23">
        <f t="shared" si="3"/>
        <v>154.46853333333331</v>
      </c>
      <c r="J42" s="26">
        <f>(SMA1MSFT[[#This Row],[Adj Close]]-SMA1MSFT[[#This Row],[3-MA]])</f>
        <v>2.0190666666666743</v>
      </c>
      <c r="K42" s="11">
        <f t="shared" si="2"/>
        <v>4.0766302044444753</v>
      </c>
      <c r="L42" s="11">
        <f>ABS(SMA1MSFT[[#This Row],[Erorr 2]])</f>
        <v>2.0190666666666743</v>
      </c>
      <c r="M42" s="25">
        <f>SMA1MSFT[[#This Row],[Abs Erorr 2]]/SMA1MSFT[[#This Row],[Adj Close]]</f>
        <v>1.2902406750865082E-2</v>
      </c>
      <c r="N42" s="23">
        <f t="shared" si="4"/>
        <v>153.14434999999997</v>
      </c>
      <c r="O42" s="27">
        <f>SMA1MSFT[[#This Row],[Adj Close]]-SMA1MSFT[[#This Row],[6-MA]]</f>
        <v>3.3432500000000118</v>
      </c>
      <c r="P42" s="11">
        <f>(SMA1MSFT[[#This Row],[Adj Close]]-N42)^2</f>
        <v>11.177320562500078</v>
      </c>
      <c r="Q42" s="11">
        <f>ABS(SMA1MSFT[[#This Row],[Erorr 3]])</f>
        <v>3.3432500000000118</v>
      </c>
      <c r="R42" s="28">
        <f>SMA1MSFT[[#This Row],[Abs Erorr 3]]/SMA1MSFT[[#This Row],[Adj Close]]</f>
        <v>2.1364312571730999E-2</v>
      </c>
    </row>
    <row r="43" spans="2:18">
      <c r="B43" s="14">
        <v>43844.291666666664</v>
      </c>
      <c r="C43" s="15">
        <v>155.3854</v>
      </c>
      <c r="D43" s="23">
        <f t="shared" si="1"/>
        <v>156.48759999999999</v>
      </c>
      <c r="E43" s="24">
        <f>SMA1MSFT[[#This Row],[Adj Close]]-SMA1MSFT[[#This Row],[Naive Trend ]]</f>
        <v>-1.1021999999999821</v>
      </c>
      <c r="F43" s="6">
        <f t="shared" si="0"/>
        <v>1.2148448399999605</v>
      </c>
      <c r="G43" s="6">
        <f>ABS(SMA1MSFT[[#This Row],[Erorr 1]])</f>
        <v>1.1021999999999821</v>
      </c>
      <c r="H43" s="25">
        <f>SMA1MSFT[[#This Row],[Abs Erorr 1]]/SMA1MSFT[[#This Row],[Adj Close]]</f>
        <v>7.093330518825978E-3</v>
      </c>
      <c r="I43" s="23">
        <f t="shared" si="3"/>
        <v>155.48763333333332</v>
      </c>
      <c r="J43" s="26">
        <f>(SMA1MSFT[[#This Row],[Adj Close]]-SMA1MSFT[[#This Row],[3-MA]])</f>
        <v>-0.10223333333331652</v>
      </c>
      <c r="K43" s="11">
        <f t="shared" si="2"/>
        <v>1.0451654444441008E-2</v>
      </c>
      <c r="L43" s="11">
        <f>ABS(SMA1MSFT[[#This Row],[Erorr 2]])</f>
        <v>0.10223333333331652</v>
      </c>
      <c r="M43" s="25">
        <f>SMA1MSFT[[#This Row],[Abs Erorr 2]]/SMA1MSFT[[#This Row],[Adj Close]]</f>
        <v>6.5793397148841855E-4</v>
      </c>
      <c r="N43" s="23">
        <f t="shared" si="4"/>
        <v>153.88871666666668</v>
      </c>
      <c r="O43" s="27">
        <f>SMA1MSFT[[#This Row],[Adj Close]]-SMA1MSFT[[#This Row],[6-MA]]</f>
        <v>1.4966833333333227</v>
      </c>
      <c r="P43" s="11">
        <f>(SMA1MSFT[[#This Row],[Adj Close]]-N43)^2</f>
        <v>2.2400610002777461</v>
      </c>
      <c r="Q43" s="11">
        <f>ABS(SMA1MSFT[[#This Row],[Erorr 3]])</f>
        <v>1.4966833333333227</v>
      </c>
      <c r="R43" s="28">
        <f>SMA1MSFT[[#This Row],[Abs Erorr 3]]/SMA1MSFT[[#This Row],[Adj Close]]</f>
        <v>9.6320718248517727E-3</v>
      </c>
    </row>
    <row r="44" spans="2:18">
      <c r="B44" s="14">
        <v>43845.291666666664</v>
      </c>
      <c r="C44" s="15">
        <v>156.39169999999999</v>
      </c>
      <c r="D44" s="23">
        <f t="shared" si="1"/>
        <v>155.3854</v>
      </c>
      <c r="E44" s="24">
        <f>SMA1MSFT[[#This Row],[Adj Close]]-SMA1MSFT[[#This Row],[Naive Trend ]]</f>
        <v>1.0062999999999818</v>
      </c>
      <c r="F44" s="6">
        <f t="shared" si="0"/>
        <v>1.0126396899999632</v>
      </c>
      <c r="G44" s="6">
        <f>ABS(SMA1MSFT[[#This Row],[Erorr 1]])</f>
        <v>1.0062999999999818</v>
      </c>
      <c r="H44" s="25">
        <f>SMA1MSFT[[#This Row],[Abs Erorr 1]]/SMA1MSFT[[#This Row],[Adj Close]]</f>
        <v>6.4344846945201175E-3</v>
      </c>
      <c r="I44" s="23">
        <f t="shared" si="3"/>
        <v>155.50043333333335</v>
      </c>
      <c r="J44" s="26">
        <f>(SMA1MSFT[[#This Row],[Adj Close]]-SMA1MSFT[[#This Row],[3-MA]])</f>
        <v>0.89126666666663823</v>
      </c>
      <c r="K44" s="11">
        <f t="shared" si="2"/>
        <v>0.79435627111106044</v>
      </c>
      <c r="L44" s="11">
        <f>ABS(SMA1MSFT[[#This Row],[Erorr 2]])</f>
        <v>0.89126666666663823</v>
      </c>
      <c r="M44" s="25">
        <f>SMA1MSFT[[#This Row],[Abs Erorr 2]]/SMA1MSFT[[#This Row],[Adj Close]]</f>
        <v>5.6989384133981427E-3</v>
      </c>
      <c r="N44" s="23">
        <f t="shared" si="4"/>
        <v>154.38388333333333</v>
      </c>
      <c r="O44" s="27">
        <f>SMA1MSFT[[#This Row],[Adj Close]]-SMA1MSFT[[#This Row],[6-MA]]</f>
        <v>2.0078166666666561</v>
      </c>
      <c r="P44" s="11">
        <f>(SMA1MSFT[[#This Row],[Adj Close]]-N44)^2</f>
        <v>4.0313277669444023</v>
      </c>
      <c r="Q44" s="11">
        <f>ABS(SMA1MSFT[[#This Row],[Erorr 3]])</f>
        <v>2.0078166666666561</v>
      </c>
      <c r="R44" s="28">
        <f>SMA1MSFT[[#This Row],[Abs Erorr 3]]/SMA1MSFT[[#This Row],[Adj Close]]</f>
        <v>1.2838383793172248E-2</v>
      </c>
    </row>
    <row r="45" spans="2:18">
      <c r="B45" s="14">
        <v>43846.291666666664</v>
      </c>
      <c r="C45" s="15">
        <v>159.25729999999999</v>
      </c>
      <c r="D45" s="23">
        <f t="shared" si="1"/>
        <v>156.39169999999999</v>
      </c>
      <c r="E45" s="24">
        <f>SMA1MSFT[[#This Row],[Adj Close]]-SMA1MSFT[[#This Row],[Naive Trend ]]</f>
        <v>2.8656000000000006</v>
      </c>
      <c r="F45" s="6">
        <f t="shared" si="0"/>
        <v>8.2116633600000029</v>
      </c>
      <c r="G45" s="6">
        <f>ABS(SMA1MSFT[[#This Row],[Erorr 1]])</f>
        <v>2.8656000000000006</v>
      </c>
      <c r="H45" s="25">
        <f>SMA1MSFT[[#This Row],[Abs Erorr 1]]/SMA1MSFT[[#This Row],[Adj Close]]</f>
        <v>1.7993523687768163E-2</v>
      </c>
      <c r="I45" s="23">
        <f t="shared" si="3"/>
        <v>156.08823333333331</v>
      </c>
      <c r="J45" s="26">
        <f>(SMA1MSFT[[#This Row],[Adj Close]]-SMA1MSFT[[#This Row],[3-MA]])</f>
        <v>3.16906666666668</v>
      </c>
      <c r="K45" s="11">
        <f t="shared" si="2"/>
        <v>10.042983537777863</v>
      </c>
      <c r="L45" s="11">
        <f>ABS(SMA1MSFT[[#This Row],[Erorr 2]])</f>
        <v>3.16906666666668</v>
      </c>
      <c r="M45" s="25">
        <f>SMA1MSFT[[#This Row],[Abs Erorr 2]]/SMA1MSFT[[#This Row],[Adj Close]]</f>
        <v>1.9899035502088006E-2</v>
      </c>
      <c r="N45" s="23">
        <f t="shared" si="4"/>
        <v>155.27838333333332</v>
      </c>
      <c r="O45" s="27">
        <f>SMA1MSFT[[#This Row],[Adj Close]]-SMA1MSFT[[#This Row],[6-MA]]</f>
        <v>3.9789166666666631</v>
      </c>
      <c r="P45" s="11">
        <f>(SMA1MSFT[[#This Row],[Adj Close]]-N45)^2</f>
        <v>15.83177784027775</v>
      </c>
      <c r="Q45" s="11">
        <f>ABS(SMA1MSFT[[#This Row],[Erorr 3]])</f>
        <v>3.9789166666666631</v>
      </c>
      <c r="R45" s="28">
        <f>SMA1MSFT[[#This Row],[Abs Erorr 3]]/SMA1MSFT[[#This Row],[Adj Close]]</f>
        <v>2.4984202712633352E-2</v>
      </c>
    </row>
    <row r="46" spans="2:18">
      <c r="B46" s="14">
        <v>43847.291666666664</v>
      </c>
      <c r="C46" s="15">
        <v>160.14869999999999</v>
      </c>
      <c r="D46" s="23">
        <f t="shared" si="1"/>
        <v>159.25729999999999</v>
      </c>
      <c r="E46" s="24">
        <f>SMA1MSFT[[#This Row],[Adj Close]]-SMA1MSFT[[#This Row],[Naive Trend ]]</f>
        <v>0.89140000000000441</v>
      </c>
      <c r="F46" s="6">
        <f t="shared" si="0"/>
        <v>0.79459396000000782</v>
      </c>
      <c r="G46" s="6">
        <f>ABS(SMA1MSFT[[#This Row],[Erorr 1]])</f>
        <v>0.89140000000000441</v>
      </c>
      <c r="H46" s="25">
        <f>SMA1MSFT[[#This Row],[Abs Erorr 1]]/SMA1MSFT[[#This Row],[Adj Close]]</f>
        <v>5.5660770271629082E-3</v>
      </c>
      <c r="I46" s="23">
        <f t="shared" si="3"/>
        <v>157.01146666666668</v>
      </c>
      <c r="J46" s="26">
        <f>(SMA1MSFT[[#This Row],[Adj Close]]-SMA1MSFT[[#This Row],[3-MA]])</f>
        <v>3.1372333333333131</v>
      </c>
      <c r="K46" s="11">
        <f t="shared" si="2"/>
        <v>9.8422329877776509</v>
      </c>
      <c r="L46" s="11">
        <f>ABS(SMA1MSFT[[#This Row],[Erorr 2]])</f>
        <v>3.1372333333333131</v>
      </c>
      <c r="M46" s="25">
        <f>SMA1MSFT[[#This Row],[Abs Erorr 2]]/SMA1MSFT[[#This Row],[Adj Close]]</f>
        <v>1.9589502339596346E-2</v>
      </c>
      <c r="N46" s="23">
        <f t="shared" si="4"/>
        <v>156.24955</v>
      </c>
      <c r="O46" s="27">
        <f>SMA1MSFT[[#This Row],[Adj Close]]-SMA1MSFT[[#This Row],[6-MA]]</f>
        <v>3.8991499999999917</v>
      </c>
      <c r="P46" s="11">
        <f>(SMA1MSFT[[#This Row],[Adj Close]]-N46)^2</f>
        <v>15.203370722499935</v>
      </c>
      <c r="Q46" s="11">
        <f>ABS(SMA1MSFT[[#This Row],[Erorr 3]])</f>
        <v>3.8991499999999917</v>
      </c>
      <c r="R46" s="28">
        <f>SMA1MSFT[[#This Row],[Abs Erorr 3]]/SMA1MSFT[[#This Row],[Adj Close]]</f>
        <v>2.4347059951157841E-2</v>
      </c>
    </row>
    <row r="47" spans="2:18">
      <c r="B47" s="14">
        <v>43851.291666666664</v>
      </c>
      <c r="C47" s="15">
        <v>159.5736</v>
      </c>
      <c r="D47" s="23">
        <f t="shared" si="1"/>
        <v>160.14869999999999</v>
      </c>
      <c r="E47" s="24">
        <f>SMA1MSFT[[#This Row],[Adj Close]]-SMA1MSFT[[#This Row],[Naive Trend ]]</f>
        <v>-0.57509999999999195</v>
      </c>
      <c r="F47" s="6">
        <f t="shared" si="0"/>
        <v>0.33074000999999076</v>
      </c>
      <c r="G47" s="6">
        <f>ABS(SMA1MSFT[[#This Row],[Erorr 1]])</f>
        <v>0.57509999999999195</v>
      </c>
      <c r="H47" s="25">
        <f>SMA1MSFT[[#This Row],[Abs Erorr 1]]/SMA1MSFT[[#This Row],[Adj Close]]</f>
        <v>3.6039796056490042E-3</v>
      </c>
      <c r="I47" s="23">
        <f t="shared" si="3"/>
        <v>158.59923333333333</v>
      </c>
      <c r="J47" s="26">
        <f>(SMA1MSFT[[#This Row],[Adj Close]]-SMA1MSFT[[#This Row],[3-MA]])</f>
        <v>0.97436666666666838</v>
      </c>
      <c r="K47" s="11">
        <f t="shared" si="2"/>
        <v>0.9493904011111145</v>
      </c>
      <c r="L47" s="11">
        <f>ABS(SMA1MSFT[[#This Row],[Erorr 2]])</f>
        <v>0.97436666666666838</v>
      </c>
      <c r="M47" s="25">
        <f>SMA1MSFT[[#This Row],[Abs Erorr 2]]/SMA1MSFT[[#This Row],[Adj Close]]</f>
        <v>6.1060643281010667E-3</v>
      </c>
      <c r="N47" s="23">
        <f t="shared" si="4"/>
        <v>157.04983333333334</v>
      </c>
      <c r="O47" s="27">
        <f>SMA1MSFT[[#This Row],[Adj Close]]-SMA1MSFT[[#This Row],[6-MA]]</f>
        <v>2.5237666666666598</v>
      </c>
      <c r="P47" s="11">
        <f>(SMA1MSFT[[#This Row],[Adj Close]]-N47)^2</f>
        <v>6.369398187777743</v>
      </c>
      <c r="Q47" s="11">
        <f>ABS(SMA1MSFT[[#This Row],[Erorr 3]])</f>
        <v>2.5237666666666598</v>
      </c>
      <c r="R47" s="28">
        <f>SMA1MSFT[[#This Row],[Abs Erorr 3]]/SMA1MSFT[[#This Row],[Adj Close]]</f>
        <v>1.5815690481800624E-2</v>
      </c>
    </row>
    <row r="48" spans="2:18">
      <c r="B48" s="14">
        <v>43852.291666666664</v>
      </c>
      <c r="C48" s="15">
        <v>158.80690000000001</v>
      </c>
      <c r="D48" s="23">
        <f t="shared" si="1"/>
        <v>159.5736</v>
      </c>
      <c r="E48" s="24">
        <f>SMA1MSFT[[#This Row],[Adj Close]]-SMA1MSFT[[#This Row],[Naive Trend ]]</f>
        <v>-0.76669999999998595</v>
      </c>
      <c r="F48" s="6">
        <f t="shared" si="0"/>
        <v>0.5878288899999784</v>
      </c>
      <c r="G48" s="6">
        <f>ABS(SMA1MSFT[[#This Row],[Erorr 1]])</f>
        <v>0.76669999999998595</v>
      </c>
      <c r="H48" s="25">
        <f>SMA1MSFT[[#This Row],[Abs Erorr 1]]/SMA1MSFT[[#This Row],[Adj Close]]</f>
        <v>4.8278758668545627E-3</v>
      </c>
      <c r="I48" s="23">
        <f t="shared" si="3"/>
        <v>159.65986666666666</v>
      </c>
      <c r="J48" s="26">
        <f>(SMA1MSFT[[#This Row],[Adj Close]]-SMA1MSFT[[#This Row],[3-MA]])</f>
        <v>-0.85296666666664578</v>
      </c>
      <c r="K48" s="11">
        <f t="shared" si="2"/>
        <v>0.7275521344444088</v>
      </c>
      <c r="L48" s="11">
        <f>ABS(SMA1MSFT[[#This Row],[Erorr 2]])</f>
        <v>0.85296666666664578</v>
      </c>
      <c r="M48" s="25">
        <f>SMA1MSFT[[#This Row],[Abs Erorr 2]]/SMA1MSFT[[#This Row],[Adj Close]]</f>
        <v>5.3710932375523089E-3</v>
      </c>
      <c r="N48" s="23">
        <f t="shared" si="4"/>
        <v>157.87404999999998</v>
      </c>
      <c r="O48" s="27">
        <f>SMA1MSFT[[#This Row],[Adj Close]]-SMA1MSFT[[#This Row],[6-MA]]</f>
        <v>0.93285000000003038</v>
      </c>
      <c r="P48" s="11">
        <f>(SMA1MSFT[[#This Row],[Adj Close]]-N48)^2</f>
        <v>0.87020912250005666</v>
      </c>
      <c r="Q48" s="11">
        <f>ABS(SMA1MSFT[[#This Row],[Erorr 3]])</f>
        <v>0.93285000000003038</v>
      </c>
      <c r="R48" s="28">
        <f>SMA1MSFT[[#This Row],[Abs Erorr 3]]/SMA1MSFT[[#This Row],[Adj Close]]</f>
        <v>5.8741150416010282E-3</v>
      </c>
    </row>
    <row r="49" spans="2:18">
      <c r="B49" s="14">
        <v>43853.291666666664</v>
      </c>
      <c r="C49" s="15">
        <v>159.78440000000001</v>
      </c>
      <c r="D49" s="23">
        <f t="shared" si="1"/>
        <v>158.80690000000001</v>
      </c>
      <c r="E49" s="24">
        <f>SMA1MSFT[[#This Row],[Adj Close]]-SMA1MSFT[[#This Row],[Naive Trend ]]</f>
        <v>0.97749999999999204</v>
      </c>
      <c r="F49" s="6">
        <f t="shared" si="0"/>
        <v>0.95550624999998446</v>
      </c>
      <c r="G49" s="6">
        <f>ABS(SMA1MSFT[[#This Row],[Erorr 1]])</f>
        <v>0.97749999999999204</v>
      </c>
      <c r="H49" s="25">
        <f>SMA1MSFT[[#This Row],[Abs Erorr 1]]/SMA1MSFT[[#This Row],[Adj Close]]</f>
        <v>6.1176184909164603E-3</v>
      </c>
      <c r="I49" s="23">
        <f t="shared" si="3"/>
        <v>159.50973333333334</v>
      </c>
      <c r="J49" s="26">
        <f>(SMA1MSFT[[#This Row],[Adj Close]]-SMA1MSFT[[#This Row],[3-MA]])</f>
        <v>0.27466666666666129</v>
      </c>
      <c r="K49" s="11">
        <f t="shared" si="2"/>
        <v>7.5441777777774818E-2</v>
      </c>
      <c r="L49" s="11">
        <f>ABS(SMA1MSFT[[#This Row],[Erorr 2]])</f>
        <v>0.27466666666666129</v>
      </c>
      <c r="M49" s="25">
        <f>SMA1MSFT[[#This Row],[Abs Erorr 2]]/SMA1MSFT[[#This Row],[Adj Close]]</f>
        <v>1.7189829962540853E-3</v>
      </c>
      <c r="N49" s="23">
        <f t="shared" si="4"/>
        <v>158.26059999999998</v>
      </c>
      <c r="O49" s="27">
        <f>SMA1MSFT[[#This Row],[Adj Close]]-SMA1MSFT[[#This Row],[6-MA]]</f>
        <v>1.5238000000000227</v>
      </c>
      <c r="P49" s="11">
        <f>(SMA1MSFT[[#This Row],[Adj Close]]-N49)^2</f>
        <v>2.321966440000069</v>
      </c>
      <c r="Q49" s="11">
        <f>ABS(SMA1MSFT[[#This Row],[Erorr 3]])</f>
        <v>1.5238000000000227</v>
      </c>
      <c r="R49" s="28">
        <f>SMA1MSFT[[#This Row],[Abs Erorr 3]]/SMA1MSFT[[#This Row],[Adj Close]]</f>
        <v>9.5366005692672298E-3</v>
      </c>
    </row>
    <row r="50" spans="2:18">
      <c r="B50" s="14">
        <v>43854.291666666664</v>
      </c>
      <c r="C50" s="15">
        <v>158.17429999999999</v>
      </c>
      <c r="D50" s="23">
        <f t="shared" si="1"/>
        <v>159.78440000000001</v>
      </c>
      <c r="E50" s="24">
        <f>SMA1MSFT[[#This Row],[Adj Close]]-SMA1MSFT[[#This Row],[Naive Trend ]]</f>
        <v>-1.610100000000017</v>
      </c>
      <c r="F50" s="6">
        <f t="shared" si="0"/>
        <v>2.5924220100000546</v>
      </c>
      <c r="G50" s="6">
        <f>ABS(SMA1MSFT[[#This Row],[Erorr 1]])</f>
        <v>1.610100000000017</v>
      </c>
      <c r="H50" s="25">
        <f>SMA1MSFT[[#This Row],[Abs Erorr 1]]/SMA1MSFT[[#This Row],[Adj Close]]</f>
        <v>1.0179276911609643E-2</v>
      </c>
      <c r="I50" s="23">
        <f t="shared" si="3"/>
        <v>159.38829999999999</v>
      </c>
      <c r="J50" s="26">
        <f>(SMA1MSFT[[#This Row],[Adj Close]]-SMA1MSFT[[#This Row],[3-MA]])</f>
        <v>-1.2139999999999986</v>
      </c>
      <c r="K50" s="11">
        <f t="shared" si="2"/>
        <v>1.4737959999999968</v>
      </c>
      <c r="L50" s="11">
        <f>ABS(SMA1MSFT[[#This Row],[Erorr 2]])</f>
        <v>1.2139999999999986</v>
      </c>
      <c r="M50" s="25">
        <f>SMA1MSFT[[#This Row],[Abs Erorr 2]]/SMA1MSFT[[#This Row],[Adj Close]]</f>
        <v>7.6750774304042988E-3</v>
      </c>
      <c r="N50" s="23">
        <f t="shared" si="4"/>
        <v>158.99376666666669</v>
      </c>
      <c r="O50" s="27">
        <f>SMA1MSFT[[#This Row],[Adj Close]]-SMA1MSFT[[#This Row],[6-MA]]</f>
        <v>-0.81946666666669898</v>
      </c>
      <c r="P50" s="11">
        <f>(SMA1MSFT[[#This Row],[Adj Close]]-N50)^2</f>
        <v>0.67152561777783071</v>
      </c>
      <c r="Q50" s="11">
        <f>ABS(SMA1MSFT[[#This Row],[Erorr 3]])</f>
        <v>0.81946666666669898</v>
      </c>
      <c r="R50" s="28">
        <f>SMA1MSFT[[#This Row],[Abs Erorr 3]]/SMA1MSFT[[#This Row],[Adj Close]]</f>
        <v>5.180782634515841E-3</v>
      </c>
    </row>
    <row r="51" spans="2:18">
      <c r="B51" s="14">
        <v>43857.291666666664</v>
      </c>
      <c r="C51" s="15">
        <v>155.5291</v>
      </c>
      <c r="D51" s="23">
        <f t="shared" si="1"/>
        <v>158.17429999999999</v>
      </c>
      <c r="E51" s="24">
        <f>SMA1MSFT[[#This Row],[Adj Close]]-SMA1MSFT[[#This Row],[Naive Trend ]]</f>
        <v>-2.6451999999999884</v>
      </c>
      <c r="F51" s="6">
        <f t="shared" si="0"/>
        <v>6.9970830399999393</v>
      </c>
      <c r="G51" s="6">
        <f>ABS(SMA1MSFT[[#This Row],[Erorr 1]])</f>
        <v>2.6451999999999884</v>
      </c>
      <c r="H51" s="25">
        <f>SMA1MSFT[[#This Row],[Abs Erorr 1]]/SMA1MSFT[[#This Row],[Adj Close]]</f>
        <v>1.7007749675141105E-2</v>
      </c>
      <c r="I51" s="23">
        <f t="shared" si="3"/>
        <v>158.92186666666669</v>
      </c>
      <c r="J51" s="26">
        <f>(SMA1MSFT[[#This Row],[Adj Close]]-SMA1MSFT[[#This Row],[3-MA]])</f>
        <v>-3.392766666666688</v>
      </c>
      <c r="K51" s="11">
        <f t="shared" si="2"/>
        <v>11.51086565444459</v>
      </c>
      <c r="L51" s="11">
        <f>ABS(SMA1MSFT[[#This Row],[Erorr 2]])</f>
        <v>3.392766666666688</v>
      </c>
      <c r="M51" s="25">
        <f>SMA1MSFT[[#This Row],[Abs Erorr 2]]/SMA1MSFT[[#This Row],[Adj Close]]</f>
        <v>2.1814352855296457E-2</v>
      </c>
      <c r="N51" s="23">
        <f t="shared" si="4"/>
        <v>159.29086666666666</v>
      </c>
      <c r="O51" s="27">
        <f>SMA1MSFT[[#This Row],[Adj Close]]-SMA1MSFT[[#This Row],[6-MA]]</f>
        <v>-3.7617666666666594</v>
      </c>
      <c r="P51" s="11">
        <f>(SMA1MSFT[[#This Row],[Adj Close]]-N51)^2</f>
        <v>14.15088845444439</v>
      </c>
      <c r="Q51" s="11">
        <f>ABS(SMA1MSFT[[#This Row],[Erorr 3]])</f>
        <v>3.7617666666666594</v>
      </c>
      <c r="R51" s="28">
        <f>SMA1MSFT[[#This Row],[Abs Erorr 3]]/SMA1MSFT[[#This Row],[Adj Close]]</f>
        <v>2.4186899214787838E-2</v>
      </c>
    </row>
    <row r="52" spans="2:18">
      <c r="B52" s="14">
        <v>43858.291666666664</v>
      </c>
      <c r="C52" s="15">
        <v>158.57689999999999</v>
      </c>
      <c r="D52" s="23">
        <f t="shared" si="1"/>
        <v>155.5291</v>
      </c>
      <c r="E52" s="24">
        <f>SMA1MSFT[[#This Row],[Adj Close]]-SMA1MSFT[[#This Row],[Naive Trend ]]</f>
        <v>3.0477999999999952</v>
      </c>
      <c r="F52" s="6">
        <f t="shared" si="0"/>
        <v>9.2890848399999708</v>
      </c>
      <c r="G52" s="6">
        <f>ABS(SMA1MSFT[[#This Row],[Erorr 1]])</f>
        <v>3.0477999999999952</v>
      </c>
      <c r="H52" s="25">
        <f>SMA1MSFT[[#This Row],[Abs Erorr 1]]/SMA1MSFT[[#This Row],[Adj Close]]</f>
        <v>1.9219697194231916E-2</v>
      </c>
      <c r="I52" s="23">
        <f t="shared" si="3"/>
        <v>157.82926666666665</v>
      </c>
      <c r="J52" s="26">
        <f>(SMA1MSFT[[#This Row],[Adj Close]]-SMA1MSFT[[#This Row],[3-MA]])</f>
        <v>0.74763333333334003</v>
      </c>
      <c r="K52" s="11">
        <f t="shared" si="2"/>
        <v>0.55895560111112108</v>
      </c>
      <c r="L52" s="11">
        <f>ABS(SMA1MSFT[[#This Row],[Erorr 2]])</f>
        <v>0.74763333333334003</v>
      </c>
      <c r="M52" s="25">
        <f>SMA1MSFT[[#This Row],[Abs Erorr 2]]/SMA1MSFT[[#This Row],[Adj Close]]</f>
        <v>4.7146421284142903E-3</v>
      </c>
      <c r="N52" s="23">
        <f t="shared" si="4"/>
        <v>158.6695</v>
      </c>
      <c r="O52" s="27">
        <f>SMA1MSFT[[#This Row],[Adj Close]]-SMA1MSFT[[#This Row],[6-MA]]</f>
        <v>-9.2600000000004457E-2</v>
      </c>
      <c r="P52" s="11">
        <f>(SMA1MSFT[[#This Row],[Adj Close]]-N52)^2</f>
        <v>8.5747600000008247E-3</v>
      </c>
      <c r="Q52" s="11">
        <f>ABS(SMA1MSFT[[#This Row],[Erorr 3]])</f>
        <v>9.2600000000004457E-2</v>
      </c>
      <c r="R52" s="28">
        <f>SMA1MSFT[[#This Row],[Abs Erorr 3]]/SMA1MSFT[[#This Row],[Adj Close]]</f>
        <v>5.8394381527198769E-4</v>
      </c>
    </row>
    <row r="53" spans="2:18">
      <c r="B53" s="14">
        <v>43859.291666666664</v>
      </c>
      <c r="C53" s="15">
        <v>161.04949999999999</v>
      </c>
      <c r="D53" s="23">
        <f t="shared" si="1"/>
        <v>158.57689999999999</v>
      </c>
      <c r="E53" s="24">
        <f>SMA1MSFT[[#This Row],[Adj Close]]-SMA1MSFT[[#This Row],[Naive Trend ]]</f>
        <v>2.4725999999999999</v>
      </c>
      <c r="F53" s="6">
        <f t="shared" si="0"/>
        <v>6.1137507599999994</v>
      </c>
      <c r="G53" s="6">
        <f>ABS(SMA1MSFT[[#This Row],[Erorr 1]])</f>
        <v>2.4725999999999999</v>
      </c>
      <c r="H53" s="25">
        <f>SMA1MSFT[[#This Row],[Abs Erorr 1]]/SMA1MSFT[[#This Row],[Adj Close]]</f>
        <v>1.5353043629443121E-2</v>
      </c>
      <c r="I53" s="23">
        <f t="shared" si="3"/>
        <v>157.42676666666668</v>
      </c>
      <c r="J53" s="26">
        <f>(SMA1MSFT[[#This Row],[Adj Close]]-SMA1MSFT[[#This Row],[3-MA]])</f>
        <v>3.6227333333333149</v>
      </c>
      <c r="K53" s="11">
        <f t="shared" si="2"/>
        <v>13.124196804444312</v>
      </c>
      <c r="L53" s="11">
        <f>ABS(SMA1MSFT[[#This Row],[Erorr 2]])</f>
        <v>3.6227333333333149</v>
      </c>
      <c r="M53" s="25">
        <f>SMA1MSFT[[#This Row],[Abs Erorr 2]]/SMA1MSFT[[#This Row],[Adj Close]]</f>
        <v>2.2494533254268503E-2</v>
      </c>
      <c r="N53" s="23">
        <f t="shared" si="4"/>
        <v>158.40753333333333</v>
      </c>
      <c r="O53" s="27">
        <f>SMA1MSFT[[#This Row],[Adj Close]]-SMA1MSFT[[#This Row],[6-MA]]</f>
        <v>2.6419666666666615</v>
      </c>
      <c r="P53" s="11">
        <f>(SMA1MSFT[[#This Row],[Adj Close]]-N53)^2</f>
        <v>6.9799878677777505</v>
      </c>
      <c r="Q53" s="11">
        <f>ABS(SMA1MSFT[[#This Row],[Erorr 3]])</f>
        <v>2.6419666666666615</v>
      </c>
      <c r="R53" s="28">
        <f>SMA1MSFT[[#This Row],[Abs Erorr 3]]/SMA1MSFT[[#This Row],[Adj Close]]</f>
        <v>1.6404687171749442E-2</v>
      </c>
    </row>
    <row r="54" spans="2:18">
      <c r="B54" s="14">
        <v>43860.291666666664</v>
      </c>
      <c r="C54" s="15">
        <v>165.59229999999999</v>
      </c>
      <c r="D54" s="23">
        <f t="shared" si="1"/>
        <v>161.04949999999999</v>
      </c>
      <c r="E54" s="24">
        <f>SMA1MSFT[[#This Row],[Adj Close]]-SMA1MSFT[[#This Row],[Naive Trend ]]</f>
        <v>4.5427999999999997</v>
      </c>
      <c r="F54" s="6">
        <f t="shared" si="0"/>
        <v>20.637031839999999</v>
      </c>
      <c r="G54" s="6">
        <f>ABS(SMA1MSFT[[#This Row],[Erorr 1]])</f>
        <v>4.5427999999999997</v>
      </c>
      <c r="H54" s="25">
        <f>SMA1MSFT[[#This Row],[Abs Erorr 1]]/SMA1MSFT[[#This Row],[Adj Close]]</f>
        <v>2.7433642747881393E-2</v>
      </c>
      <c r="I54" s="23">
        <f t="shared" si="3"/>
        <v>158.38516666666666</v>
      </c>
      <c r="J54" s="26">
        <f>(SMA1MSFT[[#This Row],[Adj Close]]-SMA1MSFT[[#This Row],[3-MA]])</f>
        <v>7.2071333333333314</v>
      </c>
      <c r="K54" s="11">
        <f t="shared" si="2"/>
        <v>51.942770884444414</v>
      </c>
      <c r="L54" s="11">
        <f>ABS(SMA1MSFT[[#This Row],[Erorr 2]])</f>
        <v>7.2071333333333314</v>
      </c>
      <c r="M54" s="25">
        <f>SMA1MSFT[[#This Row],[Abs Erorr 2]]/SMA1MSFT[[#This Row],[Adj Close]]</f>
        <v>4.3523360285069604E-2</v>
      </c>
      <c r="N54" s="23">
        <f t="shared" si="4"/>
        <v>158.65351666666666</v>
      </c>
      <c r="O54" s="27">
        <f>SMA1MSFT[[#This Row],[Adj Close]]-SMA1MSFT[[#This Row],[6-MA]]</f>
        <v>6.9387833333333333</v>
      </c>
      <c r="P54" s="11">
        <f>(SMA1MSFT[[#This Row],[Adj Close]]-N54)^2</f>
        <v>48.146714146944447</v>
      </c>
      <c r="Q54" s="11">
        <f>ABS(SMA1MSFT[[#This Row],[Erorr 3]])</f>
        <v>6.9387833333333333</v>
      </c>
      <c r="R54" s="28">
        <f>SMA1MSFT[[#This Row],[Abs Erorr 3]]/SMA1MSFT[[#This Row],[Adj Close]]</f>
        <v>4.1902813919085208E-2</v>
      </c>
    </row>
    <row r="55" spans="2:18">
      <c r="B55" s="14">
        <v>43861.291666666664</v>
      </c>
      <c r="C55" s="15">
        <v>163.14840000000001</v>
      </c>
      <c r="D55" s="23">
        <f t="shared" si="1"/>
        <v>165.59229999999999</v>
      </c>
      <c r="E55" s="24">
        <f>SMA1MSFT[[#This Row],[Adj Close]]-SMA1MSFT[[#This Row],[Naive Trend ]]</f>
        <v>-2.4438999999999851</v>
      </c>
      <c r="F55" s="6">
        <f t="shared" si="0"/>
        <v>5.972647209999927</v>
      </c>
      <c r="G55" s="6">
        <f>ABS(SMA1MSFT[[#This Row],[Erorr 1]])</f>
        <v>2.4438999999999851</v>
      </c>
      <c r="H55" s="25">
        <f>SMA1MSFT[[#This Row],[Abs Erorr 1]]/SMA1MSFT[[#This Row],[Adj Close]]</f>
        <v>1.4979613652355677E-2</v>
      </c>
      <c r="I55" s="23">
        <f t="shared" si="3"/>
        <v>161.73956666666666</v>
      </c>
      <c r="J55" s="26">
        <f>(SMA1MSFT[[#This Row],[Adj Close]]-SMA1MSFT[[#This Row],[3-MA]])</f>
        <v>1.408833333333348</v>
      </c>
      <c r="K55" s="11">
        <f t="shared" si="2"/>
        <v>1.9848113611111526</v>
      </c>
      <c r="L55" s="11">
        <f>ABS(SMA1MSFT[[#This Row],[Erorr 2]])</f>
        <v>1.408833333333348</v>
      </c>
      <c r="M55" s="25">
        <f>SMA1MSFT[[#This Row],[Abs Erorr 2]]/SMA1MSFT[[#This Row],[Adj Close]]</f>
        <v>8.635287464255537E-3</v>
      </c>
      <c r="N55" s="23">
        <f t="shared" si="4"/>
        <v>159.78441666666666</v>
      </c>
      <c r="O55" s="27">
        <f>SMA1MSFT[[#This Row],[Adj Close]]-SMA1MSFT[[#This Row],[6-MA]]</f>
        <v>3.3639833333333513</v>
      </c>
      <c r="P55" s="11">
        <f>(SMA1MSFT[[#This Row],[Adj Close]]-N55)^2</f>
        <v>11.316383866944566</v>
      </c>
      <c r="Q55" s="11">
        <f>ABS(SMA1MSFT[[#This Row],[Erorr 3]])</f>
        <v>3.3639833333333513</v>
      </c>
      <c r="R55" s="28">
        <f>SMA1MSFT[[#This Row],[Abs Erorr 3]]/SMA1MSFT[[#This Row],[Adj Close]]</f>
        <v>2.061916226780864E-2</v>
      </c>
    </row>
    <row r="56" spans="2:18">
      <c r="B56" s="14">
        <v>43864.291666666664</v>
      </c>
      <c r="C56" s="15">
        <v>167.1258</v>
      </c>
      <c r="D56" s="23">
        <f t="shared" si="1"/>
        <v>163.14840000000001</v>
      </c>
      <c r="E56" s="24">
        <f>SMA1MSFT[[#This Row],[Adj Close]]-SMA1MSFT[[#This Row],[Naive Trend ]]</f>
        <v>3.9773999999999887</v>
      </c>
      <c r="F56" s="6">
        <f t="shared" si="0"/>
        <v>15.819710759999911</v>
      </c>
      <c r="G56" s="6">
        <f>ABS(SMA1MSFT[[#This Row],[Erorr 1]])</f>
        <v>3.9773999999999887</v>
      </c>
      <c r="H56" s="25">
        <f>SMA1MSFT[[#This Row],[Abs Erorr 1]]/SMA1MSFT[[#This Row],[Adj Close]]</f>
        <v>2.3798838958437228E-2</v>
      </c>
      <c r="I56" s="23">
        <f t="shared" si="3"/>
        <v>163.26340000000002</v>
      </c>
      <c r="J56" s="26">
        <f>(SMA1MSFT[[#This Row],[Adj Close]]-SMA1MSFT[[#This Row],[3-MA]])</f>
        <v>3.8623999999999796</v>
      </c>
      <c r="K56" s="11">
        <f t="shared" si="2"/>
        <v>14.918133759999842</v>
      </c>
      <c r="L56" s="11">
        <f>ABS(SMA1MSFT[[#This Row],[Erorr 2]])</f>
        <v>3.8623999999999796</v>
      </c>
      <c r="M56" s="25">
        <f>SMA1MSFT[[#This Row],[Abs Erorr 2]]/SMA1MSFT[[#This Row],[Adj Close]]</f>
        <v>2.3110734548465763E-2</v>
      </c>
      <c r="N56" s="23">
        <f t="shared" si="4"/>
        <v>160.34508333333335</v>
      </c>
      <c r="O56" s="27">
        <f>SMA1MSFT[[#This Row],[Adj Close]]-SMA1MSFT[[#This Row],[6-MA]]</f>
        <v>6.780716666666649</v>
      </c>
      <c r="P56" s="11">
        <f>(SMA1MSFT[[#This Row],[Adj Close]]-N56)^2</f>
        <v>45.978118513610873</v>
      </c>
      <c r="Q56" s="11">
        <f>ABS(SMA1MSFT[[#This Row],[Erorr 3]])</f>
        <v>6.780716666666649</v>
      </c>
      <c r="R56" s="28">
        <f>SMA1MSFT[[#This Row],[Abs Erorr 3]]/SMA1MSFT[[#This Row],[Adj Close]]</f>
        <v>4.0572530792173614E-2</v>
      </c>
    </row>
    <row r="57" spans="2:18">
      <c r="B57" s="14">
        <v>43865.291666666664</v>
      </c>
      <c r="C57" s="15">
        <v>172.62700000000001</v>
      </c>
      <c r="D57" s="23">
        <f t="shared" si="1"/>
        <v>167.1258</v>
      </c>
      <c r="E57" s="24">
        <f>SMA1MSFT[[#This Row],[Adj Close]]-SMA1MSFT[[#This Row],[Naive Trend ]]</f>
        <v>5.5012000000000114</v>
      </c>
      <c r="F57" s="6">
        <f t="shared" si="0"/>
        <v>30.263201440000124</v>
      </c>
      <c r="G57" s="6">
        <f>ABS(SMA1MSFT[[#This Row],[Erorr 1]])</f>
        <v>5.5012000000000114</v>
      </c>
      <c r="H57" s="25">
        <f>SMA1MSFT[[#This Row],[Abs Erorr 1]]/SMA1MSFT[[#This Row],[Adj Close]]</f>
        <v>3.1867552584474101E-2</v>
      </c>
      <c r="I57" s="23">
        <f t="shared" si="3"/>
        <v>165.28883333333332</v>
      </c>
      <c r="J57" s="26">
        <f>(SMA1MSFT[[#This Row],[Adj Close]]-SMA1MSFT[[#This Row],[3-MA]])</f>
        <v>7.3381666666666945</v>
      </c>
      <c r="K57" s="11">
        <f t="shared" si="2"/>
        <v>53.848690027778183</v>
      </c>
      <c r="L57" s="11">
        <f>ABS(SMA1MSFT[[#This Row],[Erorr 2]])</f>
        <v>7.3381666666666945</v>
      </c>
      <c r="M57" s="25">
        <f>SMA1MSFT[[#This Row],[Abs Erorr 2]]/SMA1MSFT[[#This Row],[Adj Close]]</f>
        <v>4.2508800284235343E-2</v>
      </c>
      <c r="N57" s="23">
        <f t="shared" si="4"/>
        <v>161.83700000000002</v>
      </c>
      <c r="O57" s="27">
        <f>SMA1MSFT[[#This Row],[Adj Close]]-SMA1MSFT[[#This Row],[6-MA]]</f>
        <v>10.789999999999992</v>
      </c>
      <c r="P57" s="11">
        <f>(SMA1MSFT[[#This Row],[Adj Close]]-N57)^2</f>
        <v>116.42409999999983</v>
      </c>
      <c r="Q57" s="11">
        <f>ABS(SMA1MSFT[[#This Row],[Erorr 3]])</f>
        <v>10.789999999999992</v>
      </c>
      <c r="R57" s="28">
        <f>SMA1MSFT[[#This Row],[Abs Erorr 3]]/SMA1MSFT[[#This Row],[Adj Close]]</f>
        <v>6.2504706679719815E-2</v>
      </c>
    </row>
    <row r="58" spans="2:18">
      <c r="B58" s="14">
        <v>43866.291666666664</v>
      </c>
      <c r="C58" s="15">
        <v>172.4161</v>
      </c>
      <c r="D58" s="23">
        <f t="shared" si="1"/>
        <v>172.62700000000001</v>
      </c>
      <c r="E58" s="24">
        <f>SMA1MSFT[[#This Row],[Adj Close]]-SMA1MSFT[[#This Row],[Naive Trend ]]</f>
        <v>-0.21090000000000941</v>
      </c>
      <c r="F58" s="6">
        <f t="shared" si="0"/>
        <v>4.447881000000397E-2</v>
      </c>
      <c r="G58" s="6">
        <f>ABS(SMA1MSFT[[#This Row],[Erorr 1]])</f>
        <v>0.21090000000000941</v>
      </c>
      <c r="H58" s="25">
        <f>SMA1MSFT[[#This Row],[Abs Erorr 1]]/SMA1MSFT[[#This Row],[Adj Close]]</f>
        <v>1.2232036335354378E-3</v>
      </c>
      <c r="I58" s="23">
        <f t="shared" si="3"/>
        <v>167.63373333333334</v>
      </c>
      <c r="J58" s="26">
        <f>(SMA1MSFT[[#This Row],[Adj Close]]-SMA1MSFT[[#This Row],[3-MA]])</f>
        <v>4.7823666666666611</v>
      </c>
      <c r="K58" s="11">
        <f t="shared" si="2"/>
        <v>22.871030934444391</v>
      </c>
      <c r="L58" s="11">
        <f>ABS(SMA1MSFT[[#This Row],[Erorr 2]])</f>
        <v>4.7823666666666611</v>
      </c>
      <c r="M58" s="25">
        <f>SMA1MSFT[[#This Row],[Abs Erorr 2]]/SMA1MSFT[[#This Row],[Adj Close]]</f>
        <v>2.7737355540849499E-2</v>
      </c>
      <c r="N58" s="23">
        <f t="shared" si="4"/>
        <v>164.68665000000001</v>
      </c>
      <c r="O58" s="27">
        <f>SMA1MSFT[[#This Row],[Adj Close]]-SMA1MSFT[[#This Row],[6-MA]]</f>
        <v>7.7294499999999857</v>
      </c>
      <c r="P58" s="11">
        <f>(SMA1MSFT[[#This Row],[Adj Close]]-N58)^2</f>
        <v>59.744397302499777</v>
      </c>
      <c r="Q58" s="11">
        <f>ABS(SMA1MSFT[[#This Row],[Erorr 3]])</f>
        <v>7.7294499999999857</v>
      </c>
      <c r="R58" s="28">
        <f>SMA1MSFT[[#This Row],[Abs Erorr 3]]/SMA1MSFT[[#This Row],[Adj Close]]</f>
        <v>4.4830210171787815E-2</v>
      </c>
    </row>
    <row r="59" spans="2:18">
      <c r="B59" s="14">
        <v>43867.291666666664</v>
      </c>
      <c r="C59" s="15">
        <v>175.99100000000001</v>
      </c>
      <c r="D59" s="23">
        <f t="shared" si="1"/>
        <v>172.4161</v>
      </c>
      <c r="E59" s="24">
        <f>SMA1MSFT[[#This Row],[Adj Close]]-SMA1MSFT[[#This Row],[Naive Trend ]]</f>
        <v>3.5749000000000137</v>
      </c>
      <c r="F59" s="6">
        <f t="shared" si="0"/>
        <v>12.779910010000098</v>
      </c>
      <c r="G59" s="6">
        <f>ABS(SMA1MSFT[[#This Row],[Erorr 1]])</f>
        <v>3.5749000000000137</v>
      </c>
      <c r="H59" s="25">
        <f>SMA1MSFT[[#This Row],[Abs Erorr 1]]/SMA1MSFT[[#This Row],[Adj Close]]</f>
        <v>2.0312970549630455E-2</v>
      </c>
      <c r="I59" s="23">
        <f t="shared" si="3"/>
        <v>170.72296666666668</v>
      </c>
      <c r="J59" s="26">
        <f>(SMA1MSFT[[#This Row],[Adj Close]]-SMA1MSFT[[#This Row],[3-MA]])</f>
        <v>5.2680333333333351</v>
      </c>
      <c r="K59" s="11">
        <f t="shared" si="2"/>
        <v>27.752175201111129</v>
      </c>
      <c r="L59" s="11">
        <f>ABS(SMA1MSFT[[#This Row],[Erorr 2]])</f>
        <v>5.2680333333333351</v>
      </c>
      <c r="M59" s="25">
        <f>SMA1MSFT[[#This Row],[Abs Erorr 2]]/SMA1MSFT[[#This Row],[Adj Close]]</f>
        <v>2.9933538268055383E-2</v>
      </c>
      <c r="N59" s="23">
        <f t="shared" si="4"/>
        <v>166.99318333333335</v>
      </c>
      <c r="O59" s="27">
        <f>SMA1MSFT[[#This Row],[Adj Close]]-SMA1MSFT[[#This Row],[6-MA]]</f>
        <v>8.9978166666666652</v>
      </c>
      <c r="P59" s="11">
        <f>(SMA1MSFT[[#This Row],[Adj Close]]-N59)^2</f>
        <v>80.960704766944417</v>
      </c>
      <c r="Q59" s="11">
        <f>ABS(SMA1MSFT[[#This Row],[Erorr 3]])</f>
        <v>8.9978166666666652</v>
      </c>
      <c r="R59" s="28">
        <f>SMA1MSFT[[#This Row],[Abs Erorr 3]]/SMA1MSFT[[#This Row],[Adj Close]]</f>
        <v>5.1126572760349473E-2</v>
      </c>
    </row>
    <row r="60" spans="2:18">
      <c r="B60" s="14">
        <v>43868.291666666664</v>
      </c>
      <c r="C60" s="15">
        <v>176.24019999999999</v>
      </c>
      <c r="D60" s="23">
        <f t="shared" si="1"/>
        <v>175.99100000000001</v>
      </c>
      <c r="E60" s="24">
        <f>SMA1MSFT[[#This Row],[Adj Close]]-SMA1MSFT[[#This Row],[Naive Trend ]]</f>
        <v>0.24919999999997344</v>
      </c>
      <c r="F60" s="6">
        <f t="shared" si="0"/>
        <v>6.2100639999986766E-2</v>
      </c>
      <c r="G60" s="6">
        <f>ABS(SMA1MSFT[[#This Row],[Erorr 1]])</f>
        <v>0.24919999999997344</v>
      </c>
      <c r="H60" s="25">
        <f>SMA1MSFT[[#This Row],[Abs Erorr 1]]/SMA1MSFT[[#This Row],[Adj Close]]</f>
        <v>1.4139793304817712E-3</v>
      </c>
      <c r="I60" s="23">
        <f t="shared" si="3"/>
        <v>173.67803333333333</v>
      </c>
      <c r="J60" s="26">
        <f>(SMA1MSFT[[#This Row],[Adj Close]]-SMA1MSFT[[#This Row],[3-MA]])</f>
        <v>2.5621666666666556</v>
      </c>
      <c r="K60" s="11">
        <f t="shared" si="2"/>
        <v>6.5646980277777214</v>
      </c>
      <c r="L60" s="11">
        <f>ABS(SMA1MSFT[[#This Row],[Erorr 2]])</f>
        <v>2.5621666666666556</v>
      </c>
      <c r="M60" s="25">
        <f>SMA1MSFT[[#This Row],[Abs Erorr 2]]/SMA1MSFT[[#This Row],[Adj Close]]</f>
        <v>1.4537924189070687E-2</v>
      </c>
      <c r="N60" s="23">
        <f t="shared" si="4"/>
        <v>169.48343333333335</v>
      </c>
      <c r="O60" s="27">
        <f>SMA1MSFT[[#This Row],[Adj Close]]-SMA1MSFT[[#This Row],[6-MA]]</f>
        <v>6.7567666666666355</v>
      </c>
      <c r="P60" s="11">
        <f>(SMA1MSFT[[#This Row],[Adj Close]]-N60)^2</f>
        <v>45.653895787777358</v>
      </c>
      <c r="Q60" s="11">
        <f>ABS(SMA1MSFT[[#This Row],[Erorr 3]])</f>
        <v>6.7567666666666355</v>
      </c>
      <c r="R60" s="28">
        <f>SMA1MSFT[[#This Row],[Abs Erorr 3]]/SMA1MSFT[[#This Row],[Adj Close]]</f>
        <v>3.8338396499020294E-2</v>
      </c>
    </row>
    <row r="61" spans="2:18">
      <c r="B61" s="14">
        <v>43871.291666666664</v>
      </c>
      <c r="C61" s="15">
        <v>180.8501</v>
      </c>
      <c r="D61" s="23">
        <f t="shared" si="1"/>
        <v>176.24019999999999</v>
      </c>
      <c r="E61" s="24">
        <f>SMA1MSFT[[#This Row],[Adj Close]]-SMA1MSFT[[#This Row],[Naive Trend ]]</f>
        <v>4.6099000000000103</v>
      </c>
      <c r="F61" s="6">
        <f t="shared" si="0"/>
        <v>21.251178010000096</v>
      </c>
      <c r="G61" s="6">
        <f>ABS(SMA1MSFT[[#This Row],[Erorr 1]])</f>
        <v>4.6099000000000103</v>
      </c>
      <c r="H61" s="25">
        <f>SMA1MSFT[[#This Row],[Abs Erorr 1]]/SMA1MSFT[[#This Row],[Adj Close]]</f>
        <v>2.5490171141735671E-2</v>
      </c>
      <c r="I61" s="23">
        <f t="shared" si="3"/>
        <v>174.88243333333332</v>
      </c>
      <c r="J61" s="26">
        <f>(SMA1MSFT[[#This Row],[Adj Close]]-SMA1MSFT[[#This Row],[3-MA]])</f>
        <v>5.9676666666666733</v>
      </c>
      <c r="K61" s="11">
        <f t="shared" si="2"/>
        <v>35.613045444444523</v>
      </c>
      <c r="L61" s="11">
        <f>ABS(SMA1MSFT[[#This Row],[Erorr 2]])</f>
        <v>5.9676666666666733</v>
      </c>
      <c r="M61" s="25">
        <f>SMA1MSFT[[#This Row],[Abs Erorr 2]]/SMA1MSFT[[#This Row],[Adj Close]]</f>
        <v>3.2997862133704509E-2</v>
      </c>
      <c r="N61" s="23">
        <f t="shared" si="4"/>
        <v>171.25808333333336</v>
      </c>
      <c r="O61" s="27">
        <f>SMA1MSFT[[#This Row],[Adj Close]]-SMA1MSFT[[#This Row],[6-MA]]</f>
        <v>9.5920166666666375</v>
      </c>
      <c r="P61" s="11">
        <f>(SMA1MSFT[[#This Row],[Adj Close]]-N61)^2</f>
        <v>92.006783733610547</v>
      </c>
      <c r="Q61" s="11">
        <f>ABS(SMA1MSFT[[#This Row],[Erorr 3]])</f>
        <v>9.5920166666666375</v>
      </c>
      <c r="R61" s="28">
        <f>SMA1MSFT[[#This Row],[Abs Erorr 3]]/SMA1MSFT[[#This Row],[Adj Close]]</f>
        <v>5.3038492467887152E-2</v>
      </c>
    </row>
    <row r="62" spans="2:18">
      <c r="B62" s="14">
        <v>43872.291666666664</v>
      </c>
      <c r="C62" s="15">
        <v>176.76730000000001</v>
      </c>
      <c r="D62" s="23">
        <f t="shared" si="1"/>
        <v>180.8501</v>
      </c>
      <c r="E62" s="24">
        <f>SMA1MSFT[[#This Row],[Adj Close]]-SMA1MSFT[[#This Row],[Naive Trend ]]</f>
        <v>-4.0827999999999918</v>
      </c>
      <c r="F62" s="6">
        <f t="shared" si="0"/>
        <v>16.669255839999934</v>
      </c>
      <c r="G62" s="6">
        <f>ABS(SMA1MSFT[[#This Row],[Erorr 1]])</f>
        <v>4.0827999999999918</v>
      </c>
      <c r="H62" s="25">
        <f>SMA1MSFT[[#This Row],[Abs Erorr 1]]/SMA1MSFT[[#This Row],[Adj Close]]</f>
        <v>2.3097032086816915E-2</v>
      </c>
      <c r="I62" s="23">
        <f t="shared" si="3"/>
        <v>177.69376666666668</v>
      </c>
      <c r="J62" s="26">
        <f>(SMA1MSFT[[#This Row],[Adj Close]]-SMA1MSFT[[#This Row],[3-MA]])</f>
        <v>-0.92646666666666988</v>
      </c>
      <c r="K62" s="11">
        <f t="shared" si="2"/>
        <v>0.85834048444445044</v>
      </c>
      <c r="L62" s="11">
        <f>ABS(SMA1MSFT[[#This Row],[Erorr 2]])</f>
        <v>0.92646666666666988</v>
      </c>
      <c r="M62" s="25">
        <f>SMA1MSFT[[#This Row],[Abs Erorr 2]]/SMA1MSFT[[#This Row],[Adj Close]]</f>
        <v>5.241165456884106E-3</v>
      </c>
      <c r="N62" s="23">
        <f t="shared" si="4"/>
        <v>174.20836666666665</v>
      </c>
      <c r="O62" s="27">
        <f>SMA1MSFT[[#This Row],[Adj Close]]-SMA1MSFT[[#This Row],[6-MA]]</f>
        <v>2.558933333333357</v>
      </c>
      <c r="P62" s="11">
        <f>(SMA1MSFT[[#This Row],[Adj Close]]-N62)^2</f>
        <v>6.548139804444566</v>
      </c>
      <c r="Q62" s="11">
        <f>ABS(SMA1MSFT[[#This Row],[Erorr 3]])</f>
        <v>2.558933333333357</v>
      </c>
      <c r="R62" s="28">
        <f>SMA1MSFT[[#This Row],[Abs Erorr 3]]/SMA1MSFT[[#This Row],[Adj Close]]</f>
        <v>1.447628228373323E-2</v>
      </c>
    </row>
    <row r="63" spans="2:18">
      <c r="B63" s="14">
        <v>43873.291666666664</v>
      </c>
      <c r="C63" s="15">
        <v>177.02610000000001</v>
      </c>
      <c r="D63" s="23">
        <f t="shared" si="1"/>
        <v>176.76730000000001</v>
      </c>
      <c r="E63" s="24">
        <f>SMA1MSFT[[#This Row],[Adj Close]]-SMA1MSFT[[#This Row],[Naive Trend ]]</f>
        <v>0.25880000000000791</v>
      </c>
      <c r="F63" s="6">
        <f t="shared" si="0"/>
        <v>6.6977440000004093E-2</v>
      </c>
      <c r="G63" s="6">
        <f>ABS(SMA1MSFT[[#This Row],[Erorr 1]])</f>
        <v>0.25880000000000791</v>
      </c>
      <c r="H63" s="25">
        <f>SMA1MSFT[[#This Row],[Abs Erorr 1]]/SMA1MSFT[[#This Row],[Adj Close]]</f>
        <v>1.4619313197319938E-3</v>
      </c>
      <c r="I63" s="23">
        <f t="shared" si="3"/>
        <v>177.95253333333332</v>
      </c>
      <c r="J63" s="26">
        <f>(SMA1MSFT[[#This Row],[Adj Close]]-SMA1MSFT[[#This Row],[3-MA]])</f>
        <v>-0.92643333333330702</v>
      </c>
      <c r="K63" s="11">
        <f t="shared" si="2"/>
        <v>0.8582787211110624</v>
      </c>
      <c r="L63" s="11">
        <f>ABS(SMA1MSFT[[#This Row],[Erorr 2]])</f>
        <v>0.92643333333330702</v>
      </c>
      <c r="M63" s="25">
        <f>SMA1MSFT[[#This Row],[Abs Erorr 2]]/SMA1MSFT[[#This Row],[Adj Close]]</f>
        <v>5.2333149367991888E-3</v>
      </c>
      <c r="N63" s="23">
        <f t="shared" si="4"/>
        <v>175.81528333333333</v>
      </c>
      <c r="O63" s="27">
        <f>SMA1MSFT[[#This Row],[Adj Close]]-SMA1MSFT[[#This Row],[6-MA]]</f>
        <v>1.2108166666666875</v>
      </c>
      <c r="P63" s="11">
        <f>(SMA1MSFT[[#This Row],[Adj Close]]-N63)^2</f>
        <v>1.4660770002778283</v>
      </c>
      <c r="Q63" s="11">
        <f>ABS(SMA1MSFT[[#This Row],[Erorr 3]])</f>
        <v>1.2108166666666875</v>
      </c>
      <c r="R63" s="28">
        <f>SMA1MSFT[[#This Row],[Abs Erorr 3]]/SMA1MSFT[[#This Row],[Adj Close]]</f>
        <v>6.839763552756839E-3</v>
      </c>
    </row>
    <row r="64" spans="2:18">
      <c r="B64" s="14">
        <v>43874.291666666664</v>
      </c>
      <c r="C64" s="15">
        <v>176.0676</v>
      </c>
      <c r="D64" s="23">
        <f t="shared" si="1"/>
        <v>177.02610000000001</v>
      </c>
      <c r="E64" s="24">
        <f>SMA1MSFT[[#This Row],[Adj Close]]-SMA1MSFT[[#This Row],[Naive Trend ]]</f>
        <v>-0.95850000000001501</v>
      </c>
      <c r="F64" s="6">
        <f t="shared" si="0"/>
        <v>0.91872225000002872</v>
      </c>
      <c r="G64" s="6">
        <f>ABS(SMA1MSFT[[#This Row],[Erorr 1]])</f>
        <v>0.95850000000001501</v>
      </c>
      <c r="H64" s="25">
        <f>SMA1MSFT[[#This Row],[Abs Erorr 1]]/SMA1MSFT[[#This Row],[Adj Close]]</f>
        <v>5.4439317625730966E-3</v>
      </c>
      <c r="I64" s="23">
        <f t="shared" si="3"/>
        <v>178.21450000000002</v>
      </c>
      <c r="J64" s="26">
        <f>(SMA1MSFT[[#This Row],[Adj Close]]-SMA1MSFT[[#This Row],[3-MA]])</f>
        <v>-2.1469000000000165</v>
      </c>
      <c r="K64" s="11">
        <f t="shared" si="2"/>
        <v>4.609179610000071</v>
      </c>
      <c r="L64" s="11">
        <f>ABS(SMA1MSFT[[#This Row],[Erorr 2]])</f>
        <v>2.1469000000000165</v>
      </c>
      <c r="M64" s="25">
        <f>SMA1MSFT[[#This Row],[Abs Erorr 2]]/SMA1MSFT[[#This Row],[Adj Close]]</f>
        <v>1.2193611999027739E-2</v>
      </c>
      <c r="N64" s="23">
        <f t="shared" si="4"/>
        <v>176.54846666666666</v>
      </c>
      <c r="O64" s="27">
        <f>SMA1MSFT[[#This Row],[Adj Close]]-SMA1MSFT[[#This Row],[6-MA]]</f>
        <v>-0.48086666666665678</v>
      </c>
      <c r="P64" s="11">
        <f>(SMA1MSFT[[#This Row],[Adj Close]]-N64)^2</f>
        <v>0.23123275111110161</v>
      </c>
      <c r="Q64" s="11">
        <f>ABS(SMA1MSFT[[#This Row],[Erorr 3]])</f>
        <v>0.48086666666665678</v>
      </c>
      <c r="R64" s="28">
        <f>SMA1MSFT[[#This Row],[Abs Erorr 3]]/SMA1MSFT[[#This Row],[Adj Close]]</f>
        <v>2.7311479605938672E-3</v>
      </c>
    </row>
    <row r="65" spans="2:18">
      <c r="B65" s="14">
        <v>43875.291666666664</v>
      </c>
      <c r="C65" s="15">
        <v>177.63939999999999</v>
      </c>
      <c r="D65" s="23">
        <f t="shared" si="1"/>
        <v>176.0676</v>
      </c>
      <c r="E65" s="24">
        <f>SMA1MSFT[[#This Row],[Adj Close]]-SMA1MSFT[[#This Row],[Naive Trend ]]</f>
        <v>1.5717999999999961</v>
      </c>
      <c r="F65" s="6">
        <f t="shared" si="0"/>
        <v>2.4705552399999875</v>
      </c>
      <c r="G65" s="6">
        <f>ABS(SMA1MSFT[[#This Row],[Erorr 1]])</f>
        <v>1.5717999999999961</v>
      </c>
      <c r="H65" s="25">
        <f>SMA1MSFT[[#This Row],[Abs Erorr 1]]/SMA1MSFT[[#This Row],[Adj Close]]</f>
        <v>8.8482622661413858E-3</v>
      </c>
      <c r="I65" s="23">
        <f t="shared" si="3"/>
        <v>176.62033333333332</v>
      </c>
      <c r="J65" s="26">
        <f>(SMA1MSFT[[#This Row],[Adj Close]]-SMA1MSFT[[#This Row],[3-MA]])</f>
        <v>1.0190666666666743</v>
      </c>
      <c r="K65" s="11">
        <f t="shared" si="2"/>
        <v>1.0384968711111267</v>
      </c>
      <c r="L65" s="11">
        <f>ABS(SMA1MSFT[[#This Row],[Erorr 2]])</f>
        <v>1.0190666666666743</v>
      </c>
      <c r="M65" s="25">
        <f>SMA1MSFT[[#This Row],[Abs Erorr 2]]/SMA1MSFT[[#This Row],[Adj Close]]</f>
        <v>5.7367153157839666E-3</v>
      </c>
      <c r="N65" s="23">
        <f t="shared" si="4"/>
        <v>177.15705000000003</v>
      </c>
      <c r="O65" s="27">
        <f>SMA1MSFT[[#This Row],[Adj Close]]-SMA1MSFT[[#This Row],[6-MA]]</f>
        <v>0.4823499999999683</v>
      </c>
      <c r="P65" s="11">
        <f>(SMA1MSFT[[#This Row],[Adj Close]]-N65)^2</f>
        <v>0.23266152249996944</v>
      </c>
      <c r="Q65" s="11">
        <f>ABS(SMA1MSFT[[#This Row],[Erorr 3]])</f>
        <v>0.4823499999999683</v>
      </c>
      <c r="R65" s="28">
        <f>SMA1MSFT[[#This Row],[Abs Erorr 3]]/SMA1MSFT[[#This Row],[Adj Close]]</f>
        <v>2.7153322967763249E-3</v>
      </c>
    </row>
    <row r="66" spans="2:18">
      <c r="B66" s="14">
        <v>43879.291666666664</v>
      </c>
      <c r="C66" s="15">
        <v>179.44120000000001</v>
      </c>
      <c r="D66" s="23">
        <f t="shared" si="1"/>
        <v>177.63939999999999</v>
      </c>
      <c r="E66" s="24">
        <f>SMA1MSFT[[#This Row],[Adj Close]]-SMA1MSFT[[#This Row],[Naive Trend ]]</f>
        <v>1.8018000000000143</v>
      </c>
      <c r="F66" s="6">
        <f t="shared" si="0"/>
        <v>3.2464832400000514</v>
      </c>
      <c r="G66" s="6">
        <f>ABS(SMA1MSFT[[#This Row],[Erorr 1]])</f>
        <v>1.8018000000000143</v>
      </c>
      <c r="H66" s="25">
        <f>SMA1MSFT[[#This Row],[Abs Erorr 1]]/SMA1MSFT[[#This Row],[Adj Close]]</f>
        <v>1.0041172261442825E-2</v>
      </c>
      <c r="I66" s="23">
        <f t="shared" si="3"/>
        <v>176.91103333333334</v>
      </c>
      <c r="J66" s="26">
        <f>(SMA1MSFT[[#This Row],[Adj Close]]-SMA1MSFT[[#This Row],[3-MA]])</f>
        <v>2.5301666666666733</v>
      </c>
      <c r="K66" s="11">
        <f t="shared" si="2"/>
        <v>6.4017433611111452</v>
      </c>
      <c r="L66" s="11">
        <f>ABS(SMA1MSFT[[#This Row],[Erorr 2]])</f>
        <v>2.5301666666666733</v>
      </c>
      <c r="M66" s="25">
        <f>SMA1MSFT[[#This Row],[Abs Erorr 2]]/SMA1MSFT[[#This Row],[Adj Close]]</f>
        <v>1.4100254939593991E-2</v>
      </c>
      <c r="N66" s="23">
        <f t="shared" si="4"/>
        <v>177.43178333333333</v>
      </c>
      <c r="O66" s="27">
        <f>SMA1MSFT[[#This Row],[Adj Close]]-SMA1MSFT[[#This Row],[6-MA]]</f>
        <v>2.0094166666666808</v>
      </c>
      <c r="P66" s="11">
        <f>(SMA1MSFT[[#This Row],[Adj Close]]-N66)^2</f>
        <v>4.037755340277835</v>
      </c>
      <c r="Q66" s="11">
        <f>ABS(SMA1MSFT[[#This Row],[Erorr 3]])</f>
        <v>2.0094166666666808</v>
      </c>
      <c r="R66" s="28">
        <f>SMA1MSFT[[#This Row],[Abs Erorr 3]]/SMA1MSFT[[#This Row],[Adj Close]]</f>
        <v>1.1198190084922977E-2</v>
      </c>
    </row>
    <row r="67" spans="2:18">
      <c r="B67" s="14">
        <v>43880.291666666664</v>
      </c>
      <c r="C67" s="15">
        <v>179.9794</v>
      </c>
      <c r="D67" s="23">
        <f t="shared" si="1"/>
        <v>179.44120000000001</v>
      </c>
      <c r="E67" s="24">
        <f>SMA1MSFT[[#This Row],[Adj Close]]-SMA1MSFT[[#This Row],[Naive Trend ]]</f>
        <v>0.53819999999998913</v>
      </c>
      <c r="F67" s="6">
        <f t="shared" si="0"/>
        <v>0.28965923999998833</v>
      </c>
      <c r="G67" s="6">
        <f>ABS(SMA1MSFT[[#This Row],[Erorr 1]])</f>
        <v>0.53819999999998913</v>
      </c>
      <c r="H67" s="25">
        <f>SMA1MSFT[[#This Row],[Abs Erorr 1]]/SMA1MSFT[[#This Row],[Adj Close]]</f>
        <v>2.9903422280549282E-3</v>
      </c>
      <c r="I67" s="23">
        <f t="shared" si="3"/>
        <v>177.71606666666665</v>
      </c>
      <c r="J67" s="26">
        <f>(SMA1MSFT[[#This Row],[Adj Close]]-SMA1MSFT[[#This Row],[3-MA]])</f>
        <v>2.2633333333333496</v>
      </c>
      <c r="K67" s="11">
        <f t="shared" si="2"/>
        <v>5.1226777777778514</v>
      </c>
      <c r="L67" s="11">
        <f>ABS(SMA1MSFT[[#This Row],[Erorr 2]])</f>
        <v>2.2633333333333496</v>
      </c>
      <c r="M67" s="25">
        <f>SMA1MSFT[[#This Row],[Abs Erorr 2]]/SMA1MSFT[[#This Row],[Adj Close]]</f>
        <v>1.2575513271704149E-2</v>
      </c>
      <c r="N67" s="23">
        <f t="shared" si="4"/>
        <v>177.96528333333333</v>
      </c>
      <c r="O67" s="27">
        <f>SMA1MSFT[[#This Row],[Adj Close]]-SMA1MSFT[[#This Row],[6-MA]]</f>
        <v>2.0141166666666663</v>
      </c>
      <c r="P67" s="11">
        <f>(SMA1MSFT[[#This Row],[Adj Close]]-N67)^2</f>
        <v>4.0566659469444435</v>
      </c>
      <c r="Q67" s="11">
        <f>ABS(SMA1MSFT[[#This Row],[Erorr 3]])</f>
        <v>2.0141166666666663</v>
      </c>
      <c r="R67" s="28">
        <f>SMA1MSFT[[#This Row],[Abs Erorr 3]]/SMA1MSFT[[#This Row],[Adj Close]]</f>
        <v>1.119081776395891E-2</v>
      </c>
    </row>
    <row r="68" spans="2:18">
      <c r="B68" s="14">
        <v>43881.291666666664</v>
      </c>
      <c r="C68" s="15">
        <v>177.23089999999999</v>
      </c>
      <c r="D68" s="23">
        <f t="shared" si="1"/>
        <v>179.9794</v>
      </c>
      <c r="E68" s="24">
        <f>SMA1MSFT[[#This Row],[Adj Close]]-SMA1MSFT[[#This Row],[Naive Trend ]]</f>
        <v>-2.748500000000007</v>
      </c>
      <c r="F68" s="6">
        <f t="shared" ref="F68:F131" si="5">(C68-D68)^2</f>
        <v>7.5542522500000384</v>
      </c>
      <c r="G68" s="6">
        <f>ABS(SMA1MSFT[[#This Row],[Erorr 1]])</f>
        <v>2.748500000000007</v>
      </c>
      <c r="H68" s="25">
        <f>SMA1MSFT[[#This Row],[Abs Erorr 1]]/SMA1MSFT[[#This Row],[Adj Close]]</f>
        <v>1.5508018071340873E-2</v>
      </c>
      <c r="I68" s="23">
        <f t="shared" si="3"/>
        <v>179.01999999999998</v>
      </c>
      <c r="J68" s="26">
        <f>(SMA1MSFT[[#This Row],[Adj Close]]-SMA1MSFT[[#This Row],[3-MA]])</f>
        <v>-1.7890999999999906</v>
      </c>
      <c r="K68" s="11">
        <f t="shared" si="2"/>
        <v>3.2008788099999661</v>
      </c>
      <c r="L68" s="11">
        <f>ABS(SMA1MSFT[[#This Row],[Erorr 2]])</f>
        <v>1.7890999999999906</v>
      </c>
      <c r="M68" s="25">
        <f>SMA1MSFT[[#This Row],[Abs Erorr 2]]/SMA1MSFT[[#This Row],[Adj Close]]</f>
        <v>1.0094740815512367E-2</v>
      </c>
      <c r="N68" s="23">
        <f t="shared" si="4"/>
        <v>177.82016666666667</v>
      </c>
      <c r="O68" s="27">
        <f>SMA1MSFT[[#This Row],[Adj Close]]-SMA1MSFT[[#This Row],[6-MA]]</f>
        <v>-0.58926666666667415</v>
      </c>
      <c r="P68" s="11">
        <f>(SMA1MSFT[[#This Row],[Adj Close]]-N68)^2</f>
        <v>0.34723520444445327</v>
      </c>
      <c r="Q68" s="11">
        <f>ABS(SMA1MSFT[[#This Row],[Erorr 3]])</f>
        <v>0.58926666666667415</v>
      </c>
      <c r="R68" s="28">
        <f>SMA1MSFT[[#This Row],[Abs Erorr 3]]/SMA1MSFT[[#This Row],[Adj Close]]</f>
        <v>3.3248528708406614E-3</v>
      </c>
    </row>
    <row r="69" spans="2:18">
      <c r="B69" s="14">
        <v>43882.291666666664</v>
      </c>
      <c r="C69" s="15">
        <v>171.62819999999999</v>
      </c>
      <c r="D69" s="23">
        <f t="shared" ref="D69:D132" si="6">C68</f>
        <v>177.23089999999999</v>
      </c>
      <c r="E69" s="24">
        <f>SMA1MSFT[[#This Row],[Adj Close]]-SMA1MSFT[[#This Row],[Naive Trend ]]</f>
        <v>-5.6026999999999987</v>
      </c>
      <c r="F69" s="6">
        <f t="shared" si="5"/>
        <v>31.390247289999984</v>
      </c>
      <c r="G69" s="6">
        <f>ABS(SMA1MSFT[[#This Row],[Erorr 1]])</f>
        <v>5.6026999999999987</v>
      </c>
      <c r="H69" s="25">
        <f>SMA1MSFT[[#This Row],[Abs Erorr 1]]/SMA1MSFT[[#This Row],[Adj Close]]</f>
        <v>3.2644402260234615E-2</v>
      </c>
      <c r="I69" s="23">
        <f t="shared" si="3"/>
        <v>178.88383333333334</v>
      </c>
      <c r="J69" s="26">
        <f>(SMA1MSFT[[#This Row],[Adj Close]]-SMA1MSFT[[#This Row],[3-MA]])</f>
        <v>-7.2556333333333498</v>
      </c>
      <c r="K69" s="11">
        <f t="shared" si="2"/>
        <v>52.644215067778013</v>
      </c>
      <c r="L69" s="11">
        <f>ABS(SMA1MSFT[[#This Row],[Erorr 2]])</f>
        <v>7.2556333333333498</v>
      </c>
      <c r="M69" s="25">
        <f>SMA1MSFT[[#This Row],[Abs Erorr 2]]/SMA1MSFT[[#This Row],[Adj Close]]</f>
        <v>4.2275298193032093E-2</v>
      </c>
      <c r="N69" s="23">
        <f t="shared" si="4"/>
        <v>177.89743333333334</v>
      </c>
      <c r="O69" s="27">
        <f>SMA1MSFT[[#This Row],[Adj Close]]-SMA1MSFT[[#This Row],[6-MA]]</f>
        <v>-6.2692333333333465</v>
      </c>
      <c r="P69" s="11">
        <f>(SMA1MSFT[[#This Row],[Adj Close]]-N69)^2</f>
        <v>39.30328658777794</v>
      </c>
      <c r="Q69" s="11">
        <f>ABS(SMA1MSFT[[#This Row],[Erorr 3]])</f>
        <v>6.2692333333333465</v>
      </c>
      <c r="R69" s="28">
        <f>SMA1MSFT[[#This Row],[Abs Erorr 3]]/SMA1MSFT[[#This Row],[Adj Close]]</f>
        <v>3.6527990932337148E-2</v>
      </c>
    </row>
    <row r="70" spans="2:18">
      <c r="B70" s="14">
        <v>43885.291666666664</v>
      </c>
      <c r="C70" s="15">
        <v>164.22829999999999</v>
      </c>
      <c r="D70" s="23">
        <f t="shared" si="6"/>
        <v>171.62819999999999</v>
      </c>
      <c r="E70" s="24">
        <f>SMA1MSFT[[#This Row],[Adj Close]]-SMA1MSFT[[#This Row],[Naive Trend ]]</f>
        <v>-7.3999000000000024</v>
      </c>
      <c r="F70" s="6">
        <f t="shared" si="5"/>
        <v>54.758520010000034</v>
      </c>
      <c r="G70" s="6">
        <f>ABS(SMA1MSFT[[#This Row],[Erorr 1]])</f>
        <v>7.3999000000000024</v>
      </c>
      <c r="H70" s="25">
        <f>SMA1MSFT[[#This Row],[Abs Erorr 1]]/SMA1MSFT[[#This Row],[Adj Close]]</f>
        <v>4.5058616572174241E-2</v>
      </c>
      <c r="I70" s="23">
        <f t="shared" si="3"/>
        <v>176.27949999999998</v>
      </c>
      <c r="J70" s="26">
        <f>(SMA1MSFT[[#This Row],[Adj Close]]-SMA1MSFT[[#This Row],[3-MA]])</f>
        <v>-12.051199999999994</v>
      </c>
      <c r="K70" s="11">
        <f t="shared" ref="K70:K133" si="7">(C70-I70)^2</f>
        <v>145.23142143999988</v>
      </c>
      <c r="L70" s="11">
        <f>ABS(SMA1MSFT[[#This Row],[Erorr 2]])</f>
        <v>12.051199999999994</v>
      </c>
      <c r="M70" s="25">
        <f>SMA1MSFT[[#This Row],[Abs Erorr 2]]/SMA1MSFT[[#This Row],[Adj Close]]</f>
        <v>7.338077542055782E-2</v>
      </c>
      <c r="N70" s="23">
        <f t="shared" si="4"/>
        <v>176.99778333333333</v>
      </c>
      <c r="O70" s="27">
        <f>SMA1MSFT[[#This Row],[Adj Close]]-SMA1MSFT[[#This Row],[6-MA]]</f>
        <v>-12.769483333333341</v>
      </c>
      <c r="P70" s="11">
        <f>(SMA1MSFT[[#This Row],[Adj Close]]-N70)^2</f>
        <v>163.05970460027797</v>
      </c>
      <c r="Q70" s="11">
        <f>ABS(SMA1MSFT[[#This Row],[Erorr 3]])</f>
        <v>12.769483333333341</v>
      </c>
      <c r="R70" s="28">
        <f>SMA1MSFT[[#This Row],[Abs Erorr 3]]/SMA1MSFT[[#This Row],[Adj Close]]</f>
        <v>7.7754463349698807E-2</v>
      </c>
    </row>
    <row r="71" spans="2:18">
      <c r="B71" s="14">
        <v>43886.291666666664</v>
      </c>
      <c r="C71" s="15">
        <v>161.51820000000001</v>
      </c>
      <c r="D71" s="23">
        <f t="shared" si="6"/>
        <v>164.22829999999999</v>
      </c>
      <c r="E71" s="24">
        <f>SMA1MSFT[[#This Row],[Adj Close]]-SMA1MSFT[[#This Row],[Naive Trend ]]</f>
        <v>-2.7100999999999829</v>
      </c>
      <c r="F71" s="6">
        <f t="shared" si="5"/>
        <v>7.344642009999907</v>
      </c>
      <c r="G71" s="6">
        <f>ABS(SMA1MSFT[[#This Row],[Erorr 1]])</f>
        <v>2.7100999999999829</v>
      </c>
      <c r="H71" s="25">
        <f>SMA1MSFT[[#This Row],[Abs Erorr 1]]/SMA1MSFT[[#This Row],[Adj Close]]</f>
        <v>1.6778914079032474E-2</v>
      </c>
      <c r="I71" s="23">
        <f t="shared" ref="I71:I134" si="8">AVERAGE(C68:C70)</f>
        <v>171.02913333333333</v>
      </c>
      <c r="J71" s="26">
        <f>(SMA1MSFT[[#This Row],[Adj Close]]-SMA1MSFT[[#This Row],[3-MA]])</f>
        <v>-9.5109333333333268</v>
      </c>
      <c r="K71" s="11">
        <f t="shared" si="7"/>
        <v>90.457852871110987</v>
      </c>
      <c r="L71" s="11">
        <f>ABS(SMA1MSFT[[#This Row],[Erorr 2]])</f>
        <v>9.5109333333333268</v>
      </c>
      <c r="M71" s="25">
        <f>SMA1MSFT[[#This Row],[Abs Erorr 2]]/SMA1MSFT[[#This Row],[Adj Close]]</f>
        <v>5.8884592159480026E-2</v>
      </c>
      <c r="N71" s="23">
        <f t="shared" si="4"/>
        <v>175.02456666666663</v>
      </c>
      <c r="O71" s="27">
        <f>SMA1MSFT[[#This Row],[Adj Close]]-SMA1MSFT[[#This Row],[6-MA]]</f>
        <v>-13.506366666666622</v>
      </c>
      <c r="P71" s="11">
        <f>(SMA1MSFT[[#This Row],[Adj Close]]-N71)^2</f>
        <v>182.42194053444325</v>
      </c>
      <c r="Q71" s="11">
        <f>ABS(SMA1MSFT[[#This Row],[Erorr 3]])</f>
        <v>13.506366666666622</v>
      </c>
      <c r="R71" s="28">
        <f>SMA1MSFT[[#This Row],[Abs Erorr 3]]/SMA1MSFT[[#This Row],[Adj Close]]</f>
        <v>8.3621329773775468E-2</v>
      </c>
    </row>
    <row r="72" spans="2:18">
      <c r="B72" s="14">
        <v>43887.291666666664</v>
      </c>
      <c r="C72" s="15">
        <v>163.53639999999999</v>
      </c>
      <c r="D72" s="23">
        <f t="shared" si="6"/>
        <v>161.51820000000001</v>
      </c>
      <c r="E72" s="24">
        <f>SMA1MSFT[[#This Row],[Adj Close]]-SMA1MSFT[[#This Row],[Naive Trend ]]</f>
        <v>2.0181999999999789</v>
      </c>
      <c r="F72" s="6">
        <f t="shared" si="5"/>
        <v>4.0731312399999151</v>
      </c>
      <c r="G72" s="6">
        <f>ABS(SMA1MSFT[[#This Row],[Erorr 1]])</f>
        <v>2.0181999999999789</v>
      </c>
      <c r="H72" s="25">
        <f>SMA1MSFT[[#This Row],[Abs Erorr 1]]/SMA1MSFT[[#This Row],[Adj Close]]</f>
        <v>1.2340983414089946E-2</v>
      </c>
      <c r="I72" s="23">
        <f t="shared" si="8"/>
        <v>165.79156666666665</v>
      </c>
      <c r="J72" s="26">
        <f>(SMA1MSFT[[#This Row],[Adj Close]]-SMA1MSFT[[#This Row],[3-MA]])</f>
        <v>-2.2551666666666677</v>
      </c>
      <c r="K72" s="11">
        <f t="shared" si="7"/>
        <v>5.0857766944444487</v>
      </c>
      <c r="L72" s="11">
        <f>ABS(SMA1MSFT[[#This Row],[Erorr 2]])</f>
        <v>2.2551666666666677</v>
      </c>
      <c r="M72" s="25">
        <f>SMA1MSFT[[#This Row],[Abs Erorr 2]]/SMA1MSFT[[#This Row],[Adj Close]]</f>
        <v>1.3789998230771056E-2</v>
      </c>
      <c r="N72" s="23">
        <f t="shared" si="4"/>
        <v>172.33770000000001</v>
      </c>
      <c r="O72" s="27">
        <f>SMA1MSFT[[#This Row],[Adj Close]]-SMA1MSFT[[#This Row],[6-MA]]</f>
        <v>-8.8013000000000261</v>
      </c>
      <c r="P72" s="11">
        <f>(SMA1MSFT[[#This Row],[Adj Close]]-N72)^2</f>
        <v>77.462881690000458</v>
      </c>
      <c r="Q72" s="11">
        <f>ABS(SMA1MSFT[[#This Row],[Erorr 3]])</f>
        <v>8.8013000000000261</v>
      </c>
      <c r="R72" s="28">
        <f>SMA1MSFT[[#This Row],[Abs Erorr 3]]/SMA1MSFT[[#This Row],[Adj Close]]</f>
        <v>5.3818599406615451E-2</v>
      </c>
    </row>
    <row r="73" spans="2:18">
      <c r="B73" s="14">
        <v>43888.291666666664</v>
      </c>
      <c r="C73" s="15">
        <v>152.0138</v>
      </c>
      <c r="D73" s="23">
        <f t="shared" si="6"/>
        <v>163.53639999999999</v>
      </c>
      <c r="E73" s="24">
        <f>SMA1MSFT[[#This Row],[Adj Close]]-SMA1MSFT[[#This Row],[Naive Trend ]]</f>
        <v>-11.522599999999983</v>
      </c>
      <c r="F73" s="6">
        <f t="shared" si="5"/>
        <v>132.7703107599996</v>
      </c>
      <c r="G73" s="6">
        <f>ABS(SMA1MSFT[[#This Row],[Erorr 1]])</f>
        <v>11.522599999999983</v>
      </c>
      <c r="H73" s="25">
        <f>SMA1MSFT[[#This Row],[Abs Erorr 1]]/SMA1MSFT[[#This Row],[Adj Close]]</f>
        <v>7.5799697132760205E-2</v>
      </c>
      <c r="I73" s="23">
        <f t="shared" si="8"/>
        <v>163.09429999999998</v>
      </c>
      <c r="J73" s="26">
        <f>(SMA1MSFT[[#This Row],[Adj Close]]-SMA1MSFT[[#This Row],[3-MA]])</f>
        <v>-11.080499999999972</v>
      </c>
      <c r="K73" s="11">
        <f t="shared" si="7"/>
        <v>122.77748024999939</v>
      </c>
      <c r="L73" s="11">
        <f>ABS(SMA1MSFT[[#This Row],[Erorr 2]])</f>
        <v>11.080499999999972</v>
      </c>
      <c r="M73" s="25">
        <f>SMA1MSFT[[#This Row],[Abs Erorr 2]]/SMA1MSFT[[#This Row],[Adj Close]]</f>
        <v>7.2891408543171554E-2</v>
      </c>
      <c r="N73" s="23">
        <f t="shared" si="4"/>
        <v>169.68689999999998</v>
      </c>
      <c r="O73" s="27">
        <f>SMA1MSFT[[#This Row],[Adj Close]]-SMA1MSFT[[#This Row],[6-MA]]</f>
        <v>-17.673099999999977</v>
      </c>
      <c r="P73" s="11">
        <f>(SMA1MSFT[[#This Row],[Adj Close]]-N73)^2</f>
        <v>312.33846360999917</v>
      </c>
      <c r="Q73" s="11">
        <f>ABS(SMA1MSFT[[#This Row],[Erorr 3]])</f>
        <v>17.673099999999977</v>
      </c>
      <c r="R73" s="28">
        <f>SMA1MSFT[[#This Row],[Abs Erorr 3]]/SMA1MSFT[[#This Row],[Adj Close]]</f>
        <v>0.11625983956719703</v>
      </c>
    </row>
    <row r="74" spans="2:18">
      <c r="B74" s="14">
        <v>43889.291666666664</v>
      </c>
      <c r="C74" s="15">
        <v>155.69450000000001</v>
      </c>
      <c r="D74" s="23">
        <f t="shared" si="6"/>
        <v>152.0138</v>
      </c>
      <c r="E74" s="24">
        <f>SMA1MSFT[[#This Row],[Adj Close]]-SMA1MSFT[[#This Row],[Naive Trend ]]</f>
        <v>3.6807000000000016</v>
      </c>
      <c r="F74" s="6">
        <f t="shared" si="5"/>
        <v>13.547552490000012</v>
      </c>
      <c r="G74" s="6">
        <f>ABS(SMA1MSFT[[#This Row],[Erorr 1]])</f>
        <v>3.6807000000000016</v>
      </c>
      <c r="H74" s="25">
        <f>SMA1MSFT[[#This Row],[Abs Erorr 1]]/SMA1MSFT[[#This Row],[Adj Close]]</f>
        <v>2.3640526800882508E-2</v>
      </c>
      <c r="I74" s="23">
        <f t="shared" si="8"/>
        <v>159.02279999999999</v>
      </c>
      <c r="J74" s="26">
        <f>(SMA1MSFT[[#This Row],[Adj Close]]-SMA1MSFT[[#This Row],[3-MA]])</f>
        <v>-3.3282999999999845</v>
      </c>
      <c r="K74" s="11">
        <f t="shared" si="7"/>
        <v>11.077580889999897</v>
      </c>
      <c r="L74" s="11">
        <f>ABS(SMA1MSFT[[#This Row],[Erorr 2]])</f>
        <v>3.3282999999999845</v>
      </c>
      <c r="M74" s="25">
        <f>SMA1MSFT[[#This Row],[Abs Erorr 2]]/SMA1MSFT[[#This Row],[Adj Close]]</f>
        <v>2.1377119936799208E-2</v>
      </c>
      <c r="N74" s="23">
        <f t="shared" ref="N74:N137" si="9">AVERAGE(C68:C73)</f>
        <v>165.02596666666668</v>
      </c>
      <c r="O74" s="27">
        <f>SMA1MSFT[[#This Row],[Adj Close]]-SMA1MSFT[[#This Row],[6-MA]]</f>
        <v>-9.331466666666671</v>
      </c>
      <c r="P74" s="11">
        <f>(SMA1MSFT[[#This Row],[Adj Close]]-N74)^2</f>
        <v>87.076270151111189</v>
      </c>
      <c r="Q74" s="11">
        <f>ABS(SMA1MSFT[[#This Row],[Erorr 3]])</f>
        <v>9.331466666666671</v>
      </c>
      <c r="R74" s="28">
        <f>SMA1MSFT[[#This Row],[Abs Erorr 3]]/SMA1MSFT[[#This Row],[Adj Close]]</f>
        <v>5.9934465679048844E-2</v>
      </c>
    </row>
    <row r="75" spans="2:18">
      <c r="B75" s="14">
        <v>43892.291666666664</v>
      </c>
      <c r="C75" s="15">
        <v>166.05420000000001</v>
      </c>
      <c r="D75" s="23">
        <f t="shared" si="6"/>
        <v>155.69450000000001</v>
      </c>
      <c r="E75" s="24">
        <f>SMA1MSFT[[#This Row],[Adj Close]]-SMA1MSFT[[#This Row],[Naive Trend ]]</f>
        <v>10.359700000000004</v>
      </c>
      <c r="F75" s="6">
        <f t="shared" si="5"/>
        <v>107.32338409000008</v>
      </c>
      <c r="G75" s="6">
        <f>ABS(SMA1MSFT[[#This Row],[Erorr 1]])</f>
        <v>10.359700000000004</v>
      </c>
      <c r="H75" s="25">
        <f>SMA1MSFT[[#This Row],[Abs Erorr 1]]/SMA1MSFT[[#This Row],[Adj Close]]</f>
        <v>6.2387461443311899E-2</v>
      </c>
      <c r="I75" s="23">
        <f t="shared" si="8"/>
        <v>157.08156666666667</v>
      </c>
      <c r="J75" s="26">
        <f>(SMA1MSFT[[#This Row],[Adj Close]]-SMA1MSFT[[#This Row],[3-MA]])</f>
        <v>8.9726333333333343</v>
      </c>
      <c r="K75" s="11">
        <f t="shared" si="7"/>
        <v>80.508148934444463</v>
      </c>
      <c r="L75" s="11">
        <f>ABS(SMA1MSFT[[#This Row],[Erorr 2]])</f>
        <v>8.9726333333333343</v>
      </c>
      <c r="M75" s="25">
        <f>SMA1MSFT[[#This Row],[Abs Erorr 2]]/SMA1MSFT[[#This Row],[Adj Close]]</f>
        <v>5.4034365486289017E-2</v>
      </c>
      <c r="N75" s="23">
        <f t="shared" si="9"/>
        <v>161.43656666666666</v>
      </c>
      <c r="O75" s="27">
        <f>SMA1MSFT[[#This Row],[Adj Close]]-SMA1MSFT[[#This Row],[6-MA]]</f>
        <v>4.6176333333333446</v>
      </c>
      <c r="P75" s="11">
        <f>(SMA1MSFT[[#This Row],[Adj Close]]-N75)^2</f>
        <v>21.322537601111215</v>
      </c>
      <c r="Q75" s="11">
        <f>ABS(SMA1MSFT[[#This Row],[Erorr 3]])</f>
        <v>4.6176333333333446</v>
      </c>
      <c r="R75" s="28">
        <f>SMA1MSFT[[#This Row],[Abs Erorr 3]]/SMA1MSFT[[#This Row],[Adj Close]]</f>
        <v>2.7807988797232133E-2</v>
      </c>
    </row>
    <row r="76" spans="2:18">
      <c r="B76" s="14">
        <v>43893.291666666664</v>
      </c>
      <c r="C76" s="15">
        <v>158.09700000000001</v>
      </c>
      <c r="D76" s="23">
        <f t="shared" si="6"/>
        <v>166.05420000000001</v>
      </c>
      <c r="E76" s="24">
        <f>SMA1MSFT[[#This Row],[Adj Close]]-SMA1MSFT[[#This Row],[Naive Trend ]]</f>
        <v>-7.9572000000000003</v>
      </c>
      <c r="F76" s="6">
        <f t="shared" si="5"/>
        <v>63.317031840000006</v>
      </c>
      <c r="G76" s="6">
        <f>ABS(SMA1MSFT[[#This Row],[Erorr 1]])</f>
        <v>7.9572000000000003</v>
      </c>
      <c r="H76" s="25">
        <f>SMA1MSFT[[#This Row],[Abs Erorr 1]]/SMA1MSFT[[#This Row],[Adj Close]]</f>
        <v>5.0331125827814571E-2</v>
      </c>
      <c r="I76" s="23">
        <f t="shared" si="8"/>
        <v>157.92083333333335</v>
      </c>
      <c r="J76" s="26">
        <f>(SMA1MSFT[[#This Row],[Adj Close]]-SMA1MSFT[[#This Row],[3-MA]])</f>
        <v>0.17616666666665992</v>
      </c>
      <c r="K76" s="11">
        <f t="shared" si="7"/>
        <v>3.1034694444442068E-2</v>
      </c>
      <c r="L76" s="11">
        <f>ABS(SMA1MSFT[[#This Row],[Erorr 2]])</f>
        <v>0.17616666666665992</v>
      </c>
      <c r="M76" s="25">
        <f>SMA1MSFT[[#This Row],[Abs Erorr 2]]/SMA1MSFT[[#This Row],[Adj Close]]</f>
        <v>1.1142948105698394E-3</v>
      </c>
      <c r="N76" s="23">
        <f t="shared" si="9"/>
        <v>160.50756666666666</v>
      </c>
      <c r="O76" s="27">
        <f>SMA1MSFT[[#This Row],[Adj Close]]-SMA1MSFT[[#This Row],[6-MA]]</f>
        <v>-2.4105666666666536</v>
      </c>
      <c r="P76" s="11">
        <f>(SMA1MSFT[[#This Row],[Adj Close]]-N76)^2</f>
        <v>5.8108316544443817</v>
      </c>
      <c r="Q76" s="11">
        <f>ABS(SMA1MSFT[[#This Row],[Erorr 3]])</f>
        <v>2.4105666666666536</v>
      </c>
      <c r="R76" s="28">
        <f>SMA1MSFT[[#This Row],[Abs Erorr 3]]/SMA1MSFT[[#This Row],[Adj Close]]</f>
        <v>1.5247390315228331E-2</v>
      </c>
    </row>
    <row r="77" spans="2:18">
      <c r="B77" s="14">
        <v>43894.291666666664</v>
      </c>
      <c r="C77" s="15">
        <v>163.9016</v>
      </c>
      <c r="D77" s="23">
        <f t="shared" si="6"/>
        <v>158.09700000000001</v>
      </c>
      <c r="E77" s="24">
        <f>SMA1MSFT[[#This Row],[Adj Close]]-SMA1MSFT[[#This Row],[Naive Trend ]]</f>
        <v>5.8045999999999935</v>
      </c>
      <c r="F77" s="6">
        <f t="shared" si="5"/>
        <v>33.693381159999923</v>
      </c>
      <c r="G77" s="6">
        <f>ABS(SMA1MSFT[[#This Row],[Erorr 1]])</f>
        <v>5.8045999999999935</v>
      </c>
      <c r="H77" s="25">
        <f>SMA1MSFT[[#This Row],[Abs Erorr 1]]/SMA1MSFT[[#This Row],[Adj Close]]</f>
        <v>3.5415151529942318E-2</v>
      </c>
      <c r="I77" s="23">
        <f t="shared" si="8"/>
        <v>159.94856666666666</v>
      </c>
      <c r="J77" s="26">
        <f>(SMA1MSFT[[#This Row],[Adj Close]]-SMA1MSFT[[#This Row],[3-MA]])</f>
        <v>3.9530333333333374</v>
      </c>
      <c r="K77" s="11">
        <f t="shared" si="7"/>
        <v>15.626472534444476</v>
      </c>
      <c r="L77" s="11">
        <f>ABS(SMA1MSFT[[#This Row],[Erorr 2]])</f>
        <v>3.9530333333333374</v>
      </c>
      <c r="M77" s="25">
        <f>SMA1MSFT[[#This Row],[Abs Erorr 2]]/SMA1MSFT[[#This Row],[Adj Close]]</f>
        <v>2.4118332788290887E-2</v>
      </c>
      <c r="N77" s="23">
        <f t="shared" si="9"/>
        <v>159.48568333333333</v>
      </c>
      <c r="O77" s="27">
        <f>SMA1MSFT[[#This Row],[Adj Close]]-SMA1MSFT[[#This Row],[6-MA]]</f>
        <v>4.4159166666666749</v>
      </c>
      <c r="P77" s="11">
        <f>(SMA1MSFT[[#This Row],[Adj Close]]-N77)^2</f>
        <v>19.500320006944516</v>
      </c>
      <c r="Q77" s="11">
        <f>ABS(SMA1MSFT[[#This Row],[Erorr 3]])</f>
        <v>4.4159166666666749</v>
      </c>
      <c r="R77" s="28">
        <f>SMA1MSFT[[#This Row],[Abs Erorr 3]]/SMA1MSFT[[#This Row],[Adj Close]]</f>
        <v>2.6942486630189545E-2</v>
      </c>
    </row>
    <row r="78" spans="2:18">
      <c r="B78" s="14">
        <v>43895.291666666664</v>
      </c>
      <c r="C78" s="15">
        <v>159.7885</v>
      </c>
      <c r="D78" s="23">
        <f t="shared" si="6"/>
        <v>163.9016</v>
      </c>
      <c r="E78" s="24">
        <f>SMA1MSFT[[#This Row],[Adj Close]]-SMA1MSFT[[#This Row],[Naive Trend ]]</f>
        <v>-4.1131000000000029</v>
      </c>
      <c r="F78" s="6">
        <f t="shared" si="5"/>
        <v>16.917591610000024</v>
      </c>
      <c r="G78" s="6">
        <f>ABS(SMA1MSFT[[#This Row],[Erorr 1]])</f>
        <v>4.1131000000000029</v>
      </c>
      <c r="H78" s="25">
        <f>SMA1MSFT[[#This Row],[Abs Erorr 1]]/SMA1MSFT[[#This Row],[Adj Close]]</f>
        <v>2.5740901253844945E-2</v>
      </c>
      <c r="I78" s="23">
        <f t="shared" si="8"/>
        <v>162.68426666666667</v>
      </c>
      <c r="J78" s="26">
        <f>(SMA1MSFT[[#This Row],[Adj Close]]-SMA1MSFT[[#This Row],[3-MA]])</f>
        <v>-2.8957666666666739</v>
      </c>
      <c r="K78" s="11">
        <f t="shared" si="7"/>
        <v>8.38546458777782</v>
      </c>
      <c r="L78" s="11">
        <f>ABS(SMA1MSFT[[#This Row],[Erorr 2]])</f>
        <v>2.8957666666666739</v>
      </c>
      <c r="M78" s="25">
        <f>SMA1MSFT[[#This Row],[Abs Erorr 2]]/SMA1MSFT[[#This Row],[Adj Close]]</f>
        <v>1.8122497342841781E-2</v>
      </c>
      <c r="N78" s="23">
        <f t="shared" si="9"/>
        <v>159.88291666666666</v>
      </c>
      <c r="O78" s="27">
        <f>SMA1MSFT[[#This Row],[Adj Close]]-SMA1MSFT[[#This Row],[6-MA]]</f>
        <v>-9.4416666666660376E-2</v>
      </c>
      <c r="P78" s="11">
        <f>(SMA1MSFT[[#This Row],[Adj Close]]-N78)^2</f>
        <v>8.9145069444432571E-3</v>
      </c>
      <c r="Q78" s="11">
        <f>ABS(SMA1MSFT[[#This Row],[Erorr 3]])</f>
        <v>9.4416666666660376E-2</v>
      </c>
      <c r="R78" s="28">
        <f>SMA1MSFT[[#This Row],[Abs Erorr 3]]/SMA1MSFT[[#This Row],[Adj Close]]</f>
        <v>5.908852430973467E-4</v>
      </c>
    </row>
    <row r="79" spans="2:18">
      <c r="B79" s="14">
        <v>43896.291666666664</v>
      </c>
      <c r="C79" s="15">
        <v>155.27170000000001</v>
      </c>
      <c r="D79" s="23">
        <f t="shared" si="6"/>
        <v>159.7885</v>
      </c>
      <c r="E79" s="24">
        <f>SMA1MSFT[[#This Row],[Adj Close]]-SMA1MSFT[[#This Row],[Naive Trend ]]</f>
        <v>-4.5167999999999893</v>
      </c>
      <c r="F79" s="6">
        <f t="shared" si="5"/>
        <v>20.401482239999904</v>
      </c>
      <c r="G79" s="6">
        <f>ABS(SMA1MSFT[[#This Row],[Erorr 1]])</f>
        <v>4.5167999999999893</v>
      </c>
      <c r="H79" s="25">
        <f>SMA1MSFT[[#This Row],[Abs Erorr 1]]/SMA1MSFT[[#This Row],[Adj Close]]</f>
        <v>2.9089653813283354E-2</v>
      </c>
      <c r="I79" s="23">
        <f t="shared" si="8"/>
        <v>160.59569999999999</v>
      </c>
      <c r="J79" s="26">
        <f>(SMA1MSFT[[#This Row],[Adj Close]]-SMA1MSFT[[#This Row],[3-MA]])</f>
        <v>-5.3239999999999839</v>
      </c>
      <c r="K79" s="11">
        <f t="shared" si="7"/>
        <v>28.344975999999829</v>
      </c>
      <c r="L79" s="11">
        <f>ABS(SMA1MSFT[[#This Row],[Erorr 2]])</f>
        <v>5.3239999999999839</v>
      </c>
      <c r="M79" s="25">
        <f>SMA1MSFT[[#This Row],[Abs Erorr 2]]/SMA1MSFT[[#This Row],[Adj Close]]</f>
        <v>3.4288283054799966E-2</v>
      </c>
      <c r="N79" s="23">
        <f t="shared" si="9"/>
        <v>159.25826666666669</v>
      </c>
      <c r="O79" s="27">
        <f>SMA1MSFT[[#This Row],[Adj Close]]-SMA1MSFT[[#This Row],[6-MA]]</f>
        <v>-3.9865666666666755</v>
      </c>
      <c r="P79" s="11">
        <f>(SMA1MSFT[[#This Row],[Adj Close]]-N79)^2</f>
        <v>15.892713787777849</v>
      </c>
      <c r="Q79" s="11">
        <f>ABS(SMA1MSFT[[#This Row],[Erorr 3]])</f>
        <v>3.9865666666666755</v>
      </c>
      <c r="R79" s="28">
        <f>SMA1MSFT[[#This Row],[Abs Erorr 3]]/SMA1MSFT[[#This Row],[Adj Close]]</f>
        <v>2.5674779542354951E-2</v>
      </c>
    </row>
    <row r="80" spans="2:18">
      <c r="B80" s="14">
        <v>43899.291666666664</v>
      </c>
      <c r="C80" s="15">
        <v>144.74850000000001</v>
      </c>
      <c r="D80" s="23">
        <f t="shared" si="6"/>
        <v>155.27170000000001</v>
      </c>
      <c r="E80" s="24">
        <f>SMA1MSFT[[#This Row],[Adj Close]]-SMA1MSFT[[#This Row],[Naive Trend ]]</f>
        <v>-10.523200000000003</v>
      </c>
      <c r="F80" s="6">
        <f t="shared" si="5"/>
        <v>110.73773824000006</v>
      </c>
      <c r="G80" s="6">
        <f>ABS(SMA1MSFT[[#This Row],[Erorr 1]])</f>
        <v>10.523200000000003</v>
      </c>
      <c r="H80" s="25">
        <f>SMA1MSFT[[#This Row],[Abs Erorr 1]]/SMA1MSFT[[#This Row],[Adj Close]]</f>
        <v>7.2699889808875415E-2</v>
      </c>
      <c r="I80" s="23">
        <f t="shared" si="8"/>
        <v>159.65393333333336</v>
      </c>
      <c r="J80" s="26">
        <f>(SMA1MSFT[[#This Row],[Adj Close]]-SMA1MSFT[[#This Row],[3-MA]])</f>
        <v>-14.905433333333349</v>
      </c>
      <c r="K80" s="11">
        <f t="shared" si="7"/>
        <v>222.17194285444489</v>
      </c>
      <c r="L80" s="11">
        <f>ABS(SMA1MSFT[[#This Row],[Erorr 2]])</f>
        <v>14.905433333333349</v>
      </c>
      <c r="M80" s="25">
        <f>SMA1MSFT[[#This Row],[Abs Erorr 2]]/SMA1MSFT[[#This Row],[Adj Close]]</f>
        <v>0.10297469979539234</v>
      </c>
      <c r="N80" s="23">
        <f t="shared" si="9"/>
        <v>159.80125000000001</v>
      </c>
      <c r="O80" s="27">
        <f>SMA1MSFT[[#This Row],[Adj Close]]-SMA1MSFT[[#This Row],[6-MA]]</f>
        <v>-15.052750000000003</v>
      </c>
      <c r="P80" s="11">
        <f>(SMA1MSFT[[#This Row],[Adj Close]]-N80)^2</f>
        <v>226.58528256250008</v>
      </c>
      <c r="Q80" s="11">
        <f>ABS(SMA1MSFT[[#This Row],[Erorr 3]])</f>
        <v>15.052750000000003</v>
      </c>
      <c r="R80" s="28">
        <f>SMA1MSFT[[#This Row],[Abs Erorr 3]]/SMA1MSFT[[#This Row],[Adj Close]]</f>
        <v>0.10399244206330292</v>
      </c>
    </row>
    <row r="81" spans="2:18">
      <c r="B81" s="14">
        <v>43900.291666666664</v>
      </c>
      <c r="C81" s="15">
        <v>154.64699999999999</v>
      </c>
      <c r="D81" s="23">
        <f t="shared" si="6"/>
        <v>144.74850000000001</v>
      </c>
      <c r="E81" s="24">
        <f>SMA1MSFT[[#This Row],[Adj Close]]-SMA1MSFT[[#This Row],[Naive Trend ]]</f>
        <v>9.8984999999999843</v>
      </c>
      <c r="F81" s="6">
        <f t="shared" si="5"/>
        <v>97.980302249999696</v>
      </c>
      <c r="G81" s="6">
        <f>ABS(SMA1MSFT[[#This Row],[Erorr 1]])</f>
        <v>9.8984999999999843</v>
      </c>
      <c r="H81" s="25">
        <f>SMA1MSFT[[#This Row],[Abs Erorr 1]]/SMA1MSFT[[#This Row],[Adj Close]]</f>
        <v>6.4007061242701016E-2</v>
      </c>
      <c r="I81" s="23">
        <f t="shared" si="8"/>
        <v>153.26956666666669</v>
      </c>
      <c r="J81" s="26">
        <f>(SMA1MSFT[[#This Row],[Adj Close]]-SMA1MSFT[[#This Row],[3-MA]])</f>
        <v>1.3774333333333004</v>
      </c>
      <c r="K81" s="11">
        <f t="shared" si="7"/>
        <v>1.8973225877776871</v>
      </c>
      <c r="L81" s="11">
        <f>ABS(SMA1MSFT[[#This Row],[Erorr 2]])</f>
        <v>1.3774333333333004</v>
      </c>
      <c r="M81" s="25">
        <f>SMA1MSFT[[#This Row],[Abs Erorr 2]]/SMA1MSFT[[#This Row],[Adj Close]]</f>
        <v>8.9069515304745685E-3</v>
      </c>
      <c r="N81" s="23">
        <f t="shared" si="9"/>
        <v>157.97691666666668</v>
      </c>
      <c r="O81" s="27">
        <f>SMA1MSFT[[#This Row],[Adj Close]]-SMA1MSFT[[#This Row],[6-MA]]</f>
        <v>-3.3299166666666906</v>
      </c>
      <c r="P81" s="11">
        <f>(SMA1MSFT[[#This Row],[Adj Close]]-N81)^2</f>
        <v>11.088345006944603</v>
      </c>
      <c r="Q81" s="11">
        <f>ABS(SMA1MSFT[[#This Row],[Erorr 3]])</f>
        <v>3.3299166666666906</v>
      </c>
      <c r="R81" s="28">
        <f>SMA1MSFT[[#This Row],[Abs Erorr 3]]/SMA1MSFT[[#This Row],[Adj Close]]</f>
        <v>2.1532371573109669E-2</v>
      </c>
    </row>
    <row r="82" spans="2:18">
      <c r="B82" s="14">
        <v>43901.291666666664</v>
      </c>
      <c r="C82" s="15">
        <v>147.6412</v>
      </c>
      <c r="D82" s="23">
        <f t="shared" si="6"/>
        <v>154.64699999999999</v>
      </c>
      <c r="E82" s="24">
        <f>SMA1MSFT[[#This Row],[Adj Close]]-SMA1MSFT[[#This Row],[Naive Trend ]]</f>
        <v>-7.0057999999999936</v>
      </c>
      <c r="F82" s="6">
        <f t="shared" si="5"/>
        <v>49.081233639999908</v>
      </c>
      <c r="G82" s="6">
        <f>ABS(SMA1MSFT[[#This Row],[Erorr 1]])</f>
        <v>7.0057999999999936</v>
      </c>
      <c r="H82" s="25">
        <f>SMA1MSFT[[#This Row],[Abs Erorr 1]]/SMA1MSFT[[#This Row],[Adj Close]]</f>
        <v>4.7451524371245925E-2</v>
      </c>
      <c r="I82" s="23">
        <f t="shared" si="8"/>
        <v>151.55573333333334</v>
      </c>
      <c r="J82" s="26">
        <f>(SMA1MSFT[[#This Row],[Adj Close]]-SMA1MSFT[[#This Row],[3-MA]])</f>
        <v>-3.9145333333333383</v>
      </c>
      <c r="K82" s="11">
        <f t="shared" si="7"/>
        <v>15.323571217777816</v>
      </c>
      <c r="L82" s="11">
        <f>ABS(SMA1MSFT[[#This Row],[Erorr 2]])</f>
        <v>3.9145333333333383</v>
      </c>
      <c r="M82" s="25">
        <f>SMA1MSFT[[#This Row],[Abs Erorr 2]]/SMA1MSFT[[#This Row],[Adj Close]]</f>
        <v>2.6513827666893378E-2</v>
      </c>
      <c r="N82" s="23">
        <f t="shared" si="9"/>
        <v>156.07571666666669</v>
      </c>
      <c r="O82" s="27">
        <f>SMA1MSFT[[#This Row],[Adj Close]]-SMA1MSFT[[#This Row],[6-MA]]</f>
        <v>-8.4345166666666955</v>
      </c>
      <c r="P82" s="11">
        <f>(SMA1MSFT[[#This Row],[Adj Close]]-N82)^2</f>
        <v>71.141071400278264</v>
      </c>
      <c r="Q82" s="11">
        <f>ABS(SMA1MSFT[[#This Row],[Erorr 3]])</f>
        <v>8.4345166666666955</v>
      </c>
      <c r="R82" s="28">
        <f>SMA1MSFT[[#This Row],[Abs Erorr 3]]/SMA1MSFT[[#This Row],[Adj Close]]</f>
        <v>5.712847543007437E-2</v>
      </c>
    </row>
    <row r="83" spans="2:18">
      <c r="B83" s="14">
        <v>43902.291666666664</v>
      </c>
      <c r="C83" s="15">
        <v>133.63910000000001</v>
      </c>
      <c r="D83" s="23">
        <f t="shared" si="6"/>
        <v>147.6412</v>
      </c>
      <c r="E83" s="24">
        <f>SMA1MSFT[[#This Row],[Adj Close]]-SMA1MSFT[[#This Row],[Naive Trend ]]</f>
        <v>-14.002099999999984</v>
      </c>
      <c r="F83" s="6">
        <f t="shared" si="5"/>
        <v>196.05880440999957</v>
      </c>
      <c r="G83" s="6">
        <f>ABS(SMA1MSFT[[#This Row],[Erorr 1]])</f>
        <v>14.002099999999984</v>
      </c>
      <c r="H83" s="25">
        <f>SMA1MSFT[[#This Row],[Abs Erorr 1]]/SMA1MSFT[[#This Row],[Adj Close]]</f>
        <v>0.10477547364506333</v>
      </c>
      <c r="I83" s="23">
        <f t="shared" si="8"/>
        <v>149.01223333333334</v>
      </c>
      <c r="J83" s="26">
        <f>(SMA1MSFT[[#This Row],[Adj Close]]-SMA1MSFT[[#This Row],[3-MA]])</f>
        <v>-15.373133333333328</v>
      </c>
      <c r="K83" s="11">
        <f t="shared" si="7"/>
        <v>236.33322848444428</v>
      </c>
      <c r="L83" s="11">
        <f>ABS(SMA1MSFT[[#This Row],[Erorr 2]])</f>
        <v>15.373133333333328</v>
      </c>
      <c r="M83" s="25">
        <f>SMA1MSFT[[#This Row],[Abs Erorr 2]]/SMA1MSFT[[#This Row],[Adj Close]]</f>
        <v>0.11503469668183433</v>
      </c>
      <c r="N83" s="23">
        <f t="shared" si="9"/>
        <v>154.33308333333335</v>
      </c>
      <c r="O83" s="27">
        <f>SMA1MSFT[[#This Row],[Adj Close]]-SMA1MSFT[[#This Row],[6-MA]]</f>
        <v>-20.693983333333335</v>
      </c>
      <c r="P83" s="11">
        <f>(SMA1MSFT[[#This Row],[Adj Close]]-N83)^2</f>
        <v>428.24094620027785</v>
      </c>
      <c r="Q83" s="11">
        <f>ABS(SMA1MSFT[[#This Row],[Erorr 3]])</f>
        <v>20.693983333333335</v>
      </c>
      <c r="R83" s="28">
        <f>SMA1MSFT[[#This Row],[Abs Erorr 3]]/SMA1MSFT[[#This Row],[Adj Close]]</f>
        <v>0.15484976577463733</v>
      </c>
    </row>
    <row r="84" spans="2:18">
      <c r="B84" s="14">
        <v>43903.291666666664</v>
      </c>
      <c r="C84" s="15">
        <v>152.63839999999999</v>
      </c>
      <c r="D84" s="23">
        <f t="shared" si="6"/>
        <v>133.63910000000001</v>
      </c>
      <c r="E84" s="24">
        <f>SMA1MSFT[[#This Row],[Adj Close]]-SMA1MSFT[[#This Row],[Naive Trend ]]</f>
        <v>18.999299999999977</v>
      </c>
      <c r="F84" s="6">
        <f t="shared" si="5"/>
        <v>360.97340048999911</v>
      </c>
      <c r="G84" s="6">
        <f>ABS(SMA1MSFT[[#This Row],[Erorr 1]])</f>
        <v>18.999299999999977</v>
      </c>
      <c r="H84" s="25">
        <f>SMA1MSFT[[#This Row],[Abs Erorr 1]]/SMA1MSFT[[#This Row],[Adj Close]]</f>
        <v>0.12447260977578367</v>
      </c>
      <c r="I84" s="23">
        <f t="shared" si="8"/>
        <v>145.30909999999997</v>
      </c>
      <c r="J84" s="26">
        <f>(SMA1MSFT[[#This Row],[Adj Close]]-SMA1MSFT[[#This Row],[3-MA]])</f>
        <v>7.3293000000000177</v>
      </c>
      <c r="K84" s="11">
        <f t="shared" si="7"/>
        <v>53.718638490000259</v>
      </c>
      <c r="L84" s="11">
        <f>ABS(SMA1MSFT[[#This Row],[Erorr 2]])</f>
        <v>7.3293000000000177</v>
      </c>
      <c r="M84" s="25">
        <f>SMA1MSFT[[#This Row],[Abs Erorr 2]]/SMA1MSFT[[#This Row],[Adj Close]]</f>
        <v>4.801740584282866E-2</v>
      </c>
      <c r="N84" s="23">
        <f t="shared" si="9"/>
        <v>149.28933333333333</v>
      </c>
      <c r="O84" s="27">
        <f>SMA1MSFT[[#This Row],[Adj Close]]-SMA1MSFT[[#This Row],[6-MA]]</f>
        <v>3.3490666666666584</v>
      </c>
      <c r="P84" s="11">
        <f>(SMA1MSFT[[#This Row],[Adj Close]]-N84)^2</f>
        <v>11.216247537777722</v>
      </c>
      <c r="Q84" s="11">
        <f>ABS(SMA1MSFT[[#This Row],[Erorr 3]])</f>
        <v>3.3490666666666584</v>
      </c>
      <c r="R84" s="28">
        <f>SMA1MSFT[[#This Row],[Abs Erorr 3]]/SMA1MSFT[[#This Row],[Adj Close]]</f>
        <v>2.1941180375755109E-2</v>
      </c>
    </row>
    <row r="85" spans="2:18">
      <c r="B85" s="14">
        <v>43906.291666666664</v>
      </c>
      <c r="C85" s="15">
        <v>130.14099999999999</v>
      </c>
      <c r="D85" s="23">
        <f t="shared" si="6"/>
        <v>152.63839999999999</v>
      </c>
      <c r="E85" s="24">
        <f>SMA1MSFT[[#This Row],[Adj Close]]-SMA1MSFT[[#This Row],[Naive Trend ]]</f>
        <v>-22.497399999999999</v>
      </c>
      <c r="F85" s="6">
        <f t="shared" si="5"/>
        <v>506.13300675999994</v>
      </c>
      <c r="G85" s="6">
        <f>ABS(SMA1MSFT[[#This Row],[Erorr 1]])</f>
        <v>22.497399999999999</v>
      </c>
      <c r="H85" s="25">
        <f>SMA1MSFT[[#This Row],[Abs Erorr 1]]/SMA1MSFT[[#This Row],[Adj Close]]</f>
        <v>0.17286942623769605</v>
      </c>
      <c r="I85" s="23">
        <f t="shared" si="8"/>
        <v>144.63956666666667</v>
      </c>
      <c r="J85" s="26">
        <f>(SMA1MSFT[[#This Row],[Adj Close]]-SMA1MSFT[[#This Row],[3-MA]])</f>
        <v>-14.498566666666676</v>
      </c>
      <c r="K85" s="11">
        <f t="shared" si="7"/>
        <v>210.20843538777805</v>
      </c>
      <c r="L85" s="11">
        <f>ABS(SMA1MSFT[[#This Row],[Erorr 2]])</f>
        <v>14.498566666666676</v>
      </c>
      <c r="M85" s="25">
        <f>SMA1MSFT[[#This Row],[Abs Erorr 2]]/SMA1MSFT[[#This Row],[Adj Close]]</f>
        <v>0.11140660258232746</v>
      </c>
      <c r="N85" s="23">
        <f t="shared" si="9"/>
        <v>148.09765000000002</v>
      </c>
      <c r="O85" s="27">
        <f>SMA1MSFT[[#This Row],[Adj Close]]-SMA1MSFT[[#This Row],[6-MA]]</f>
        <v>-17.956650000000025</v>
      </c>
      <c r="P85" s="11">
        <f>(SMA1MSFT[[#This Row],[Adj Close]]-N85)^2</f>
        <v>322.4412792225009</v>
      </c>
      <c r="Q85" s="11">
        <f>ABS(SMA1MSFT[[#This Row],[Erorr 3]])</f>
        <v>17.956650000000025</v>
      </c>
      <c r="R85" s="28">
        <f>SMA1MSFT[[#This Row],[Abs Erorr 3]]/SMA1MSFT[[#This Row],[Adj Close]]</f>
        <v>0.13797842340231001</v>
      </c>
    </row>
    <row r="86" spans="2:18">
      <c r="B86" s="14">
        <v>43907.291666666664</v>
      </c>
      <c r="C86" s="15">
        <v>140.85640000000001</v>
      </c>
      <c r="D86" s="23">
        <f t="shared" si="6"/>
        <v>130.14099999999999</v>
      </c>
      <c r="E86" s="24">
        <f>SMA1MSFT[[#This Row],[Adj Close]]-SMA1MSFT[[#This Row],[Naive Trend ]]</f>
        <v>10.715400000000017</v>
      </c>
      <c r="F86" s="6">
        <f t="shared" si="5"/>
        <v>114.81979716000036</v>
      </c>
      <c r="G86" s="6">
        <f>ABS(SMA1MSFT[[#This Row],[Erorr 1]])</f>
        <v>10.715400000000017</v>
      </c>
      <c r="H86" s="25">
        <f>SMA1MSFT[[#This Row],[Abs Erorr 1]]/SMA1MSFT[[#This Row],[Adj Close]]</f>
        <v>7.6073220670129407E-2</v>
      </c>
      <c r="I86" s="23">
        <f t="shared" si="8"/>
        <v>138.80616666666666</v>
      </c>
      <c r="J86" s="26">
        <f>(SMA1MSFT[[#This Row],[Adj Close]]-SMA1MSFT[[#This Row],[3-MA]])</f>
        <v>2.0502333333333524</v>
      </c>
      <c r="K86" s="11">
        <f t="shared" si="7"/>
        <v>4.2034567211111895</v>
      </c>
      <c r="L86" s="11">
        <f>ABS(SMA1MSFT[[#This Row],[Erorr 2]])</f>
        <v>2.0502333333333524</v>
      </c>
      <c r="M86" s="25">
        <f>SMA1MSFT[[#This Row],[Abs Erorr 2]]/SMA1MSFT[[#This Row],[Adj Close]]</f>
        <v>1.4555485823387169E-2</v>
      </c>
      <c r="N86" s="23">
        <f t="shared" si="9"/>
        <v>143.9092</v>
      </c>
      <c r="O86" s="27">
        <f>SMA1MSFT[[#This Row],[Adj Close]]-SMA1MSFT[[#This Row],[6-MA]]</f>
        <v>-3.0527999999999906</v>
      </c>
      <c r="P86" s="11">
        <f>(SMA1MSFT[[#This Row],[Adj Close]]-N86)^2</f>
        <v>9.3195878399999437</v>
      </c>
      <c r="Q86" s="11">
        <f>ABS(SMA1MSFT[[#This Row],[Erorr 3]])</f>
        <v>3.0527999999999906</v>
      </c>
      <c r="R86" s="28">
        <f>SMA1MSFT[[#This Row],[Abs Erorr 3]]/SMA1MSFT[[#This Row],[Adj Close]]</f>
        <v>2.1673136612890793E-2</v>
      </c>
    </row>
    <row r="87" spans="2:18">
      <c r="B87" s="14">
        <v>43908.291666666664</v>
      </c>
      <c r="C87" s="15">
        <v>134.92689999999999</v>
      </c>
      <c r="D87" s="23">
        <f t="shared" si="6"/>
        <v>140.85640000000001</v>
      </c>
      <c r="E87" s="24">
        <f>SMA1MSFT[[#This Row],[Adj Close]]-SMA1MSFT[[#This Row],[Naive Trend ]]</f>
        <v>-5.9295000000000186</v>
      </c>
      <c r="F87" s="6">
        <f t="shared" si="5"/>
        <v>35.158970250000223</v>
      </c>
      <c r="G87" s="6">
        <f>ABS(SMA1MSFT[[#This Row],[Erorr 1]])</f>
        <v>5.9295000000000186</v>
      </c>
      <c r="H87" s="25">
        <f>SMA1MSFT[[#This Row],[Abs Erorr 1]]/SMA1MSFT[[#This Row],[Adj Close]]</f>
        <v>4.394601817725019E-2</v>
      </c>
      <c r="I87" s="23">
        <f t="shared" si="8"/>
        <v>141.21193333333335</v>
      </c>
      <c r="J87" s="26">
        <f>(SMA1MSFT[[#This Row],[Adj Close]]-SMA1MSFT[[#This Row],[3-MA]])</f>
        <v>-6.2850333333333595</v>
      </c>
      <c r="K87" s="11">
        <f t="shared" si="7"/>
        <v>39.501644001111437</v>
      </c>
      <c r="L87" s="11">
        <f>ABS(SMA1MSFT[[#This Row],[Erorr 2]])</f>
        <v>6.2850333333333595</v>
      </c>
      <c r="M87" s="25">
        <f>SMA1MSFT[[#This Row],[Abs Erorr 2]]/SMA1MSFT[[#This Row],[Adj Close]]</f>
        <v>4.6581025231687383E-2</v>
      </c>
      <c r="N87" s="23">
        <f t="shared" si="9"/>
        <v>143.26051666666663</v>
      </c>
      <c r="O87" s="27">
        <f>SMA1MSFT[[#This Row],[Adj Close]]-SMA1MSFT[[#This Row],[6-MA]]</f>
        <v>-8.3336166666666429</v>
      </c>
      <c r="P87" s="11">
        <f>(SMA1MSFT[[#This Row],[Adj Close]]-N87)^2</f>
        <v>69.449166746944044</v>
      </c>
      <c r="Q87" s="11">
        <f>ABS(SMA1MSFT[[#This Row],[Erorr 3]])</f>
        <v>8.3336166666666429</v>
      </c>
      <c r="R87" s="28">
        <f>SMA1MSFT[[#This Row],[Abs Erorr 3]]/SMA1MSFT[[#This Row],[Adj Close]]</f>
        <v>6.1763937855732573E-2</v>
      </c>
    </row>
    <row r="88" spans="2:18">
      <c r="B88" s="14">
        <v>43909.291666666664</v>
      </c>
      <c r="C88" s="15">
        <v>137.14689999999999</v>
      </c>
      <c r="D88" s="23">
        <f t="shared" si="6"/>
        <v>134.92689999999999</v>
      </c>
      <c r="E88" s="24">
        <f>SMA1MSFT[[#This Row],[Adj Close]]-SMA1MSFT[[#This Row],[Naive Trend ]]</f>
        <v>2.2199999999999989</v>
      </c>
      <c r="F88" s="6">
        <f t="shared" si="5"/>
        <v>4.9283999999999946</v>
      </c>
      <c r="G88" s="6">
        <f>ABS(SMA1MSFT[[#This Row],[Erorr 1]])</f>
        <v>2.2199999999999989</v>
      </c>
      <c r="H88" s="25">
        <f>SMA1MSFT[[#This Row],[Abs Erorr 1]]/SMA1MSFT[[#This Row],[Adj Close]]</f>
        <v>1.6187022820056445E-2</v>
      </c>
      <c r="I88" s="23">
        <f t="shared" si="8"/>
        <v>135.3081</v>
      </c>
      <c r="J88" s="26">
        <f>(SMA1MSFT[[#This Row],[Adj Close]]-SMA1MSFT[[#This Row],[3-MA]])</f>
        <v>1.838799999999992</v>
      </c>
      <c r="K88" s="11">
        <f t="shared" si="7"/>
        <v>3.3811854399999706</v>
      </c>
      <c r="L88" s="11">
        <f>ABS(SMA1MSFT[[#This Row],[Erorr 2]])</f>
        <v>1.838799999999992</v>
      </c>
      <c r="M88" s="25">
        <f>SMA1MSFT[[#This Row],[Abs Erorr 2]]/SMA1MSFT[[#This Row],[Adj Close]]</f>
        <v>1.3407521424107961E-2</v>
      </c>
      <c r="N88" s="23">
        <f t="shared" si="9"/>
        <v>139.97383333333335</v>
      </c>
      <c r="O88" s="27">
        <f>SMA1MSFT[[#This Row],[Adj Close]]-SMA1MSFT[[#This Row],[6-MA]]</f>
        <v>-2.8269333333333577</v>
      </c>
      <c r="P88" s="11">
        <f>(SMA1MSFT[[#This Row],[Adj Close]]-N88)^2</f>
        <v>7.9915520711112489</v>
      </c>
      <c r="Q88" s="11">
        <f>ABS(SMA1MSFT[[#This Row],[Erorr 3]])</f>
        <v>2.8269333333333577</v>
      </c>
      <c r="R88" s="28">
        <f>SMA1MSFT[[#This Row],[Abs Erorr 3]]/SMA1MSFT[[#This Row],[Adj Close]]</f>
        <v>2.0612447917768159E-2</v>
      </c>
    </row>
    <row r="89" spans="2:18">
      <c r="B89" s="14">
        <v>43910.291666666664</v>
      </c>
      <c r="C89" s="15">
        <v>131.9958</v>
      </c>
      <c r="D89" s="23">
        <f t="shared" si="6"/>
        <v>137.14689999999999</v>
      </c>
      <c r="E89" s="24">
        <f>SMA1MSFT[[#This Row],[Adj Close]]-SMA1MSFT[[#This Row],[Naive Trend ]]</f>
        <v>-5.1510999999999854</v>
      </c>
      <c r="F89" s="6">
        <f t="shared" si="5"/>
        <v>26.53383120999985</v>
      </c>
      <c r="G89" s="6">
        <f>ABS(SMA1MSFT[[#This Row],[Erorr 1]])</f>
        <v>5.1510999999999854</v>
      </c>
      <c r="H89" s="25">
        <f>SMA1MSFT[[#This Row],[Abs Erorr 1]]/SMA1MSFT[[#This Row],[Adj Close]]</f>
        <v>3.9024726544329327E-2</v>
      </c>
      <c r="I89" s="23">
        <f t="shared" si="8"/>
        <v>137.64340000000001</v>
      </c>
      <c r="J89" s="26">
        <f>(SMA1MSFT[[#This Row],[Adj Close]]-SMA1MSFT[[#This Row],[3-MA]])</f>
        <v>-5.6476000000000113</v>
      </c>
      <c r="K89" s="11">
        <f t="shared" si="7"/>
        <v>31.895385760000128</v>
      </c>
      <c r="L89" s="11">
        <f>ABS(SMA1MSFT[[#This Row],[Erorr 2]])</f>
        <v>5.6476000000000113</v>
      </c>
      <c r="M89" s="25">
        <f>SMA1MSFT[[#This Row],[Abs Erorr 2]]/SMA1MSFT[[#This Row],[Adj Close]]</f>
        <v>4.2786209864253341E-2</v>
      </c>
      <c r="N89" s="23">
        <f t="shared" si="9"/>
        <v>138.22478333333333</v>
      </c>
      <c r="O89" s="27">
        <f>SMA1MSFT[[#This Row],[Adj Close]]-SMA1MSFT[[#This Row],[6-MA]]</f>
        <v>-6.228983333333332</v>
      </c>
      <c r="P89" s="11">
        <f>(SMA1MSFT[[#This Row],[Adj Close]]-N89)^2</f>
        <v>38.800233366944425</v>
      </c>
      <c r="Q89" s="11">
        <f>ABS(SMA1MSFT[[#This Row],[Erorr 3]])</f>
        <v>6.228983333333332</v>
      </c>
      <c r="R89" s="28">
        <f>SMA1MSFT[[#This Row],[Abs Erorr 3]]/SMA1MSFT[[#This Row],[Adj Close]]</f>
        <v>4.7190769201242252E-2</v>
      </c>
    </row>
    <row r="90" spans="2:18">
      <c r="B90" s="14">
        <v>43913.291666666664</v>
      </c>
      <c r="C90" s="15">
        <v>130.67920000000001</v>
      </c>
      <c r="D90" s="23">
        <f t="shared" si="6"/>
        <v>131.9958</v>
      </c>
      <c r="E90" s="24">
        <f>SMA1MSFT[[#This Row],[Adj Close]]-SMA1MSFT[[#This Row],[Naive Trend ]]</f>
        <v>-1.316599999999994</v>
      </c>
      <c r="F90" s="6">
        <f t="shared" si="5"/>
        <v>1.7334355599999842</v>
      </c>
      <c r="G90" s="6">
        <f>ABS(SMA1MSFT[[#This Row],[Erorr 1]])</f>
        <v>1.316599999999994</v>
      </c>
      <c r="H90" s="25">
        <f>SMA1MSFT[[#This Row],[Abs Erorr 1]]/SMA1MSFT[[#This Row],[Adj Close]]</f>
        <v>1.0075054025430167E-2</v>
      </c>
      <c r="I90" s="23">
        <f t="shared" si="8"/>
        <v>134.68986666666669</v>
      </c>
      <c r="J90" s="26">
        <f>(SMA1MSFT[[#This Row],[Adj Close]]-SMA1MSFT[[#This Row],[3-MA]])</f>
        <v>-4.0106666666666797</v>
      </c>
      <c r="K90" s="11">
        <f t="shared" si="7"/>
        <v>16.085447111111215</v>
      </c>
      <c r="L90" s="11">
        <f>ABS(SMA1MSFT[[#This Row],[Erorr 2]])</f>
        <v>4.0106666666666797</v>
      </c>
      <c r="M90" s="25">
        <f>SMA1MSFT[[#This Row],[Abs Erorr 2]]/SMA1MSFT[[#This Row],[Adj Close]]</f>
        <v>3.0690933726765082E-2</v>
      </c>
      <c r="N90" s="23">
        <f t="shared" si="9"/>
        <v>137.95089999999999</v>
      </c>
      <c r="O90" s="27">
        <f>SMA1MSFT[[#This Row],[Adj Close]]-SMA1MSFT[[#This Row],[6-MA]]</f>
        <v>-7.2716999999999814</v>
      </c>
      <c r="P90" s="11">
        <f>(SMA1MSFT[[#This Row],[Adj Close]]-N90)^2</f>
        <v>52.877620889999733</v>
      </c>
      <c r="Q90" s="11">
        <f>ABS(SMA1MSFT[[#This Row],[Erorr 3]])</f>
        <v>7.2716999999999814</v>
      </c>
      <c r="R90" s="28">
        <f>SMA1MSFT[[#This Row],[Abs Erorr 3]]/SMA1MSFT[[#This Row],[Adj Close]]</f>
        <v>5.5645427887529006E-2</v>
      </c>
    </row>
    <row r="91" spans="2:18">
      <c r="B91" s="14">
        <v>43914.291666666664</v>
      </c>
      <c r="C91" s="15">
        <v>142.5574</v>
      </c>
      <c r="D91" s="23">
        <f t="shared" si="6"/>
        <v>130.67920000000001</v>
      </c>
      <c r="E91" s="24">
        <f>SMA1MSFT[[#This Row],[Adj Close]]-SMA1MSFT[[#This Row],[Naive Trend ]]</f>
        <v>11.878199999999993</v>
      </c>
      <c r="F91" s="6">
        <f t="shared" si="5"/>
        <v>141.09163523999982</v>
      </c>
      <c r="G91" s="6">
        <f>ABS(SMA1MSFT[[#This Row],[Erorr 1]])</f>
        <v>11.878199999999993</v>
      </c>
      <c r="H91" s="25">
        <f>SMA1MSFT[[#This Row],[Abs Erorr 1]]/SMA1MSFT[[#This Row],[Adj Close]]</f>
        <v>8.3322226696053603E-2</v>
      </c>
      <c r="I91" s="23">
        <f t="shared" si="8"/>
        <v>133.27396666666667</v>
      </c>
      <c r="J91" s="26">
        <f>(SMA1MSFT[[#This Row],[Adj Close]]-SMA1MSFT[[#This Row],[3-MA]])</f>
        <v>9.2834333333333348</v>
      </c>
      <c r="K91" s="11">
        <f t="shared" si="7"/>
        <v>86.182134454444466</v>
      </c>
      <c r="L91" s="11">
        <f>ABS(SMA1MSFT[[#This Row],[Erorr 2]])</f>
        <v>9.2834333333333348</v>
      </c>
      <c r="M91" s="25">
        <f>SMA1MSFT[[#This Row],[Abs Erorr 2]]/SMA1MSFT[[#This Row],[Adj Close]]</f>
        <v>6.5120669522124669E-2</v>
      </c>
      <c r="N91" s="23">
        <f t="shared" si="9"/>
        <v>134.29103333333333</v>
      </c>
      <c r="O91" s="27">
        <f>SMA1MSFT[[#This Row],[Adj Close]]-SMA1MSFT[[#This Row],[6-MA]]</f>
        <v>8.26636666666667</v>
      </c>
      <c r="P91" s="11">
        <f>(SMA1MSFT[[#This Row],[Adj Close]]-N91)^2</f>
        <v>68.332817867777834</v>
      </c>
      <c r="Q91" s="11">
        <f>ABS(SMA1MSFT[[#This Row],[Erorr 3]])</f>
        <v>8.26636666666667</v>
      </c>
      <c r="R91" s="28">
        <f>SMA1MSFT[[#This Row],[Abs Erorr 3]]/SMA1MSFT[[#This Row],[Adj Close]]</f>
        <v>5.7986233381547854E-2</v>
      </c>
    </row>
    <row r="92" spans="2:18">
      <c r="B92" s="14">
        <v>43915.291666666664</v>
      </c>
      <c r="C92" s="15">
        <v>141.1927</v>
      </c>
      <c r="D92" s="23">
        <f t="shared" si="6"/>
        <v>142.5574</v>
      </c>
      <c r="E92" s="24">
        <f>SMA1MSFT[[#This Row],[Adj Close]]-SMA1MSFT[[#This Row],[Naive Trend ]]</f>
        <v>-1.3646999999999991</v>
      </c>
      <c r="F92" s="6">
        <f t="shared" si="5"/>
        <v>1.8624060899999977</v>
      </c>
      <c r="G92" s="6">
        <f>ABS(SMA1MSFT[[#This Row],[Erorr 1]])</f>
        <v>1.3646999999999991</v>
      </c>
      <c r="H92" s="25">
        <f>SMA1MSFT[[#This Row],[Abs Erorr 1]]/SMA1MSFT[[#This Row],[Adj Close]]</f>
        <v>9.6655138686348452E-3</v>
      </c>
      <c r="I92" s="23">
        <f t="shared" si="8"/>
        <v>135.07746666666665</v>
      </c>
      <c r="J92" s="26">
        <f>(SMA1MSFT[[#This Row],[Adj Close]]-SMA1MSFT[[#This Row],[3-MA]])</f>
        <v>6.1152333333333502</v>
      </c>
      <c r="K92" s="11">
        <f t="shared" si="7"/>
        <v>37.396078721111316</v>
      </c>
      <c r="L92" s="11">
        <f>ABS(SMA1MSFT[[#This Row],[Erorr 2]])</f>
        <v>6.1152333333333502</v>
      </c>
      <c r="M92" s="25">
        <f>SMA1MSFT[[#This Row],[Abs Erorr 2]]/SMA1MSFT[[#This Row],[Adj Close]]</f>
        <v>4.3311257121178011E-2</v>
      </c>
      <c r="N92" s="23">
        <f t="shared" si="9"/>
        <v>136.36043333333336</v>
      </c>
      <c r="O92" s="27">
        <f>SMA1MSFT[[#This Row],[Adj Close]]-SMA1MSFT[[#This Row],[6-MA]]</f>
        <v>4.8322666666666407</v>
      </c>
      <c r="P92" s="11">
        <f>(SMA1MSFT[[#This Row],[Adj Close]]-N92)^2</f>
        <v>23.350801137777527</v>
      </c>
      <c r="Q92" s="11">
        <f>ABS(SMA1MSFT[[#This Row],[Erorr 3]])</f>
        <v>4.8322666666666407</v>
      </c>
      <c r="R92" s="28">
        <f>SMA1MSFT[[#This Row],[Abs Erorr 3]]/SMA1MSFT[[#This Row],[Adj Close]]</f>
        <v>3.4224621150148987E-2</v>
      </c>
    </row>
    <row r="93" spans="2:18">
      <c r="B93" s="14">
        <v>43916.291666666664</v>
      </c>
      <c r="C93" s="15">
        <v>150.02449999999999</v>
      </c>
      <c r="D93" s="23">
        <f t="shared" si="6"/>
        <v>141.1927</v>
      </c>
      <c r="E93" s="24">
        <f>SMA1MSFT[[#This Row],[Adj Close]]-SMA1MSFT[[#This Row],[Naive Trend ]]</f>
        <v>8.831799999999987</v>
      </c>
      <c r="F93" s="6">
        <f t="shared" si="5"/>
        <v>78.000691239999767</v>
      </c>
      <c r="G93" s="6">
        <f>ABS(SMA1MSFT[[#This Row],[Erorr 1]])</f>
        <v>8.831799999999987</v>
      </c>
      <c r="H93" s="25">
        <f>SMA1MSFT[[#This Row],[Abs Erorr 1]]/SMA1MSFT[[#This Row],[Adj Close]]</f>
        <v>5.8869051388273169E-2</v>
      </c>
      <c r="I93" s="23">
        <f t="shared" si="8"/>
        <v>138.1431</v>
      </c>
      <c r="J93" s="26">
        <f>(SMA1MSFT[[#This Row],[Adj Close]]-SMA1MSFT[[#This Row],[3-MA]])</f>
        <v>11.881399999999985</v>
      </c>
      <c r="K93" s="11">
        <f t="shared" si="7"/>
        <v>141.16766595999965</v>
      </c>
      <c r="L93" s="11">
        <f>ABS(SMA1MSFT[[#This Row],[Erorr 2]])</f>
        <v>11.881399999999985</v>
      </c>
      <c r="M93" s="25">
        <f>SMA1MSFT[[#This Row],[Abs Erorr 2]]/SMA1MSFT[[#This Row],[Adj Close]]</f>
        <v>7.9196397921672698E-2</v>
      </c>
      <c r="N93" s="23">
        <f t="shared" si="9"/>
        <v>136.41648333333333</v>
      </c>
      <c r="O93" s="27">
        <f>SMA1MSFT[[#This Row],[Adj Close]]-SMA1MSFT[[#This Row],[6-MA]]</f>
        <v>13.608016666666657</v>
      </c>
      <c r="P93" s="11">
        <f>(SMA1MSFT[[#This Row],[Adj Close]]-N93)^2</f>
        <v>185.17811760027752</v>
      </c>
      <c r="Q93" s="11">
        <f>ABS(SMA1MSFT[[#This Row],[Erorr 3]])</f>
        <v>13.608016666666657</v>
      </c>
      <c r="R93" s="28">
        <f>SMA1MSFT[[#This Row],[Abs Erorr 3]]/SMA1MSFT[[#This Row],[Adj Close]]</f>
        <v>9.0705295912778636E-2</v>
      </c>
    </row>
    <row r="94" spans="2:18">
      <c r="B94" s="14">
        <v>43917.291666666664</v>
      </c>
      <c r="C94" s="15">
        <v>143.86429999999999</v>
      </c>
      <c r="D94" s="23">
        <f t="shared" si="6"/>
        <v>150.02449999999999</v>
      </c>
      <c r="E94" s="24">
        <f>SMA1MSFT[[#This Row],[Adj Close]]-SMA1MSFT[[#This Row],[Naive Trend ]]</f>
        <v>-6.1602000000000032</v>
      </c>
      <c r="F94" s="6">
        <f t="shared" si="5"/>
        <v>37.948064040000041</v>
      </c>
      <c r="G94" s="6">
        <f>ABS(SMA1MSFT[[#This Row],[Erorr 1]])</f>
        <v>6.1602000000000032</v>
      </c>
      <c r="H94" s="25">
        <f>SMA1MSFT[[#This Row],[Abs Erorr 1]]/SMA1MSFT[[#This Row],[Adj Close]]</f>
        <v>4.2819518115335103E-2</v>
      </c>
      <c r="I94" s="23">
        <f t="shared" si="8"/>
        <v>144.59153333333333</v>
      </c>
      <c r="J94" s="26">
        <f>(SMA1MSFT[[#This Row],[Adj Close]]-SMA1MSFT[[#This Row],[3-MA]])</f>
        <v>-0.72723333333334494</v>
      </c>
      <c r="K94" s="11">
        <f t="shared" si="7"/>
        <v>0.52886832111112803</v>
      </c>
      <c r="L94" s="11">
        <f>ABS(SMA1MSFT[[#This Row],[Erorr 2]])</f>
        <v>0.72723333333334494</v>
      </c>
      <c r="M94" s="25">
        <f>SMA1MSFT[[#This Row],[Abs Erorr 2]]/SMA1MSFT[[#This Row],[Adj Close]]</f>
        <v>5.0549951122922437E-3</v>
      </c>
      <c r="N94" s="23">
        <f t="shared" si="9"/>
        <v>138.93275000000003</v>
      </c>
      <c r="O94" s="27">
        <f>SMA1MSFT[[#This Row],[Adj Close]]-SMA1MSFT[[#This Row],[6-MA]]</f>
        <v>4.9315499999999588</v>
      </c>
      <c r="P94" s="11">
        <f>(SMA1MSFT[[#This Row],[Adj Close]]-N94)^2</f>
        <v>24.320185402499593</v>
      </c>
      <c r="Q94" s="11">
        <f>ABS(SMA1MSFT[[#This Row],[Erorr 3]])</f>
        <v>4.9315499999999588</v>
      </c>
      <c r="R94" s="28">
        <f>SMA1MSFT[[#This Row],[Abs Erorr 3]]/SMA1MSFT[[#This Row],[Adj Close]]</f>
        <v>3.4279178364611369E-2</v>
      </c>
    </row>
    <row r="95" spans="2:18">
      <c r="B95" s="14">
        <v>43920.291666666664</v>
      </c>
      <c r="C95" s="15">
        <v>153.98390000000001</v>
      </c>
      <c r="D95" s="23">
        <f t="shared" si="6"/>
        <v>143.86429999999999</v>
      </c>
      <c r="E95" s="24">
        <f>SMA1MSFT[[#This Row],[Adj Close]]-SMA1MSFT[[#This Row],[Naive Trend ]]</f>
        <v>10.11960000000002</v>
      </c>
      <c r="F95" s="6">
        <f t="shared" si="5"/>
        <v>102.4063041600004</v>
      </c>
      <c r="G95" s="6">
        <f>ABS(SMA1MSFT[[#This Row],[Erorr 1]])</f>
        <v>10.11960000000002</v>
      </c>
      <c r="H95" s="25">
        <f>SMA1MSFT[[#This Row],[Abs Erorr 1]]/SMA1MSFT[[#This Row],[Adj Close]]</f>
        <v>6.5718558888299486E-2</v>
      </c>
      <c r="I95" s="23">
        <f t="shared" si="8"/>
        <v>145.02716666666666</v>
      </c>
      <c r="J95" s="26">
        <f>(SMA1MSFT[[#This Row],[Adj Close]]-SMA1MSFT[[#This Row],[3-MA]])</f>
        <v>8.9567333333333465</v>
      </c>
      <c r="K95" s="11">
        <f t="shared" si="7"/>
        <v>80.223072004444674</v>
      </c>
      <c r="L95" s="11">
        <f>ABS(SMA1MSFT[[#This Row],[Erorr 2]])</f>
        <v>8.9567333333333465</v>
      </c>
      <c r="M95" s="25">
        <f>SMA1MSFT[[#This Row],[Abs Erorr 2]]/SMA1MSFT[[#This Row],[Adj Close]]</f>
        <v>5.8166687123350859E-2</v>
      </c>
      <c r="N95" s="23">
        <f t="shared" si="9"/>
        <v>140.05231666666666</v>
      </c>
      <c r="O95" s="27">
        <f>SMA1MSFT[[#This Row],[Adj Close]]-SMA1MSFT[[#This Row],[6-MA]]</f>
        <v>13.93158333333335</v>
      </c>
      <c r="P95" s="11">
        <f>(SMA1MSFT[[#This Row],[Adj Close]]-N95)^2</f>
        <v>194.08901417361159</v>
      </c>
      <c r="Q95" s="11">
        <f>ABS(SMA1MSFT[[#This Row],[Erorr 3]])</f>
        <v>13.93158333333335</v>
      </c>
      <c r="R95" s="28">
        <f>SMA1MSFT[[#This Row],[Abs Erorr 3]]/SMA1MSFT[[#This Row],[Adj Close]]</f>
        <v>9.0474285515130801E-2</v>
      </c>
    </row>
    <row r="96" spans="2:18">
      <c r="B96" s="14">
        <v>43921.291666666664</v>
      </c>
      <c r="C96" s="15">
        <v>151.56209999999999</v>
      </c>
      <c r="D96" s="23">
        <f t="shared" si="6"/>
        <v>153.98390000000001</v>
      </c>
      <c r="E96" s="24">
        <f>SMA1MSFT[[#This Row],[Adj Close]]-SMA1MSFT[[#This Row],[Naive Trend ]]</f>
        <v>-2.4218000000000188</v>
      </c>
      <c r="F96" s="6">
        <f t="shared" si="5"/>
        <v>5.8651152400000912</v>
      </c>
      <c r="G96" s="6">
        <f>ABS(SMA1MSFT[[#This Row],[Erorr 1]])</f>
        <v>2.4218000000000188</v>
      </c>
      <c r="H96" s="25">
        <f>SMA1MSFT[[#This Row],[Abs Erorr 1]]/SMA1MSFT[[#This Row],[Adj Close]]</f>
        <v>1.5978928769131723E-2</v>
      </c>
      <c r="I96" s="23">
        <f t="shared" si="8"/>
        <v>149.29089999999999</v>
      </c>
      <c r="J96" s="26">
        <f>(SMA1MSFT[[#This Row],[Adj Close]]-SMA1MSFT[[#This Row],[3-MA]])</f>
        <v>2.2711999999999932</v>
      </c>
      <c r="K96" s="11">
        <f t="shared" si="7"/>
        <v>5.1583494399999692</v>
      </c>
      <c r="L96" s="11">
        <f>ABS(SMA1MSFT[[#This Row],[Erorr 2]])</f>
        <v>2.2711999999999932</v>
      </c>
      <c r="M96" s="25">
        <f>SMA1MSFT[[#This Row],[Abs Erorr 2]]/SMA1MSFT[[#This Row],[Adj Close]]</f>
        <v>1.4985276662173416E-2</v>
      </c>
      <c r="N96" s="23">
        <f t="shared" si="9"/>
        <v>143.71699999999998</v>
      </c>
      <c r="O96" s="27">
        <f>SMA1MSFT[[#This Row],[Adj Close]]-SMA1MSFT[[#This Row],[6-MA]]</f>
        <v>7.8451000000000022</v>
      </c>
      <c r="P96" s="11">
        <f>(SMA1MSFT[[#This Row],[Adj Close]]-N96)^2</f>
        <v>61.545594010000038</v>
      </c>
      <c r="Q96" s="11">
        <f>ABS(SMA1MSFT[[#This Row],[Erorr 3]])</f>
        <v>7.8451000000000022</v>
      </c>
      <c r="R96" s="28">
        <f>SMA1MSFT[[#This Row],[Abs Erorr 3]]/SMA1MSFT[[#This Row],[Adj Close]]</f>
        <v>5.1761621144072317E-2</v>
      </c>
    </row>
    <row r="97" spans="2:18">
      <c r="B97" s="14">
        <v>43922.291666666664</v>
      </c>
      <c r="C97" s="15">
        <v>146.18039999999999</v>
      </c>
      <c r="D97" s="23">
        <f t="shared" si="6"/>
        <v>151.56209999999999</v>
      </c>
      <c r="E97" s="24">
        <f>SMA1MSFT[[#This Row],[Adj Close]]-SMA1MSFT[[#This Row],[Naive Trend ]]</f>
        <v>-5.381699999999995</v>
      </c>
      <c r="F97" s="6">
        <f t="shared" si="5"/>
        <v>28.962694889999948</v>
      </c>
      <c r="G97" s="6">
        <f>ABS(SMA1MSFT[[#This Row],[Erorr 1]])</f>
        <v>5.381699999999995</v>
      </c>
      <c r="H97" s="25">
        <f>SMA1MSFT[[#This Row],[Abs Erorr 1]]/SMA1MSFT[[#This Row],[Adj Close]]</f>
        <v>3.681546910529726E-2</v>
      </c>
      <c r="I97" s="23">
        <f t="shared" si="8"/>
        <v>149.80343333333334</v>
      </c>
      <c r="J97" s="26">
        <f>(SMA1MSFT[[#This Row],[Adj Close]]-SMA1MSFT[[#This Row],[3-MA]])</f>
        <v>-3.6230333333333533</v>
      </c>
      <c r="K97" s="11">
        <f t="shared" si="7"/>
        <v>13.12637053444459</v>
      </c>
      <c r="L97" s="11">
        <f>ABS(SMA1MSFT[[#This Row],[Erorr 2]])</f>
        <v>3.6230333333333533</v>
      </c>
      <c r="M97" s="25">
        <f>SMA1MSFT[[#This Row],[Abs Erorr 2]]/SMA1MSFT[[#This Row],[Adj Close]]</f>
        <v>2.47846724549485E-2</v>
      </c>
      <c r="N97" s="23">
        <f t="shared" si="9"/>
        <v>147.19748333333331</v>
      </c>
      <c r="O97" s="27">
        <f>SMA1MSFT[[#This Row],[Adj Close]]-SMA1MSFT[[#This Row],[6-MA]]</f>
        <v>-1.0170833333333178</v>
      </c>
      <c r="P97" s="11">
        <f>(SMA1MSFT[[#This Row],[Adj Close]]-N97)^2</f>
        <v>1.0344585069444128</v>
      </c>
      <c r="Q97" s="11">
        <f>ABS(SMA1MSFT[[#This Row],[Erorr 3]])</f>
        <v>1.0170833333333178</v>
      </c>
      <c r="R97" s="28">
        <f>SMA1MSFT[[#This Row],[Abs Erorr 3]]/SMA1MSFT[[#This Row],[Adj Close]]</f>
        <v>6.9577271189114123E-3</v>
      </c>
    </row>
    <row r="98" spans="2:18">
      <c r="B98" s="14">
        <v>43923.291666666664</v>
      </c>
      <c r="C98" s="15">
        <v>149.20760000000001</v>
      </c>
      <c r="D98" s="23">
        <f t="shared" si="6"/>
        <v>146.18039999999999</v>
      </c>
      <c r="E98" s="24">
        <f>SMA1MSFT[[#This Row],[Adj Close]]-SMA1MSFT[[#This Row],[Naive Trend ]]</f>
        <v>3.0272000000000219</v>
      </c>
      <c r="F98" s="6">
        <f t="shared" si="5"/>
        <v>9.1639398400001326</v>
      </c>
      <c r="G98" s="6">
        <f>ABS(SMA1MSFT[[#This Row],[Erorr 1]])</f>
        <v>3.0272000000000219</v>
      </c>
      <c r="H98" s="25">
        <f>SMA1MSFT[[#This Row],[Abs Erorr 1]]/SMA1MSFT[[#This Row],[Adj Close]]</f>
        <v>2.0288510772909836E-2</v>
      </c>
      <c r="I98" s="23">
        <f t="shared" si="8"/>
        <v>150.57546666666667</v>
      </c>
      <c r="J98" s="26">
        <f>(SMA1MSFT[[#This Row],[Adj Close]]-SMA1MSFT[[#This Row],[3-MA]])</f>
        <v>-1.3678666666666572</v>
      </c>
      <c r="K98" s="11">
        <f t="shared" si="7"/>
        <v>1.8710592177777521</v>
      </c>
      <c r="L98" s="11">
        <f>ABS(SMA1MSFT[[#This Row],[Erorr 2]])</f>
        <v>1.3678666666666572</v>
      </c>
      <c r="M98" s="25">
        <f>SMA1MSFT[[#This Row],[Abs Erorr 2]]/SMA1MSFT[[#This Row],[Adj Close]]</f>
        <v>9.1675401699823408E-3</v>
      </c>
      <c r="N98" s="23">
        <f t="shared" si="9"/>
        <v>147.80131666666665</v>
      </c>
      <c r="O98" s="27">
        <f>SMA1MSFT[[#This Row],[Adj Close]]-SMA1MSFT[[#This Row],[6-MA]]</f>
        <v>1.4062833333333629</v>
      </c>
      <c r="P98" s="11">
        <f>(SMA1MSFT[[#This Row],[Adj Close]]-N98)^2</f>
        <v>1.9776328136111943</v>
      </c>
      <c r="Q98" s="11">
        <f>ABS(SMA1MSFT[[#This Row],[Erorr 3]])</f>
        <v>1.4062833333333629</v>
      </c>
      <c r="R98" s="28">
        <f>SMA1MSFT[[#This Row],[Abs Erorr 3]]/SMA1MSFT[[#This Row],[Adj Close]]</f>
        <v>9.4250114158619443E-3</v>
      </c>
    </row>
    <row r="99" spans="2:18">
      <c r="B99" s="14">
        <v>43924.291666666664</v>
      </c>
      <c r="C99" s="15">
        <v>147.83340000000001</v>
      </c>
      <c r="D99" s="23">
        <f t="shared" si="6"/>
        <v>149.20760000000001</v>
      </c>
      <c r="E99" s="24">
        <f>SMA1MSFT[[#This Row],[Adj Close]]-SMA1MSFT[[#This Row],[Naive Trend ]]</f>
        <v>-1.3742000000000019</v>
      </c>
      <c r="F99" s="6">
        <f t="shared" si="5"/>
        <v>1.8884256400000052</v>
      </c>
      <c r="G99" s="6">
        <f>ABS(SMA1MSFT[[#This Row],[Erorr 1]])</f>
        <v>1.3742000000000019</v>
      </c>
      <c r="H99" s="25">
        <f>SMA1MSFT[[#This Row],[Abs Erorr 1]]/SMA1MSFT[[#This Row],[Adj Close]]</f>
        <v>9.295598964780636E-3</v>
      </c>
      <c r="I99" s="23">
        <f t="shared" si="8"/>
        <v>148.98336666666665</v>
      </c>
      <c r="J99" s="26">
        <f>(SMA1MSFT[[#This Row],[Adj Close]]-SMA1MSFT[[#This Row],[3-MA]])</f>
        <v>-1.1499666666666428</v>
      </c>
      <c r="K99" s="11">
        <f t="shared" si="7"/>
        <v>1.3224233344443896</v>
      </c>
      <c r="L99" s="11">
        <f>ABS(SMA1MSFT[[#This Row],[Erorr 2]])</f>
        <v>1.1499666666666428</v>
      </c>
      <c r="M99" s="25">
        <f>SMA1MSFT[[#This Row],[Abs Erorr 2]]/SMA1MSFT[[#This Row],[Adj Close]]</f>
        <v>7.7788014526260149E-3</v>
      </c>
      <c r="N99" s="23">
        <f t="shared" si="9"/>
        <v>149.13713333333331</v>
      </c>
      <c r="O99" s="27">
        <f>SMA1MSFT[[#This Row],[Adj Close]]-SMA1MSFT[[#This Row],[6-MA]]</f>
        <v>-1.3037333333332981</v>
      </c>
      <c r="P99" s="11">
        <f>(SMA1MSFT[[#This Row],[Adj Close]]-N99)^2</f>
        <v>1.6997206044443527</v>
      </c>
      <c r="Q99" s="11">
        <f>ABS(SMA1MSFT[[#This Row],[Erorr 3]])</f>
        <v>1.3037333333332981</v>
      </c>
      <c r="R99" s="28">
        <f>SMA1MSFT[[#This Row],[Abs Erorr 3]]/SMA1MSFT[[#This Row],[Adj Close]]</f>
        <v>8.8189362710544301E-3</v>
      </c>
    </row>
    <row r="100" spans="2:18">
      <c r="B100" s="14">
        <v>43927.291666666664</v>
      </c>
      <c r="C100" s="15">
        <v>158.82740000000001</v>
      </c>
      <c r="D100" s="23">
        <f t="shared" si="6"/>
        <v>147.83340000000001</v>
      </c>
      <c r="E100" s="24">
        <f>SMA1MSFT[[#This Row],[Adj Close]]-SMA1MSFT[[#This Row],[Naive Trend ]]</f>
        <v>10.994</v>
      </c>
      <c r="F100" s="6">
        <f t="shared" si="5"/>
        <v>120.86803599999999</v>
      </c>
      <c r="G100" s="6">
        <f>ABS(SMA1MSFT[[#This Row],[Erorr 1]])</f>
        <v>10.994</v>
      </c>
      <c r="H100" s="25">
        <f>SMA1MSFT[[#This Row],[Abs Erorr 1]]/SMA1MSFT[[#This Row],[Adj Close]]</f>
        <v>6.9219794569450863E-2</v>
      </c>
      <c r="I100" s="23">
        <f t="shared" si="8"/>
        <v>147.74046666666666</v>
      </c>
      <c r="J100" s="26">
        <f>(SMA1MSFT[[#This Row],[Adj Close]]-SMA1MSFT[[#This Row],[3-MA]])</f>
        <v>11.086933333333349</v>
      </c>
      <c r="K100" s="11">
        <f t="shared" si="7"/>
        <v>122.92009073777811</v>
      </c>
      <c r="L100" s="11">
        <f>ABS(SMA1MSFT[[#This Row],[Erorr 2]])</f>
        <v>11.086933333333349</v>
      </c>
      <c r="M100" s="25">
        <f>SMA1MSFT[[#This Row],[Abs Erorr 2]]/SMA1MSFT[[#This Row],[Adj Close]]</f>
        <v>6.9804916112291379E-2</v>
      </c>
      <c r="N100" s="23">
        <f t="shared" si="9"/>
        <v>148.77194999999998</v>
      </c>
      <c r="O100" s="27">
        <f>SMA1MSFT[[#This Row],[Adj Close]]-SMA1MSFT[[#This Row],[6-MA]]</f>
        <v>10.055450000000036</v>
      </c>
      <c r="P100" s="11">
        <f>(SMA1MSFT[[#This Row],[Adj Close]]-N100)^2</f>
        <v>101.11207470250072</v>
      </c>
      <c r="Q100" s="11">
        <f>ABS(SMA1MSFT[[#This Row],[Erorr 3]])</f>
        <v>10.055450000000036</v>
      </c>
      <c r="R100" s="28">
        <f>SMA1MSFT[[#This Row],[Abs Erorr 3]]/SMA1MSFT[[#This Row],[Adj Close]]</f>
        <v>6.331054969104849E-2</v>
      </c>
    </row>
    <row r="101" spans="2:18">
      <c r="B101" s="14">
        <v>43928.291666666664</v>
      </c>
      <c r="C101" s="15">
        <v>157.11680000000001</v>
      </c>
      <c r="D101" s="23">
        <f t="shared" si="6"/>
        <v>158.82740000000001</v>
      </c>
      <c r="E101" s="24">
        <f>SMA1MSFT[[#This Row],[Adj Close]]-SMA1MSFT[[#This Row],[Naive Trend ]]</f>
        <v>-1.7105999999999995</v>
      </c>
      <c r="F101" s="6">
        <f t="shared" si="5"/>
        <v>2.9261523599999983</v>
      </c>
      <c r="G101" s="6">
        <f>ABS(SMA1MSFT[[#This Row],[Erorr 1]])</f>
        <v>1.7105999999999995</v>
      </c>
      <c r="H101" s="25">
        <f>SMA1MSFT[[#This Row],[Abs Erorr 1]]/SMA1MSFT[[#This Row],[Adj Close]]</f>
        <v>1.0887441699423609E-2</v>
      </c>
      <c r="I101" s="23">
        <f t="shared" si="8"/>
        <v>151.95613333333336</v>
      </c>
      <c r="J101" s="26">
        <f>(SMA1MSFT[[#This Row],[Adj Close]]-SMA1MSFT[[#This Row],[3-MA]])</f>
        <v>5.160666666666657</v>
      </c>
      <c r="K101" s="11">
        <f t="shared" si="7"/>
        <v>26.632480444444344</v>
      </c>
      <c r="L101" s="11">
        <f>ABS(SMA1MSFT[[#This Row],[Erorr 2]])</f>
        <v>5.160666666666657</v>
      </c>
      <c r="M101" s="25">
        <f>SMA1MSFT[[#This Row],[Abs Erorr 2]]/SMA1MSFT[[#This Row],[Adj Close]]</f>
        <v>3.2846052533316974E-2</v>
      </c>
      <c r="N101" s="23">
        <f t="shared" si="9"/>
        <v>151.26579999999998</v>
      </c>
      <c r="O101" s="27">
        <f>SMA1MSFT[[#This Row],[Adj Close]]-SMA1MSFT[[#This Row],[6-MA]]</f>
        <v>5.8510000000000275</v>
      </c>
      <c r="P101" s="11">
        <f>(SMA1MSFT[[#This Row],[Adj Close]]-N101)^2</f>
        <v>34.234201000000319</v>
      </c>
      <c r="Q101" s="11">
        <f>ABS(SMA1MSFT[[#This Row],[Erorr 3]])</f>
        <v>5.8510000000000275</v>
      </c>
      <c r="R101" s="28">
        <f>SMA1MSFT[[#This Row],[Abs Erorr 3]]/SMA1MSFT[[#This Row],[Adj Close]]</f>
        <v>3.7239811401454374E-2</v>
      </c>
    </row>
    <row r="102" spans="2:18">
      <c r="B102" s="14">
        <v>43929.291666666664</v>
      </c>
      <c r="C102" s="15">
        <v>158.69290000000001</v>
      </c>
      <c r="D102" s="23">
        <f t="shared" si="6"/>
        <v>157.11680000000001</v>
      </c>
      <c r="E102" s="24">
        <f>SMA1MSFT[[#This Row],[Adj Close]]-SMA1MSFT[[#This Row],[Naive Trend ]]</f>
        <v>1.5760999999999967</v>
      </c>
      <c r="F102" s="6">
        <f t="shared" si="5"/>
        <v>2.4840912099999897</v>
      </c>
      <c r="G102" s="6">
        <f>ABS(SMA1MSFT[[#This Row],[Erorr 1]])</f>
        <v>1.5760999999999967</v>
      </c>
      <c r="H102" s="25">
        <f>SMA1MSFT[[#This Row],[Abs Erorr 1]]/SMA1MSFT[[#This Row],[Adj Close]]</f>
        <v>9.9317612823257798E-3</v>
      </c>
      <c r="I102" s="23">
        <f t="shared" si="8"/>
        <v>154.59253333333334</v>
      </c>
      <c r="J102" s="26">
        <f>(SMA1MSFT[[#This Row],[Adj Close]]-SMA1MSFT[[#This Row],[3-MA]])</f>
        <v>4.1003666666666732</v>
      </c>
      <c r="K102" s="11">
        <f t="shared" si="7"/>
        <v>16.813006801111165</v>
      </c>
      <c r="L102" s="11">
        <f>ABS(SMA1MSFT[[#This Row],[Erorr 2]])</f>
        <v>4.1003666666666732</v>
      </c>
      <c r="M102" s="25">
        <f>SMA1MSFT[[#This Row],[Abs Erorr 2]]/SMA1MSFT[[#This Row],[Adj Close]]</f>
        <v>2.5838375041773595E-2</v>
      </c>
      <c r="N102" s="23">
        <f t="shared" si="9"/>
        <v>151.78795</v>
      </c>
      <c r="O102" s="27">
        <f>SMA1MSFT[[#This Row],[Adj Close]]-SMA1MSFT[[#This Row],[6-MA]]</f>
        <v>6.9049500000000137</v>
      </c>
      <c r="P102" s="11">
        <f>(SMA1MSFT[[#This Row],[Adj Close]]-N102)^2</f>
        <v>47.678334502500192</v>
      </c>
      <c r="Q102" s="11">
        <f>ABS(SMA1MSFT[[#This Row],[Erorr 3]])</f>
        <v>6.9049500000000137</v>
      </c>
      <c r="R102" s="28">
        <f>SMA1MSFT[[#This Row],[Abs Erorr 3]]/SMA1MSFT[[#This Row],[Adj Close]]</f>
        <v>4.351139843055369E-2</v>
      </c>
    </row>
    <row r="103" spans="2:18">
      <c r="B103" s="14">
        <v>43930.291666666664</v>
      </c>
      <c r="C103" s="15">
        <v>158.70249999999999</v>
      </c>
      <c r="D103" s="23">
        <f t="shared" si="6"/>
        <v>158.69290000000001</v>
      </c>
      <c r="E103" s="24">
        <f>SMA1MSFT[[#This Row],[Adj Close]]-SMA1MSFT[[#This Row],[Naive Trend ]]</f>
        <v>9.5999999999776264E-3</v>
      </c>
      <c r="F103" s="6">
        <f t="shared" si="5"/>
        <v>9.2159999999570424E-5</v>
      </c>
      <c r="G103" s="6">
        <f>ABS(SMA1MSFT[[#This Row],[Erorr 1]])</f>
        <v>9.5999999999776264E-3</v>
      </c>
      <c r="H103" s="25">
        <f>SMA1MSFT[[#This Row],[Abs Erorr 1]]/SMA1MSFT[[#This Row],[Adj Close]]</f>
        <v>6.0490540476537086E-5</v>
      </c>
      <c r="I103" s="23">
        <f t="shared" si="8"/>
        <v>158.21236666666667</v>
      </c>
      <c r="J103" s="26">
        <f>(SMA1MSFT[[#This Row],[Adj Close]]-SMA1MSFT[[#This Row],[3-MA]])</f>
        <v>0.49013333333331843</v>
      </c>
      <c r="K103" s="11">
        <f t="shared" si="7"/>
        <v>0.24023068444442983</v>
      </c>
      <c r="L103" s="11">
        <f>ABS(SMA1MSFT[[#This Row],[Erorr 2]])</f>
        <v>0.49013333333331843</v>
      </c>
      <c r="M103" s="25">
        <f>SMA1MSFT[[#This Row],[Abs Erorr 2]]/SMA1MSFT[[#This Row],[Adj Close]]</f>
        <v>3.0883781498925252E-3</v>
      </c>
      <c r="N103" s="23">
        <f t="shared" si="9"/>
        <v>152.97641666666667</v>
      </c>
      <c r="O103" s="27">
        <f>SMA1MSFT[[#This Row],[Adj Close]]-SMA1MSFT[[#This Row],[6-MA]]</f>
        <v>5.726083333333321</v>
      </c>
      <c r="P103" s="11">
        <f>(SMA1MSFT[[#This Row],[Adj Close]]-N103)^2</f>
        <v>32.788030340277636</v>
      </c>
      <c r="Q103" s="11">
        <f>ABS(SMA1MSFT[[#This Row],[Erorr 3]])</f>
        <v>5.726083333333321</v>
      </c>
      <c r="R103" s="28">
        <f>SMA1MSFT[[#This Row],[Abs Erorr 3]]/SMA1MSFT[[#This Row],[Adj Close]]</f>
        <v>3.6080612046649051E-2</v>
      </c>
    </row>
    <row r="104" spans="2:18">
      <c r="B104" s="14">
        <v>43934.291666666664</v>
      </c>
      <c r="C104" s="15">
        <v>159.0581</v>
      </c>
      <c r="D104" s="23">
        <f t="shared" si="6"/>
        <v>158.70249999999999</v>
      </c>
      <c r="E104" s="24">
        <f>SMA1MSFT[[#This Row],[Adj Close]]-SMA1MSFT[[#This Row],[Naive Trend ]]</f>
        <v>0.35560000000000969</v>
      </c>
      <c r="F104" s="6">
        <f t="shared" si="5"/>
        <v>0.1264513600000069</v>
      </c>
      <c r="G104" s="6">
        <f>ABS(SMA1MSFT[[#This Row],[Erorr 1]])</f>
        <v>0.35560000000000969</v>
      </c>
      <c r="H104" s="25">
        <f>SMA1MSFT[[#This Row],[Abs Erorr 1]]/SMA1MSFT[[#This Row],[Adj Close]]</f>
        <v>2.235661057186083E-3</v>
      </c>
      <c r="I104" s="23">
        <f t="shared" si="8"/>
        <v>158.17073333333335</v>
      </c>
      <c r="J104" s="26">
        <f>(SMA1MSFT[[#This Row],[Adj Close]]-SMA1MSFT[[#This Row],[3-MA]])</f>
        <v>0.88736666666665087</v>
      </c>
      <c r="K104" s="11">
        <f t="shared" si="7"/>
        <v>0.78741960111108311</v>
      </c>
      <c r="L104" s="11">
        <f>ABS(SMA1MSFT[[#This Row],[Erorr 2]])</f>
        <v>0.88736666666665087</v>
      </c>
      <c r="M104" s="25">
        <f>SMA1MSFT[[#This Row],[Abs Erorr 2]]/SMA1MSFT[[#This Row],[Adj Close]]</f>
        <v>5.5788838585815554E-3</v>
      </c>
      <c r="N104" s="23">
        <f t="shared" si="9"/>
        <v>155.06343333333334</v>
      </c>
      <c r="O104" s="27">
        <f>SMA1MSFT[[#This Row],[Adj Close]]-SMA1MSFT[[#This Row],[6-MA]]</f>
        <v>3.9946666666666601</v>
      </c>
      <c r="P104" s="11">
        <f>(SMA1MSFT[[#This Row],[Adj Close]]-N104)^2</f>
        <v>15.957361777777725</v>
      </c>
      <c r="Q104" s="11">
        <f>ABS(SMA1MSFT[[#This Row],[Erorr 3]])</f>
        <v>3.9946666666666601</v>
      </c>
      <c r="R104" s="28">
        <f>SMA1MSFT[[#This Row],[Abs Erorr 3]]/SMA1MSFT[[#This Row],[Adj Close]]</f>
        <v>2.5114512663401992E-2</v>
      </c>
    </row>
    <row r="105" spans="2:18">
      <c r="B105" s="14">
        <v>43935.291666666664</v>
      </c>
      <c r="C105" s="15">
        <v>166.9288</v>
      </c>
      <c r="D105" s="23">
        <f t="shared" si="6"/>
        <v>159.0581</v>
      </c>
      <c r="E105" s="24">
        <f>SMA1MSFT[[#This Row],[Adj Close]]-SMA1MSFT[[#This Row],[Naive Trend ]]</f>
        <v>7.8706999999999994</v>
      </c>
      <c r="F105" s="6">
        <f t="shared" si="5"/>
        <v>61.947918489999992</v>
      </c>
      <c r="G105" s="6">
        <f>ABS(SMA1MSFT[[#This Row],[Erorr 1]])</f>
        <v>7.8706999999999994</v>
      </c>
      <c r="H105" s="25">
        <f>SMA1MSFT[[#This Row],[Abs Erorr 1]]/SMA1MSFT[[#This Row],[Adj Close]]</f>
        <v>4.7150042413292369E-2</v>
      </c>
      <c r="I105" s="23">
        <f t="shared" si="8"/>
        <v>158.81783333333331</v>
      </c>
      <c r="J105" s="26">
        <f>(SMA1MSFT[[#This Row],[Adj Close]]-SMA1MSFT[[#This Row],[3-MA]])</f>
        <v>8.110966666666684</v>
      </c>
      <c r="K105" s="11">
        <f t="shared" si="7"/>
        <v>65.787780267778061</v>
      </c>
      <c r="L105" s="11">
        <f>ABS(SMA1MSFT[[#This Row],[Erorr 2]])</f>
        <v>8.110966666666684</v>
      </c>
      <c r="M105" s="25">
        <f>SMA1MSFT[[#This Row],[Abs Erorr 2]]/SMA1MSFT[[#This Row],[Adj Close]]</f>
        <v>4.8589378625298239E-2</v>
      </c>
      <c r="N105" s="23">
        <f t="shared" si="9"/>
        <v>156.70518333333334</v>
      </c>
      <c r="O105" s="27">
        <f>SMA1MSFT[[#This Row],[Adj Close]]-SMA1MSFT[[#This Row],[6-MA]]</f>
        <v>10.223616666666658</v>
      </c>
      <c r="P105" s="11">
        <f>(SMA1MSFT[[#This Row],[Adj Close]]-N105)^2</f>
        <v>104.52233774694426</v>
      </c>
      <c r="Q105" s="11">
        <f>ABS(SMA1MSFT[[#This Row],[Erorr 3]])</f>
        <v>10.223616666666658</v>
      </c>
      <c r="R105" s="28">
        <f>SMA1MSFT[[#This Row],[Abs Erorr 3]]/SMA1MSFT[[#This Row],[Adj Close]]</f>
        <v>6.1245373276910021E-2</v>
      </c>
    </row>
    <row r="106" spans="2:18">
      <c r="B106" s="14">
        <v>43936.291666666664</v>
      </c>
      <c r="C106" s="15">
        <v>165.1798</v>
      </c>
      <c r="D106" s="23">
        <f t="shared" si="6"/>
        <v>166.9288</v>
      </c>
      <c r="E106" s="24">
        <f>SMA1MSFT[[#This Row],[Adj Close]]-SMA1MSFT[[#This Row],[Naive Trend ]]</f>
        <v>-1.7489999999999952</v>
      </c>
      <c r="F106" s="6">
        <f t="shared" si="5"/>
        <v>3.0590009999999834</v>
      </c>
      <c r="G106" s="6">
        <f>ABS(SMA1MSFT[[#This Row],[Erorr 1]])</f>
        <v>1.7489999999999952</v>
      </c>
      <c r="H106" s="25">
        <f>SMA1MSFT[[#This Row],[Abs Erorr 1]]/SMA1MSFT[[#This Row],[Adj Close]]</f>
        <v>1.0588461785278801E-2</v>
      </c>
      <c r="I106" s="23">
        <f t="shared" si="8"/>
        <v>161.56313333333333</v>
      </c>
      <c r="J106" s="26">
        <f>(SMA1MSFT[[#This Row],[Adj Close]]-SMA1MSFT[[#This Row],[3-MA]])</f>
        <v>3.6166666666666742</v>
      </c>
      <c r="K106" s="11">
        <f t="shared" si="7"/>
        <v>13.080277777777832</v>
      </c>
      <c r="L106" s="11">
        <f>ABS(SMA1MSFT[[#This Row],[Erorr 2]])</f>
        <v>3.6166666666666742</v>
      </c>
      <c r="M106" s="25">
        <f>SMA1MSFT[[#This Row],[Abs Erorr 2]]/SMA1MSFT[[#This Row],[Adj Close]]</f>
        <v>2.1895332641561949E-2</v>
      </c>
      <c r="N106" s="23">
        <f t="shared" si="9"/>
        <v>159.88775000000001</v>
      </c>
      <c r="O106" s="27">
        <f>SMA1MSFT[[#This Row],[Adj Close]]-SMA1MSFT[[#This Row],[6-MA]]</f>
        <v>5.292049999999989</v>
      </c>
      <c r="P106" s="11">
        <f>(SMA1MSFT[[#This Row],[Adj Close]]-N106)^2</f>
        <v>28.005793202499884</v>
      </c>
      <c r="Q106" s="11">
        <f>ABS(SMA1MSFT[[#This Row],[Erorr 3]])</f>
        <v>5.292049999999989</v>
      </c>
      <c r="R106" s="28">
        <f>SMA1MSFT[[#This Row],[Abs Erorr 3]]/SMA1MSFT[[#This Row],[Adj Close]]</f>
        <v>3.2038118462426934E-2</v>
      </c>
    </row>
    <row r="107" spans="2:18">
      <c r="B107" s="14">
        <v>43937.291666666664</v>
      </c>
      <c r="C107" s="15">
        <v>170.1386</v>
      </c>
      <c r="D107" s="23">
        <f t="shared" si="6"/>
        <v>165.1798</v>
      </c>
      <c r="E107" s="24">
        <f>SMA1MSFT[[#This Row],[Adj Close]]-SMA1MSFT[[#This Row],[Naive Trend ]]</f>
        <v>4.9587999999999965</v>
      </c>
      <c r="F107" s="6">
        <f t="shared" si="5"/>
        <v>24.589697439999966</v>
      </c>
      <c r="G107" s="6">
        <f>ABS(SMA1MSFT[[#This Row],[Erorr 1]])</f>
        <v>4.9587999999999965</v>
      </c>
      <c r="H107" s="25">
        <f>SMA1MSFT[[#This Row],[Abs Erorr 1]]/SMA1MSFT[[#This Row],[Adj Close]]</f>
        <v>2.9145649488123194E-2</v>
      </c>
      <c r="I107" s="23">
        <f t="shared" si="8"/>
        <v>163.72223333333332</v>
      </c>
      <c r="J107" s="26">
        <f>(SMA1MSFT[[#This Row],[Adj Close]]-SMA1MSFT[[#This Row],[3-MA]])</f>
        <v>6.4163666666666757</v>
      </c>
      <c r="K107" s="11">
        <f t="shared" si="7"/>
        <v>41.169761201111228</v>
      </c>
      <c r="L107" s="11">
        <f>ABS(SMA1MSFT[[#This Row],[Erorr 2]])</f>
        <v>6.4163666666666757</v>
      </c>
      <c r="M107" s="25">
        <f>SMA1MSFT[[#This Row],[Abs Erorr 2]]/SMA1MSFT[[#This Row],[Adj Close]]</f>
        <v>3.7712586483412205E-2</v>
      </c>
      <c r="N107" s="23">
        <f t="shared" si="9"/>
        <v>160.94648333333333</v>
      </c>
      <c r="O107" s="27">
        <f>SMA1MSFT[[#This Row],[Adj Close]]-SMA1MSFT[[#This Row],[6-MA]]</f>
        <v>9.1921166666666636</v>
      </c>
      <c r="P107" s="11">
        <f>(SMA1MSFT[[#This Row],[Adj Close]]-N107)^2</f>
        <v>84.495008813611051</v>
      </c>
      <c r="Q107" s="11">
        <f>ABS(SMA1MSFT[[#This Row],[Erorr 3]])</f>
        <v>9.1921166666666636</v>
      </c>
      <c r="R107" s="28">
        <f>SMA1MSFT[[#This Row],[Abs Erorr 3]]/SMA1MSFT[[#This Row],[Adj Close]]</f>
        <v>5.4027226429902819E-2</v>
      </c>
    </row>
    <row r="108" spans="2:18">
      <c r="B108" s="14">
        <v>43938.291666666664</v>
      </c>
      <c r="C108" s="15">
        <v>171.6378</v>
      </c>
      <c r="D108" s="23">
        <f t="shared" si="6"/>
        <v>170.1386</v>
      </c>
      <c r="E108" s="24">
        <f>SMA1MSFT[[#This Row],[Adj Close]]-SMA1MSFT[[#This Row],[Naive Trend ]]</f>
        <v>1.4992000000000019</v>
      </c>
      <c r="F108" s="6">
        <f t="shared" si="5"/>
        <v>2.2476006400000057</v>
      </c>
      <c r="G108" s="6">
        <f>ABS(SMA1MSFT[[#This Row],[Erorr 1]])</f>
        <v>1.4992000000000019</v>
      </c>
      <c r="H108" s="25">
        <f>SMA1MSFT[[#This Row],[Abs Erorr 1]]/SMA1MSFT[[#This Row],[Adj Close]]</f>
        <v>8.7346726653452899E-3</v>
      </c>
      <c r="I108" s="23">
        <f t="shared" si="8"/>
        <v>167.41573333333335</v>
      </c>
      <c r="J108" s="26">
        <f>(SMA1MSFT[[#This Row],[Adj Close]]-SMA1MSFT[[#This Row],[3-MA]])</f>
        <v>4.2220666666666489</v>
      </c>
      <c r="K108" s="11">
        <f t="shared" si="7"/>
        <v>17.825846937777627</v>
      </c>
      <c r="L108" s="11">
        <f>ABS(SMA1MSFT[[#This Row],[Erorr 2]])</f>
        <v>4.2220666666666489</v>
      </c>
      <c r="M108" s="25">
        <f>SMA1MSFT[[#This Row],[Abs Erorr 2]]/SMA1MSFT[[#This Row],[Adj Close]]</f>
        <v>2.4598699509470811E-2</v>
      </c>
      <c r="N108" s="23">
        <f t="shared" si="9"/>
        <v>163.11678333333333</v>
      </c>
      <c r="O108" s="27">
        <f>SMA1MSFT[[#This Row],[Adj Close]]-SMA1MSFT[[#This Row],[6-MA]]</f>
        <v>8.521016666666668</v>
      </c>
      <c r="P108" s="11">
        <f>(SMA1MSFT[[#This Row],[Adj Close]]-N108)^2</f>
        <v>72.607725033611132</v>
      </c>
      <c r="Q108" s="11">
        <f>ABS(SMA1MSFT[[#This Row],[Erorr 3]])</f>
        <v>8.521016666666668</v>
      </c>
      <c r="R108" s="28">
        <f>SMA1MSFT[[#This Row],[Abs Erorr 3]]/SMA1MSFT[[#This Row],[Adj Close]]</f>
        <v>4.9645338420013937E-2</v>
      </c>
    </row>
    <row r="109" spans="2:18">
      <c r="B109" s="14">
        <v>43941.291666666664</v>
      </c>
      <c r="C109" s="15">
        <v>168.23580000000001</v>
      </c>
      <c r="D109" s="23">
        <f t="shared" si="6"/>
        <v>171.6378</v>
      </c>
      <c r="E109" s="24">
        <f>SMA1MSFT[[#This Row],[Adj Close]]-SMA1MSFT[[#This Row],[Naive Trend ]]</f>
        <v>-3.4019999999999868</v>
      </c>
      <c r="F109" s="6">
        <f t="shared" si="5"/>
        <v>11.573603999999911</v>
      </c>
      <c r="G109" s="6">
        <f>ABS(SMA1MSFT[[#This Row],[Erorr 1]])</f>
        <v>3.4019999999999868</v>
      </c>
      <c r="H109" s="25">
        <f>SMA1MSFT[[#This Row],[Abs Erorr 1]]/SMA1MSFT[[#This Row],[Adj Close]]</f>
        <v>2.0221617515415784E-2</v>
      </c>
      <c r="I109" s="23">
        <f t="shared" si="8"/>
        <v>168.9854</v>
      </c>
      <c r="J109" s="26">
        <f>(SMA1MSFT[[#This Row],[Adj Close]]-SMA1MSFT[[#This Row],[3-MA]])</f>
        <v>-0.74959999999998672</v>
      </c>
      <c r="K109" s="11">
        <f t="shared" si="7"/>
        <v>0.56190015999998011</v>
      </c>
      <c r="L109" s="11">
        <f>ABS(SMA1MSFT[[#This Row],[Erorr 2]])</f>
        <v>0.74959999999998672</v>
      </c>
      <c r="M109" s="25">
        <f>SMA1MSFT[[#This Row],[Abs Erorr 2]]/SMA1MSFT[[#This Row],[Adj Close]]</f>
        <v>4.4556509375530459E-3</v>
      </c>
      <c r="N109" s="23">
        <f t="shared" si="9"/>
        <v>165.27426666666665</v>
      </c>
      <c r="O109" s="27">
        <f>SMA1MSFT[[#This Row],[Adj Close]]-SMA1MSFT[[#This Row],[6-MA]]</f>
        <v>2.9615333333333638</v>
      </c>
      <c r="P109" s="11">
        <f>(SMA1MSFT[[#This Row],[Adj Close]]-N109)^2</f>
        <v>8.7706796844446249</v>
      </c>
      <c r="Q109" s="11">
        <f>ABS(SMA1MSFT[[#This Row],[Erorr 3]])</f>
        <v>2.9615333333333638</v>
      </c>
      <c r="R109" s="28">
        <f>SMA1MSFT[[#This Row],[Abs Erorr 3]]/SMA1MSFT[[#This Row],[Adj Close]]</f>
        <v>1.7603466880018185E-2</v>
      </c>
    </row>
    <row r="110" spans="2:18">
      <c r="B110" s="14">
        <v>43942.291666666664</v>
      </c>
      <c r="C110" s="15">
        <v>161.27799999999999</v>
      </c>
      <c r="D110" s="23">
        <f t="shared" si="6"/>
        <v>168.23580000000001</v>
      </c>
      <c r="E110" s="24">
        <f>SMA1MSFT[[#This Row],[Adj Close]]-SMA1MSFT[[#This Row],[Naive Trend ]]</f>
        <v>-6.9578000000000202</v>
      </c>
      <c r="F110" s="6">
        <f t="shared" si="5"/>
        <v>48.410980840000278</v>
      </c>
      <c r="G110" s="6">
        <f>ABS(SMA1MSFT[[#This Row],[Erorr 1]])</f>
        <v>6.9578000000000202</v>
      </c>
      <c r="H110" s="25">
        <f>SMA1MSFT[[#This Row],[Abs Erorr 1]]/SMA1MSFT[[#This Row],[Adj Close]]</f>
        <v>4.314165602252025E-2</v>
      </c>
      <c r="I110" s="23">
        <f t="shared" si="8"/>
        <v>170.00406666666666</v>
      </c>
      <c r="J110" s="26">
        <f>(SMA1MSFT[[#This Row],[Adj Close]]-SMA1MSFT[[#This Row],[3-MA]])</f>
        <v>-8.726066666666668</v>
      </c>
      <c r="K110" s="11">
        <f t="shared" si="7"/>
        <v>76.144239471111135</v>
      </c>
      <c r="L110" s="11">
        <f>ABS(SMA1MSFT[[#This Row],[Erorr 2]])</f>
        <v>8.726066666666668</v>
      </c>
      <c r="M110" s="25">
        <f>SMA1MSFT[[#This Row],[Abs Erorr 2]]/SMA1MSFT[[#This Row],[Adj Close]]</f>
        <v>5.4105747012405093E-2</v>
      </c>
      <c r="N110" s="23">
        <f t="shared" si="9"/>
        <v>166.86314999999999</v>
      </c>
      <c r="O110" s="27">
        <f>SMA1MSFT[[#This Row],[Adj Close]]-SMA1MSFT[[#This Row],[6-MA]]</f>
        <v>-5.5851499999999987</v>
      </c>
      <c r="P110" s="11">
        <f>(SMA1MSFT[[#This Row],[Adj Close]]-N110)^2</f>
        <v>31.193900522499987</v>
      </c>
      <c r="Q110" s="11">
        <f>ABS(SMA1MSFT[[#This Row],[Erorr 3]])</f>
        <v>5.5851499999999987</v>
      </c>
      <c r="R110" s="28">
        <f>SMA1MSFT[[#This Row],[Abs Erorr 3]]/SMA1MSFT[[#This Row],[Adj Close]]</f>
        <v>3.4630575775989277E-2</v>
      </c>
    </row>
    <row r="111" spans="2:18">
      <c r="B111" s="14">
        <v>43943.291666666664</v>
      </c>
      <c r="C111" s="15">
        <v>166.75579999999999</v>
      </c>
      <c r="D111" s="23">
        <f t="shared" si="6"/>
        <v>161.27799999999999</v>
      </c>
      <c r="E111" s="24">
        <f>SMA1MSFT[[#This Row],[Adj Close]]-SMA1MSFT[[#This Row],[Naive Trend ]]</f>
        <v>5.477800000000002</v>
      </c>
      <c r="F111" s="6">
        <f t="shared" si="5"/>
        <v>30.006292840000022</v>
      </c>
      <c r="G111" s="6">
        <f>ABS(SMA1MSFT[[#This Row],[Erorr 1]])</f>
        <v>5.477800000000002</v>
      </c>
      <c r="H111" s="25">
        <f>SMA1MSFT[[#This Row],[Abs Erorr 1]]/SMA1MSFT[[#This Row],[Adj Close]]</f>
        <v>3.2849232230603084E-2</v>
      </c>
      <c r="I111" s="23">
        <f t="shared" si="8"/>
        <v>167.05053333333333</v>
      </c>
      <c r="J111" s="26">
        <f>(SMA1MSFT[[#This Row],[Adj Close]]-SMA1MSFT[[#This Row],[3-MA]])</f>
        <v>-0.2947333333333404</v>
      </c>
      <c r="K111" s="11">
        <f t="shared" si="7"/>
        <v>8.6867737777781937E-2</v>
      </c>
      <c r="L111" s="11">
        <f>ABS(SMA1MSFT[[#This Row],[Erorr 2]])</f>
        <v>0.2947333333333404</v>
      </c>
      <c r="M111" s="25">
        <f>SMA1MSFT[[#This Row],[Abs Erorr 2]]/SMA1MSFT[[#This Row],[Adj Close]]</f>
        <v>1.7674547651916179E-3</v>
      </c>
      <c r="N111" s="23">
        <f t="shared" si="9"/>
        <v>167.23313333333334</v>
      </c>
      <c r="O111" s="27">
        <f>SMA1MSFT[[#This Row],[Adj Close]]-SMA1MSFT[[#This Row],[6-MA]]</f>
        <v>-0.47733333333334826</v>
      </c>
      <c r="P111" s="11">
        <f>(SMA1MSFT[[#This Row],[Adj Close]]-N111)^2</f>
        <v>0.22784711111112538</v>
      </c>
      <c r="Q111" s="11">
        <f>ABS(SMA1MSFT[[#This Row],[Erorr 3]])</f>
        <v>0.47733333333334826</v>
      </c>
      <c r="R111" s="28">
        <f>SMA1MSFT[[#This Row],[Abs Erorr 3]]/SMA1MSFT[[#This Row],[Adj Close]]</f>
        <v>2.8624691514978688E-3</v>
      </c>
    </row>
    <row r="112" spans="2:18">
      <c r="B112" s="14">
        <v>43944.291666666664</v>
      </c>
      <c r="C112" s="15">
        <v>164.73769999999999</v>
      </c>
      <c r="D112" s="23">
        <f t="shared" si="6"/>
        <v>166.75579999999999</v>
      </c>
      <c r="E112" s="24">
        <f>SMA1MSFT[[#This Row],[Adj Close]]-SMA1MSFT[[#This Row],[Naive Trend ]]</f>
        <v>-2.018100000000004</v>
      </c>
      <c r="F112" s="6">
        <f t="shared" si="5"/>
        <v>4.0727276100000163</v>
      </c>
      <c r="G112" s="6">
        <f>ABS(SMA1MSFT[[#This Row],[Erorr 1]])</f>
        <v>2.018100000000004</v>
      </c>
      <c r="H112" s="25">
        <f>SMA1MSFT[[#This Row],[Abs Erorr 1]]/SMA1MSFT[[#This Row],[Adj Close]]</f>
        <v>1.225038348841828E-2</v>
      </c>
      <c r="I112" s="23">
        <f t="shared" si="8"/>
        <v>165.42319999999998</v>
      </c>
      <c r="J112" s="26">
        <f>(SMA1MSFT[[#This Row],[Adj Close]]-SMA1MSFT[[#This Row],[3-MA]])</f>
        <v>-0.68549999999999045</v>
      </c>
      <c r="K112" s="11">
        <f t="shared" si="7"/>
        <v>0.46991024999998693</v>
      </c>
      <c r="L112" s="11">
        <f>ABS(SMA1MSFT[[#This Row],[Erorr 2]])</f>
        <v>0.68549999999999045</v>
      </c>
      <c r="M112" s="25">
        <f>SMA1MSFT[[#This Row],[Abs Erorr 2]]/SMA1MSFT[[#This Row],[Adj Close]]</f>
        <v>4.1611604386851981E-3</v>
      </c>
      <c r="N112" s="23">
        <f t="shared" si="9"/>
        <v>167.20430000000002</v>
      </c>
      <c r="O112" s="27">
        <f>SMA1MSFT[[#This Row],[Adj Close]]-SMA1MSFT[[#This Row],[6-MA]]</f>
        <v>-2.4666000000000281</v>
      </c>
      <c r="P112" s="11">
        <f>(SMA1MSFT[[#This Row],[Adj Close]]-N112)^2</f>
        <v>6.0841155600001384</v>
      </c>
      <c r="Q112" s="11">
        <f>ABS(SMA1MSFT[[#This Row],[Erorr 3]])</f>
        <v>2.4666000000000281</v>
      </c>
      <c r="R112" s="28">
        <f>SMA1MSFT[[#This Row],[Abs Erorr 3]]/SMA1MSFT[[#This Row],[Adj Close]]</f>
        <v>1.4972893272153419E-2</v>
      </c>
    </row>
    <row r="113" spans="2:18">
      <c r="B113" s="14">
        <v>43945.291666666664</v>
      </c>
      <c r="C113" s="15">
        <v>167.7457</v>
      </c>
      <c r="D113" s="23">
        <f t="shared" si="6"/>
        <v>164.73769999999999</v>
      </c>
      <c r="E113" s="24">
        <f>SMA1MSFT[[#This Row],[Adj Close]]-SMA1MSFT[[#This Row],[Naive Trend ]]</f>
        <v>3.0080000000000098</v>
      </c>
      <c r="F113" s="6">
        <f t="shared" si="5"/>
        <v>9.0480640000000587</v>
      </c>
      <c r="G113" s="6">
        <f>ABS(SMA1MSFT[[#This Row],[Erorr 1]])</f>
        <v>3.0080000000000098</v>
      </c>
      <c r="H113" s="25">
        <f>SMA1MSFT[[#This Row],[Abs Erorr 1]]/SMA1MSFT[[#This Row],[Adj Close]]</f>
        <v>1.7931905258972418E-2</v>
      </c>
      <c r="I113" s="23">
        <f t="shared" si="8"/>
        <v>164.25716666666665</v>
      </c>
      <c r="J113" s="26">
        <f>(SMA1MSFT[[#This Row],[Adj Close]]-SMA1MSFT[[#This Row],[3-MA]])</f>
        <v>3.4885333333333506</v>
      </c>
      <c r="K113" s="11">
        <f t="shared" si="7"/>
        <v>12.169864817777897</v>
      </c>
      <c r="L113" s="11">
        <f>ABS(SMA1MSFT[[#This Row],[Erorr 2]])</f>
        <v>3.4885333333333506</v>
      </c>
      <c r="M113" s="25">
        <f>SMA1MSFT[[#This Row],[Abs Erorr 2]]/SMA1MSFT[[#This Row],[Adj Close]]</f>
        <v>2.0796558918251558E-2</v>
      </c>
      <c r="N113" s="23">
        <f t="shared" si="9"/>
        <v>167.13061666666667</v>
      </c>
      <c r="O113" s="27">
        <f>SMA1MSFT[[#This Row],[Adj Close]]-SMA1MSFT[[#This Row],[6-MA]]</f>
        <v>0.61508333333333098</v>
      </c>
      <c r="P113" s="11">
        <f>(SMA1MSFT[[#This Row],[Adj Close]]-N113)^2</f>
        <v>0.37832750694444156</v>
      </c>
      <c r="Q113" s="11">
        <f>ABS(SMA1MSFT[[#This Row],[Erorr 3]])</f>
        <v>0.61508333333333098</v>
      </c>
      <c r="R113" s="28">
        <f>SMA1MSFT[[#This Row],[Abs Erorr 3]]/SMA1MSFT[[#This Row],[Adj Close]]</f>
        <v>3.6667606581470107E-3</v>
      </c>
    </row>
    <row r="114" spans="2:18">
      <c r="B114" s="14">
        <v>43948.291666666664</v>
      </c>
      <c r="C114" s="15">
        <v>167.26519999999999</v>
      </c>
      <c r="D114" s="23">
        <f t="shared" si="6"/>
        <v>167.7457</v>
      </c>
      <c r="E114" s="24">
        <f>SMA1MSFT[[#This Row],[Adj Close]]-SMA1MSFT[[#This Row],[Naive Trend ]]</f>
        <v>-0.48050000000000637</v>
      </c>
      <c r="F114" s="6">
        <f t="shared" si="5"/>
        <v>0.23088025000000612</v>
      </c>
      <c r="G114" s="6">
        <f>ABS(SMA1MSFT[[#This Row],[Erorr 1]])</f>
        <v>0.48050000000000637</v>
      </c>
      <c r="H114" s="25">
        <f>SMA1MSFT[[#This Row],[Abs Erorr 1]]/SMA1MSFT[[#This Row],[Adj Close]]</f>
        <v>2.8726836185889617E-3</v>
      </c>
      <c r="I114" s="23">
        <f t="shared" si="8"/>
        <v>166.41306666666665</v>
      </c>
      <c r="J114" s="26">
        <f>(SMA1MSFT[[#This Row],[Adj Close]]-SMA1MSFT[[#This Row],[3-MA]])</f>
        <v>0.85213333333334162</v>
      </c>
      <c r="K114" s="11">
        <f t="shared" si="7"/>
        <v>0.72613121777779188</v>
      </c>
      <c r="L114" s="11">
        <f>ABS(SMA1MSFT[[#This Row],[Erorr 2]])</f>
        <v>0.85213333333334162</v>
      </c>
      <c r="M114" s="25">
        <f>SMA1MSFT[[#This Row],[Abs Erorr 2]]/SMA1MSFT[[#This Row],[Adj Close]]</f>
        <v>5.0945046150265667E-3</v>
      </c>
      <c r="N114" s="23">
        <f t="shared" si="9"/>
        <v>166.73180000000002</v>
      </c>
      <c r="O114" s="27">
        <f>SMA1MSFT[[#This Row],[Adj Close]]-SMA1MSFT[[#This Row],[6-MA]]</f>
        <v>0.5333999999999719</v>
      </c>
      <c r="P114" s="11">
        <f>(SMA1MSFT[[#This Row],[Adj Close]]-N114)^2</f>
        <v>0.28451555999997002</v>
      </c>
      <c r="Q114" s="11">
        <f>ABS(SMA1MSFT[[#This Row],[Erorr 3]])</f>
        <v>0.5333999999999719</v>
      </c>
      <c r="R114" s="28">
        <f>SMA1MSFT[[#This Row],[Abs Erorr 3]]/SMA1MSFT[[#This Row],[Adj Close]]</f>
        <v>3.1889478504791907E-3</v>
      </c>
    </row>
    <row r="115" spans="2:18">
      <c r="B115" s="14">
        <v>43949.291666666664</v>
      </c>
      <c r="C115" s="15">
        <v>163.19040000000001</v>
      </c>
      <c r="D115" s="23">
        <f t="shared" si="6"/>
        <v>167.26519999999999</v>
      </c>
      <c r="E115" s="24">
        <f>SMA1MSFT[[#This Row],[Adj Close]]-SMA1MSFT[[#This Row],[Naive Trend ]]</f>
        <v>-4.074799999999982</v>
      </c>
      <c r="F115" s="6">
        <f t="shared" si="5"/>
        <v>16.603995039999852</v>
      </c>
      <c r="G115" s="6">
        <f>ABS(SMA1MSFT[[#This Row],[Erorr 1]])</f>
        <v>4.074799999999982</v>
      </c>
      <c r="H115" s="25">
        <f>SMA1MSFT[[#This Row],[Abs Erorr 1]]/SMA1MSFT[[#This Row],[Adj Close]]</f>
        <v>2.496960605525804E-2</v>
      </c>
      <c r="I115" s="23">
        <f t="shared" si="8"/>
        <v>166.58286666666666</v>
      </c>
      <c r="J115" s="26">
        <f>(SMA1MSFT[[#This Row],[Adj Close]]-SMA1MSFT[[#This Row],[3-MA]])</f>
        <v>-3.3924666666666496</v>
      </c>
      <c r="K115" s="11">
        <f t="shared" si="7"/>
        <v>11.508830084444329</v>
      </c>
      <c r="L115" s="11">
        <f>ABS(SMA1MSFT[[#This Row],[Erorr 2]])</f>
        <v>3.3924666666666496</v>
      </c>
      <c r="M115" s="25">
        <f>SMA1MSFT[[#This Row],[Abs Erorr 2]]/SMA1MSFT[[#This Row],[Adj Close]]</f>
        <v>2.0788396049440713E-2</v>
      </c>
      <c r="N115" s="23">
        <f t="shared" si="9"/>
        <v>166.00303333333332</v>
      </c>
      <c r="O115" s="27">
        <f>SMA1MSFT[[#This Row],[Adj Close]]-SMA1MSFT[[#This Row],[6-MA]]</f>
        <v>-2.8126333333333093</v>
      </c>
      <c r="P115" s="11">
        <f>(SMA1MSFT[[#This Row],[Adj Close]]-N115)^2</f>
        <v>7.9109062677776425</v>
      </c>
      <c r="Q115" s="11">
        <f>ABS(SMA1MSFT[[#This Row],[Erorr 3]])</f>
        <v>2.8126333333333093</v>
      </c>
      <c r="R115" s="28">
        <f>SMA1MSFT[[#This Row],[Abs Erorr 3]]/SMA1MSFT[[#This Row],[Adj Close]]</f>
        <v>1.7235286716211915E-2</v>
      </c>
    </row>
    <row r="116" spans="2:18">
      <c r="B116" s="14">
        <v>43950.291666666664</v>
      </c>
      <c r="C116" s="15">
        <v>170.51339999999999</v>
      </c>
      <c r="D116" s="23">
        <f t="shared" si="6"/>
        <v>163.19040000000001</v>
      </c>
      <c r="E116" s="24">
        <f>SMA1MSFT[[#This Row],[Adj Close]]-SMA1MSFT[[#This Row],[Naive Trend ]]</f>
        <v>7.3229999999999791</v>
      </c>
      <c r="F116" s="6">
        <f t="shared" si="5"/>
        <v>53.626328999999693</v>
      </c>
      <c r="G116" s="6">
        <f>ABS(SMA1MSFT[[#This Row],[Erorr 1]])</f>
        <v>7.3229999999999791</v>
      </c>
      <c r="H116" s="25">
        <f>SMA1MSFT[[#This Row],[Abs Erorr 1]]/SMA1MSFT[[#This Row],[Adj Close]]</f>
        <v>4.2946771338792024E-2</v>
      </c>
      <c r="I116" s="23">
        <f t="shared" si="8"/>
        <v>166.06710000000001</v>
      </c>
      <c r="J116" s="26">
        <f>(SMA1MSFT[[#This Row],[Adj Close]]-SMA1MSFT[[#This Row],[3-MA]])</f>
        <v>4.4462999999999795</v>
      </c>
      <c r="K116" s="11">
        <f t="shared" si="7"/>
        <v>19.769583689999816</v>
      </c>
      <c r="L116" s="11">
        <f>ABS(SMA1MSFT[[#This Row],[Erorr 2]])</f>
        <v>4.4462999999999795</v>
      </c>
      <c r="M116" s="25">
        <f>SMA1MSFT[[#This Row],[Abs Erorr 2]]/SMA1MSFT[[#This Row],[Adj Close]]</f>
        <v>2.6075956493741722E-2</v>
      </c>
      <c r="N116" s="23">
        <f t="shared" si="9"/>
        <v>165.16213333333334</v>
      </c>
      <c r="O116" s="27">
        <f>SMA1MSFT[[#This Row],[Adj Close]]-SMA1MSFT[[#This Row],[6-MA]]</f>
        <v>5.3512666666666462</v>
      </c>
      <c r="P116" s="11">
        <f>(SMA1MSFT[[#This Row],[Adj Close]]-N116)^2</f>
        <v>28.636054937777558</v>
      </c>
      <c r="Q116" s="11">
        <f>ABS(SMA1MSFT[[#This Row],[Erorr 3]])</f>
        <v>5.3512666666666462</v>
      </c>
      <c r="R116" s="28">
        <f>SMA1MSFT[[#This Row],[Abs Erorr 3]]/SMA1MSFT[[#This Row],[Adj Close]]</f>
        <v>3.1383261765155386E-2</v>
      </c>
    </row>
    <row r="117" spans="2:18">
      <c r="B117" s="14">
        <v>43951.291666666664</v>
      </c>
      <c r="C117" s="15">
        <v>172.22399999999999</v>
      </c>
      <c r="D117" s="23">
        <f t="shared" si="6"/>
        <v>170.51339999999999</v>
      </c>
      <c r="E117" s="24">
        <f>SMA1MSFT[[#This Row],[Adj Close]]-SMA1MSFT[[#This Row],[Naive Trend ]]</f>
        <v>1.7105999999999995</v>
      </c>
      <c r="F117" s="6">
        <f t="shared" si="5"/>
        <v>2.9261523599999983</v>
      </c>
      <c r="G117" s="6">
        <f>ABS(SMA1MSFT[[#This Row],[Erorr 1]])</f>
        <v>1.7105999999999995</v>
      </c>
      <c r="H117" s="25">
        <f>SMA1MSFT[[#This Row],[Abs Erorr 1]]/SMA1MSFT[[#This Row],[Adj Close]]</f>
        <v>9.9324136008918599E-3</v>
      </c>
      <c r="I117" s="23">
        <f t="shared" si="8"/>
        <v>166.98966666666666</v>
      </c>
      <c r="J117" s="26">
        <f>(SMA1MSFT[[#This Row],[Adj Close]]-SMA1MSFT[[#This Row],[3-MA]])</f>
        <v>5.2343333333333248</v>
      </c>
      <c r="K117" s="11">
        <f t="shared" si="7"/>
        <v>27.398245444444356</v>
      </c>
      <c r="L117" s="11">
        <f>ABS(SMA1MSFT[[#This Row],[Erorr 2]])</f>
        <v>5.2343333333333248</v>
      </c>
      <c r="M117" s="25">
        <f>SMA1MSFT[[#This Row],[Abs Erorr 2]]/SMA1MSFT[[#This Row],[Adj Close]]</f>
        <v>3.0392589495850317E-2</v>
      </c>
      <c r="N117" s="23">
        <f t="shared" si="9"/>
        <v>166.70136666666667</v>
      </c>
      <c r="O117" s="27">
        <f>SMA1MSFT[[#This Row],[Adj Close]]-SMA1MSFT[[#This Row],[6-MA]]</f>
        <v>5.5226333333333173</v>
      </c>
      <c r="P117" s="11">
        <f>(SMA1MSFT[[#This Row],[Adj Close]]-N117)^2</f>
        <v>30.499478934444266</v>
      </c>
      <c r="Q117" s="11">
        <f>ABS(SMA1MSFT[[#This Row],[Erorr 3]])</f>
        <v>5.5226333333333173</v>
      </c>
      <c r="R117" s="28">
        <f>SMA1MSFT[[#This Row],[Abs Erorr 3]]/SMA1MSFT[[#This Row],[Adj Close]]</f>
        <v>3.2066572216028648E-2</v>
      </c>
    </row>
    <row r="118" spans="2:18">
      <c r="B118" s="14">
        <v>43952.291666666664</v>
      </c>
      <c r="C118" s="15">
        <v>167.76490000000001</v>
      </c>
      <c r="D118" s="23">
        <f t="shared" si="6"/>
        <v>172.22399999999999</v>
      </c>
      <c r="E118" s="24">
        <f>SMA1MSFT[[#This Row],[Adj Close]]-SMA1MSFT[[#This Row],[Naive Trend ]]</f>
        <v>-4.4590999999999781</v>
      </c>
      <c r="F118" s="6">
        <f t="shared" si="5"/>
        <v>19.883572809999805</v>
      </c>
      <c r="G118" s="6">
        <f>ABS(SMA1MSFT[[#This Row],[Erorr 1]])</f>
        <v>4.4590999999999781</v>
      </c>
      <c r="H118" s="25">
        <f>SMA1MSFT[[#This Row],[Abs Erorr 1]]/SMA1MSFT[[#This Row],[Adj Close]]</f>
        <v>2.6579457323909695E-2</v>
      </c>
      <c r="I118" s="23">
        <f t="shared" si="8"/>
        <v>168.64259999999999</v>
      </c>
      <c r="J118" s="26">
        <f>(SMA1MSFT[[#This Row],[Adj Close]]-SMA1MSFT[[#This Row],[3-MA]])</f>
        <v>-0.87769999999997594</v>
      </c>
      <c r="K118" s="11">
        <f t="shared" si="7"/>
        <v>0.77035728999995778</v>
      </c>
      <c r="L118" s="11">
        <f>ABS(SMA1MSFT[[#This Row],[Erorr 2]])</f>
        <v>0.87769999999997594</v>
      </c>
      <c r="M118" s="25">
        <f>SMA1MSFT[[#This Row],[Abs Erorr 2]]/SMA1MSFT[[#This Row],[Adj Close]]</f>
        <v>5.2317260642719418E-3</v>
      </c>
      <c r="N118" s="23">
        <f t="shared" si="9"/>
        <v>167.6127333333333</v>
      </c>
      <c r="O118" s="27">
        <f>SMA1MSFT[[#This Row],[Adj Close]]-SMA1MSFT[[#This Row],[6-MA]]</f>
        <v>0.15216666666671586</v>
      </c>
      <c r="P118" s="11">
        <f>(SMA1MSFT[[#This Row],[Adj Close]]-N118)^2</f>
        <v>2.3154694444459414E-2</v>
      </c>
      <c r="Q118" s="11">
        <f>ABS(SMA1MSFT[[#This Row],[Erorr 3]])</f>
        <v>0.15216666666671586</v>
      </c>
      <c r="R118" s="28">
        <f>SMA1MSFT[[#This Row],[Abs Erorr 3]]/SMA1MSFT[[#This Row],[Adj Close]]</f>
        <v>9.0702326092475746E-4</v>
      </c>
    </row>
    <row r="119" spans="2:18">
      <c r="B119" s="14">
        <v>43955.291666666664</v>
      </c>
      <c r="C119" s="15">
        <v>171.86840000000001</v>
      </c>
      <c r="D119" s="23">
        <f t="shared" si="6"/>
        <v>167.76490000000001</v>
      </c>
      <c r="E119" s="24">
        <f>SMA1MSFT[[#This Row],[Adj Close]]-SMA1MSFT[[#This Row],[Naive Trend ]]</f>
        <v>4.1034999999999968</v>
      </c>
      <c r="F119" s="6">
        <f t="shared" si="5"/>
        <v>16.838712249999976</v>
      </c>
      <c r="G119" s="6">
        <f>ABS(SMA1MSFT[[#This Row],[Erorr 1]])</f>
        <v>4.1034999999999968</v>
      </c>
      <c r="H119" s="25">
        <f>SMA1MSFT[[#This Row],[Abs Erorr 1]]/SMA1MSFT[[#This Row],[Adj Close]]</f>
        <v>2.3875825922624501E-2</v>
      </c>
      <c r="I119" s="23">
        <f t="shared" si="8"/>
        <v>170.16743333333332</v>
      </c>
      <c r="J119" s="26">
        <f>(SMA1MSFT[[#This Row],[Adj Close]]-SMA1MSFT[[#This Row],[3-MA]])</f>
        <v>1.7009666666666874</v>
      </c>
      <c r="K119" s="11">
        <f t="shared" si="7"/>
        <v>2.8932876011111817</v>
      </c>
      <c r="L119" s="11">
        <f>ABS(SMA1MSFT[[#This Row],[Erorr 2]])</f>
        <v>1.7009666666666874</v>
      </c>
      <c r="M119" s="25">
        <f>SMA1MSFT[[#This Row],[Abs Erorr 2]]/SMA1MSFT[[#This Row],[Adj Close]]</f>
        <v>9.8969133748070467E-3</v>
      </c>
      <c r="N119" s="23">
        <f t="shared" si="9"/>
        <v>168.11726666666667</v>
      </c>
      <c r="O119" s="27">
        <f>SMA1MSFT[[#This Row],[Adj Close]]-SMA1MSFT[[#This Row],[6-MA]]</f>
        <v>3.7511333333333425</v>
      </c>
      <c r="P119" s="11">
        <f>(SMA1MSFT[[#This Row],[Adj Close]]-N119)^2</f>
        <v>14.071001284444513</v>
      </c>
      <c r="Q119" s="11">
        <f>ABS(SMA1MSFT[[#This Row],[Erorr 3]])</f>
        <v>3.7511333333333425</v>
      </c>
      <c r="R119" s="28">
        <f>SMA1MSFT[[#This Row],[Abs Erorr 3]]/SMA1MSFT[[#This Row],[Adj Close]]</f>
        <v>2.1825613861148077E-2</v>
      </c>
    </row>
    <row r="120" spans="2:18">
      <c r="B120" s="14">
        <v>43956.291666666664</v>
      </c>
      <c r="C120" s="15">
        <v>173.71350000000001</v>
      </c>
      <c r="D120" s="23">
        <f t="shared" si="6"/>
        <v>171.86840000000001</v>
      </c>
      <c r="E120" s="24">
        <f>SMA1MSFT[[#This Row],[Adj Close]]-SMA1MSFT[[#This Row],[Naive Trend ]]</f>
        <v>1.8451000000000022</v>
      </c>
      <c r="F120" s="6">
        <f t="shared" si="5"/>
        <v>3.4043940100000079</v>
      </c>
      <c r="G120" s="6">
        <f>ABS(SMA1MSFT[[#This Row],[Erorr 1]])</f>
        <v>1.8451000000000022</v>
      </c>
      <c r="H120" s="25">
        <f>SMA1MSFT[[#This Row],[Abs Erorr 1]]/SMA1MSFT[[#This Row],[Adj Close]]</f>
        <v>1.0621511857167129E-2</v>
      </c>
      <c r="I120" s="23">
        <f t="shared" si="8"/>
        <v>170.6191</v>
      </c>
      <c r="J120" s="26">
        <f>(SMA1MSFT[[#This Row],[Adj Close]]-SMA1MSFT[[#This Row],[3-MA]])</f>
        <v>3.0944000000000074</v>
      </c>
      <c r="K120" s="11">
        <f t="shared" si="7"/>
        <v>9.575311360000045</v>
      </c>
      <c r="L120" s="11">
        <f>ABS(SMA1MSFT[[#This Row],[Erorr 2]])</f>
        <v>3.0944000000000074</v>
      </c>
      <c r="M120" s="25">
        <f>SMA1MSFT[[#This Row],[Abs Erorr 2]]/SMA1MSFT[[#This Row],[Adj Close]]</f>
        <v>1.7813238464483228E-2</v>
      </c>
      <c r="N120" s="23">
        <f t="shared" si="9"/>
        <v>168.80438333333333</v>
      </c>
      <c r="O120" s="27">
        <f>SMA1MSFT[[#This Row],[Adj Close]]-SMA1MSFT[[#This Row],[6-MA]]</f>
        <v>4.9091166666666766</v>
      </c>
      <c r="P120" s="11">
        <f>(SMA1MSFT[[#This Row],[Adj Close]]-N120)^2</f>
        <v>24.099426446944541</v>
      </c>
      <c r="Q120" s="11">
        <f>ABS(SMA1MSFT[[#This Row],[Erorr 3]])</f>
        <v>4.9091166666666766</v>
      </c>
      <c r="R120" s="28">
        <f>SMA1MSFT[[#This Row],[Abs Erorr 3]]/SMA1MSFT[[#This Row],[Adj Close]]</f>
        <v>2.8259845473533583E-2</v>
      </c>
    </row>
    <row r="121" spans="2:18">
      <c r="B121" s="14">
        <v>43957.291666666664</v>
      </c>
      <c r="C121" s="15">
        <v>175.42420000000001</v>
      </c>
      <c r="D121" s="23">
        <f t="shared" si="6"/>
        <v>173.71350000000001</v>
      </c>
      <c r="E121" s="24">
        <f>SMA1MSFT[[#This Row],[Adj Close]]-SMA1MSFT[[#This Row],[Naive Trend ]]</f>
        <v>1.7107000000000028</v>
      </c>
      <c r="F121" s="6">
        <f t="shared" si="5"/>
        <v>2.9264944900000094</v>
      </c>
      <c r="G121" s="6">
        <f>ABS(SMA1MSFT[[#This Row],[Erorr 1]])</f>
        <v>1.7107000000000028</v>
      </c>
      <c r="H121" s="25">
        <f>SMA1MSFT[[#This Row],[Abs Erorr 1]]/SMA1MSFT[[#This Row],[Adj Close]]</f>
        <v>9.7517902319064452E-3</v>
      </c>
      <c r="I121" s="23">
        <f t="shared" si="8"/>
        <v>171.1156</v>
      </c>
      <c r="J121" s="26">
        <f>(SMA1MSFT[[#This Row],[Adj Close]]-SMA1MSFT[[#This Row],[3-MA]])</f>
        <v>4.3086000000000126</v>
      </c>
      <c r="K121" s="11">
        <f t="shared" si="7"/>
        <v>18.56403396000011</v>
      </c>
      <c r="L121" s="11">
        <f>ABS(SMA1MSFT[[#This Row],[Erorr 2]])</f>
        <v>4.3086000000000126</v>
      </c>
      <c r="M121" s="25">
        <f>SMA1MSFT[[#This Row],[Abs Erorr 2]]/SMA1MSFT[[#This Row],[Adj Close]]</f>
        <v>2.4561035478571441E-2</v>
      </c>
      <c r="N121" s="23">
        <f t="shared" si="9"/>
        <v>169.87910000000002</v>
      </c>
      <c r="O121" s="27">
        <f>SMA1MSFT[[#This Row],[Adj Close]]-SMA1MSFT[[#This Row],[6-MA]]</f>
        <v>5.5450999999999908</v>
      </c>
      <c r="P121" s="11">
        <f>(SMA1MSFT[[#This Row],[Adj Close]]-N121)^2</f>
        <v>30.748134009999898</v>
      </c>
      <c r="Q121" s="11">
        <f>ABS(SMA1MSFT[[#This Row],[Erorr 3]])</f>
        <v>5.5450999999999908</v>
      </c>
      <c r="R121" s="28">
        <f>SMA1MSFT[[#This Row],[Abs Erorr 3]]/SMA1MSFT[[#This Row],[Adj Close]]</f>
        <v>3.1609663889018681E-2</v>
      </c>
    </row>
    <row r="122" spans="2:18">
      <c r="B122" s="14">
        <v>43958.291666666664</v>
      </c>
      <c r="C122" s="15">
        <v>176.44280000000001</v>
      </c>
      <c r="D122" s="23">
        <f t="shared" si="6"/>
        <v>175.42420000000001</v>
      </c>
      <c r="E122" s="24">
        <f>SMA1MSFT[[#This Row],[Adj Close]]-SMA1MSFT[[#This Row],[Naive Trend ]]</f>
        <v>1.0185999999999922</v>
      </c>
      <c r="F122" s="6">
        <f t="shared" si="5"/>
        <v>1.0375459599999841</v>
      </c>
      <c r="G122" s="6">
        <f>ABS(SMA1MSFT[[#This Row],[Erorr 1]])</f>
        <v>1.0185999999999922</v>
      </c>
      <c r="H122" s="25">
        <f>SMA1MSFT[[#This Row],[Abs Erorr 1]]/SMA1MSFT[[#This Row],[Adj Close]]</f>
        <v>5.7729757179096688E-3</v>
      </c>
      <c r="I122" s="23">
        <f t="shared" si="8"/>
        <v>173.66870000000003</v>
      </c>
      <c r="J122" s="26">
        <f>(SMA1MSFT[[#This Row],[Adj Close]]-SMA1MSFT[[#This Row],[3-MA]])</f>
        <v>2.7740999999999758</v>
      </c>
      <c r="K122" s="11">
        <f t="shared" si="7"/>
        <v>7.6956308099998658</v>
      </c>
      <c r="L122" s="11">
        <f>ABS(SMA1MSFT[[#This Row],[Erorr 2]])</f>
        <v>2.7740999999999758</v>
      </c>
      <c r="M122" s="25">
        <f>SMA1MSFT[[#This Row],[Abs Erorr 2]]/SMA1MSFT[[#This Row],[Adj Close]]</f>
        <v>1.5722375750101311E-2</v>
      </c>
      <c r="N122" s="23">
        <f t="shared" si="9"/>
        <v>171.91806666666665</v>
      </c>
      <c r="O122" s="27">
        <f>SMA1MSFT[[#This Row],[Adj Close]]-SMA1MSFT[[#This Row],[6-MA]]</f>
        <v>4.5247333333333586</v>
      </c>
      <c r="P122" s="11">
        <f>(SMA1MSFT[[#This Row],[Adj Close]]-N122)^2</f>
        <v>20.473211737778005</v>
      </c>
      <c r="Q122" s="11">
        <f>ABS(SMA1MSFT[[#This Row],[Erorr 3]])</f>
        <v>4.5247333333333586</v>
      </c>
      <c r="R122" s="28">
        <f>SMA1MSFT[[#This Row],[Abs Erorr 3]]/SMA1MSFT[[#This Row],[Adj Close]]</f>
        <v>2.564419366125089E-2</v>
      </c>
    </row>
    <row r="123" spans="2:18">
      <c r="B123" s="14">
        <v>43959.291666666664</v>
      </c>
      <c r="C123" s="15">
        <v>177.48079999999999</v>
      </c>
      <c r="D123" s="23">
        <f t="shared" si="6"/>
        <v>176.44280000000001</v>
      </c>
      <c r="E123" s="24">
        <f>SMA1MSFT[[#This Row],[Adj Close]]-SMA1MSFT[[#This Row],[Naive Trend ]]</f>
        <v>1.0379999999999825</v>
      </c>
      <c r="F123" s="6">
        <f t="shared" si="5"/>
        <v>1.0774439999999637</v>
      </c>
      <c r="G123" s="6">
        <f>ABS(SMA1MSFT[[#This Row],[Erorr 1]])</f>
        <v>1.0379999999999825</v>
      </c>
      <c r="H123" s="25">
        <f>SMA1MSFT[[#This Row],[Abs Erorr 1]]/SMA1MSFT[[#This Row],[Adj Close]]</f>
        <v>5.8485199525806879E-3</v>
      </c>
      <c r="I123" s="23">
        <f t="shared" si="8"/>
        <v>175.1935</v>
      </c>
      <c r="J123" s="26">
        <f>(SMA1MSFT[[#This Row],[Adj Close]]-SMA1MSFT[[#This Row],[3-MA]])</f>
        <v>2.2872999999999877</v>
      </c>
      <c r="K123" s="11">
        <f t="shared" si="7"/>
        <v>5.2317412899999436</v>
      </c>
      <c r="L123" s="11">
        <f>ABS(SMA1MSFT[[#This Row],[Erorr 2]])</f>
        <v>2.2872999999999877</v>
      </c>
      <c r="M123" s="25">
        <f>SMA1MSFT[[#This Row],[Abs Erorr 2]]/SMA1MSFT[[#This Row],[Adj Close]]</f>
        <v>1.2887591221134836E-2</v>
      </c>
      <c r="N123" s="23">
        <f t="shared" si="9"/>
        <v>172.90629999999999</v>
      </c>
      <c r="O123" s="27">
        <f>SMA1MSFT[[#This Row],[Adj Close]]-SMA1MSFT[[#This Row],[6-MA]]</f>
        <v>4.5745000000000005</v>
      </c>
      <c r="P123" s="11">
        <f>(SMA1MSFT[[#This Row],[Adj Close]]-N123)^2</f>
        <v>20.926050250000003</v>
      </c>
      <c r="Q123" s="11">
        <f>ABS(SMA1MSFT[[#This Row],[Erorr 3]])</f>
        <v>4.5745000000000005</v>
      </c>
      <c r="R123" s="28">
        <f>SMA1MSFT[[#This Row],[Abs Erorr 3]]/SMA1MSFT[[#This Row],[Adj Close]]</f>
        <v>2.5774619001041242E-2</v>
      </c>
    </row>
    <row r="124" spans="2:18">
      <c r="B124" s="14">
        <v>43962.291666666664</v>
      </c>
      <c r="C124" s="15">
        <v>179.46039999999999</v>
      </c>
      <c r="D124" s="23">
        <f t="shared" si="6"/>
        <v>177.48079999999999</v>
      </c>
      <c r="E124" s="24">
        <f>SMA1MSFT[[#This Row],[Adj Close]]-SMA1MSFT[[#This Row],[Naive Trend ]]</f>
        <v>1.9796000000000049</v>
      </c>
      <c r="F124" s="6">
        <f t="shared" si="5"/>
        <v>3.9188161600000195</v>
      </c>
      <c r="G124" s="6">
        <f>ABS(SMA1MSFT[[#This Row],[Erorr 1]])</f>
        <v>1.9796000000000049</v>
      </c>
      <c r="H124" s="25">
        <f>SMA1MSFT[[#This Row],[Abs Erorr 1]]/SMA1MSFT[[#This Row],[Adj Close]]</f>
        <v>1.1030845802193715E-2</v>
      </c>
      <c r="I124" s="23">
        <f t="shared" si="8"/>
        <v>176.44926666666666</v>
      </c>
      <c r="J124" s="26">
        <f>(SMA1MSFT[[#This Row],[Adj Close]]-SMA1MSFT[[#This Row],[3-MA]])</f>
        <v>3.0111333333333334</v>
      </c>
      <c r="K124" s="11">
        <f t="shared" si="7"/>
        <v>9.0669239511111126</v>
      </c>
      <c r="L124" s="11">
        <f>ABS(SMA1MSFT[[#This Row],[Erorr 2]])</f>
        <v>3.0111333333333334</v>
      </c>
      <c r="M124" s="25">
        <f>SMA1MSFT[[#This Row],[Abs Erorr 2]]/SMA1MSFT[[#This Row],[Adj Close]]</f>
        <v>1.6778817685312936E-2</v>
      </c>
      <c r="N124" s="23">
        <f t="shared" si="9"/>
        <v>173.78243333333333</v>
      </c>
      <c r="O124" s="27">
        <f>SMA1MSFT[[#This Row],[Adj Close]]-SMA1MSFT[[#This Row],[6-MA]]</f>
        <v>5.6779666666666628</v>
      </c>
      <c r="P124" s="11">
        <f>(SMA1MSFT[[#This Row],[Adj Close]]-N124)^2</f>
        <v>32.239305467777733</v>
      </c>
      <c r="Q124" s="11">
        <f>ABS(SMA1MSFT[[#This Row],[Erorr 3]])</f>
        <v>5.6779666666666628</v>
      </c>
      <c r="R124" s="28">
        <f>SMA1MSFT[[#This Row],[Abs Erorr 3]]/SMA1MSFT[[#This Row],[Adj Close]]</f>
        <v>3.1639106268941022E-2</v>
      </c>
    </row>
    <row r="125" spans="2:18">
      <c r="B125" s="14">
        <v>43963.291666666664</v>
      </c>
      <c r="C125" s="15">
        <v>175.3954</v>
      </c>
      <c r="D125" s="23">
        <f t="shared" si="6"/>
        <v>179.46039999999999</v>
      </c>
      <c r="E125" s="24">
        <f>SMA1MSFT[[#This Row],[Adj Close]]-SMA1MSFT[[#This Row],[Naive Trend ]]</f>
        <v>-4.0649999999999977</v>
      </c>
      <c r="F125" s="6">
        <f t="shared" si="5"/>
        <v>16.52422499999998</v>
      </c>
      <c r="G125" s="6">
        <f>ABS(SMA1MSFT[[#This Row],[Erorr 1]])</f>
        <v>4.0649999999999977</v>
      </c>
      <c r="H125" s="25">
        <f>SMA1MSFT[[#This Row],[Abs Erorr 1]]/SMA1MSFT[[#This Row],[Adj Close]]</f>
        <v>2.3176206445551011E-2</v>
      </c>
      <c r="I125" s="23">
        <f t="shared" si="8"/>
        <v>177.79466666666667</v>
      </c>
      <c r="J125" s="26">
        <f>(SMA1MSFT[[#This Row],[Adj Close]]-SMA1MSFT[[#This Row],[3-MA]])</f>
        <v>-2.3992666666666764</v>
      </c>
      <c r="K125" s="11">
        <f t="shared" si="7"/>
        <v>5.7564805377778248</v>
      </c>
      <c r="L125" s="11">
        <f>ABS(SMA1MSFT[[#This Row],[Erorr 2]])</f>
        <v>2.3992666666666764</v>
      </c>
      <c r="M125" s="25">
        <f>SMA1MSFT[[#This Row],[Abs Erorr 2]]/SMA1MSFT[[#This Row],[Adj Close]]</f>
        <v>1.3679188089691499E-2</v>
      </c>
      <c r="N125" s="23">
        <f t="shared" si="9"/>
        <v>175.73168333333334</v>
      </c>
      <c r="O125" s="27">
        <f>SMA1MSFT[[#This Row],[Adj Close]]-SMA1MSFT[[#This Row],[6-MA]]</f>
        <v>-0.33628333333334126</v>
      </c>
      <c r="P125" s="11">
        <f>(SMA1MSFT[[#This Row],[Adj Close]]-N125)^2</f>
        <v>0.11308648027778311</v>
      </c>
      <c r="Q125" s="11">
        <f>ABS(SMA1MSFT[[#This Row],[Erorr 3]])</f>
        <v>0.33628333333334126</v>
      </c>
      <c r="R125" s="28">
        <f>SMA1MSFT[[#This Row],[Abs Erorr 3]]/SMA1MSFT[[#This Row],[Adj Close]]</f>
        <v>1.9172870744235098E-3</v>
      </c>
    </row>
    <row r="126" spans="2:18">
      <c r="B126" s="14">
        <v>43964.291666666664</v>
      </c>
      <c r="C126" s="15">
        <v>172.74299999999999</v>
      </c>
      <c r="D126" s="23">
        <f t="shared" si="6"/>
        <v>175.3954</v>
      </c>
      <c r="E126" s="24">
        <f>SMA1MSFT[[#This Row],[Adj Close]]-SMA1MSFT[[#This Row],[Naive Trend ]]</f>
        <v>-2.6524000000000001</v>
      </c>
      <c r="F126" s="6">
        <f t="shared" si="5"/>
        <v>7.0352257600000003</v>
      </c>
      <c r="G126" s="6">
        <f>ABS(SMA1MSFT[[#This Row],[Erorr 1]])</f>
        <v>2.6524000000000001</v>
      </c>
      <c r="H126" s="25">
        <f>SMA1MSFT[[#This Row],[Abs Erorr 1]]/SMA1MSFT[[#This Row],[Adj Close]]</f>
        <v>1.5354601923088056E-2</v>
      </c>
      <c r="I126" s="23">
        <f t="shared" si="8"/>
        <v>177.44553333333332</v>
      </c>
      <c r="J126" s="26">
        <f>(SMA1MSFT[[#This Row],[Adj Close]]-SMA1MSFT[[#This Row],[3-MA]])</f>
        <v>-4.7025333333333208</v>
      </c>
      <c r="K126" s="11">
        <f t="shared" si="7"/>
        <v>22.113819751110992</v>
      </c>
      <c r="L126" s="11">
        <f>ABS(SMA1MSFT[[#This Row],[Erorr 2]])</f>
        <v>4.7025333333333208</v>
      </c>
      <c r="M126" s="25">
        <f>SMA1MSFT[[#This Row],[Abs Erorr 2]]/SMA1MSFT[[#This Row],[Adj Close]]</f>
        <v>2.7222714282681908E-2</v>
      </c>
      <c r="N126" s="23">
        <f t="shared" si="9"/>
        <v>176.31951666666669</v>
      </c>
      <c r="O126" s="27">
        <f>SMA1MSFT[[#This Row],[Adj Close]]-SMA1MSFT[[#This Row],[6-MA]]</f>
        <v>-3.5765166666666914</v>
      </c>
      <c r="P126" s="11">
        <f>(SMA1MSFT[[#This Row],[Adj Close]]-N126)^2</f>
        <v>12.791471466944621</v>
      </c>
      <c r="Q126" s="11">
        <f>ABS(SMA1MSFT[[#This Row],[Erorr 3]])</f>
        <v>3.5765166666666914</v>
      </c>
      <c r="R126" s="28">
        <f>SMA1MSFT[[#This Row],[Abs Erorr 3]]/SMA1MSFT[[#This Row],[Adj Close]]</f>
        <v>2.0704263945090055E-2</v>
      </c>
    </row>
    <row r="127" spans="2:18">
      <c r="B127" s="14">
        <v>43965.291666666664</v>
      </c>
      <c r="C127" s="15">
        <v>173.49250000000001</v>
      </c>
      <c r="D127" s="23">
        <f t="shared" si="6"/>
        <v>172.74299999999999</v>
      </c>
      <c r="E127" s="24">
        <f>SMA1MSFT[[#This Row],[Adj Close]]-SMA1MSFT[[#This Row],[Naive Trend ]]</f>
        <v>0.74950000000001182</v>
      </c>
      <c r="F127" s="6">
        <f t="shared" si="5"/>
        <v>0.56175025000001777</v>
      </c>
      <c r="G127" s="6">
        <f>ABS(SMA1MSFT[[#This Row],[Erorr 1]])</f>
        <v>0.74950000000001182</v>
      </c>
      <c r="H127" s="25">
        <f>SMA1MSFT[[#This Row],[Abs Erorr 1]]/SMA1MSFT[[#This Row],[Adj Close]]</f>
        <v>4.3200714728303053E-3</v>
      </c>
      <c r="I127" s="23">
        <f t="shared" si="8"/>
        <v>175.86626666666666</v>
      </c>
      <c r="J127" s="26">
        <f>(SMA1MSFT[[#This Row],[Adj Close]]-SMA1MSFT[[#This Row],[3-MA]])</f>
        <v>-2.3737666666666541</v>
      </c>
      <c r="K127" s="11">
        <f t="shared" si="7"/>
        <v>5.634768187777718</v>
      </c>
      <c r="L127" s="11">
        <f>ABS(SMA1MSFT[[#This Row],[Erorr 2]])</f>
        <v>2.3737666666666541</v>
      </c>
      <c r="M127" s="25">
        <f>SMA1MSFT[[#This Row],[Abs Erorr 2]]/SMA1MSFT[[#This Row],[Adj Close]]</f>
        <v>1.3682243708901849E-2</v>
      </c>
      <c r="N127" s="23">
        <f t="shared" si="9"/>
        <v>176.15776666666667</v>
      </c>
      <c r="O127" s="27">
        <f>SMA1MSFT[[#This Row],[Adj Close]]-SMA1MSFT[[#This Row],[6-MA]]</f>
        <v>-2.6652666666666676</v>
      </c>
      <c r="P127" s="11">
        <f>(SMA1MSFT[[#This Row],[Adj Close]]-N127)^2</f>
        <v>7.1036464044444489</v>
      </c>
      <c r="Q127" s="11">
        <f>ABS(SMA1MSFT[[#This Row],[Erorr 3]])</f>
        <v>2.6652666666666676</v>
      </c>
      <c r="R127" s="28">
        <f>SMA1MSFT[[#This Row],[Abs Erorr 3]]/SMA1MSFT[[#This Row],[Adj Close]]</f>
        <v>1.5362431613278197E-2</v>
      </c>
    </row>
    <row r="128" spans="2:18">
      <c r="B128" s="14">
        <v>43966.291666666664</v>
      </c>
      <c r="C128" s="15">
        <v>176.02</v>
      </c>
      <c r="D128" s="23">
        <f t="shared" si="6"/>
        <v>173.49250000000001</v>
      </c>
      <c r="E128" s="24">
        <f>SMA1MSFT[[#This Row],[Adj Close]]-SMA1MSFT[[#This Row],[Naive Trend ]]</f>
        <v>2.5275000000000034</v>
      </c>
      <c r="F128" s="6">
        <f t="shared" si="5"/>
        <v>6.3882562500000173</v>
      </c>
      <c r="G128" s="6">
        <f>ABS(SMA1MSFT[[#This Row],[Erorr 1]])</f>
        <v>2.5275000000000034</v>
      </c>
      <c r="H128" s="25">
        <f>SMA1MSFT[[#This Row],[Abs Erorr 1]]/SMA1MSFT[[#This Row],[Adj Close]]</f>
        <v>1.4359163731394179E-2</v>
      </c>
      <c r="I128" s="23">
        <f t="shared" si="8"/>
        <v>173.87696666666668</v>
      </c>
      <c r="J128" s="26">
        <f>(SMA1MSFT[[#This Row],[Adj Close]]-SMA1MSFT[[#This Row],[3-MA]])</f>
        <v>2.1430333333333351</v>
      </c>
      <c r="K128" s="11">
        <f t="shared" si="7"/>
        <v>4.5925918677777853</v>
      </c>
      <c r="L128" s="11">
        <f>ABS(SMA1MSFT[[#This Row],[Erorr 2]])</f>
        <v>2.1430333333333351</v>
      </c>
      <c r="M128" s="25">
        <f>SMA1MSFT[[#This Row],[Abs Erorr 2]]/SMA1MSFT[[#This Row],[Adj Close]]</f>
        <v>1.217494224141197E-2</v>
      </c>
      <c r="N128" s="23">
        <f t="shared" si="9"/>
        <v>175.83581666666669</v>
      </c>
      <c r="O128" s="27">
        <f>SMA1MSFT[[#This Row],[Adj Close]]-SMA1MSFT[[#This Row],[6-MA]]</f>
        <v>0.18418333333332271</v>
      </c>
      <c r="P128" s="11">
        <f>(SMA1MSFT[[#This Row],[Adj Close]]-N128)^2</f>
        <v>3.3923500277773862E-2</v>
      </c>
      <c r="Q128" s="11">
        <f>ABS(SMA1MSFT[[#This Row],[Erorr 3]])</f>
        <v>0.18418333333332271</v>
      </c>
      <c r="R128" s="28">
        <f>SMA1MSFT[[#This Row],[Abs Erorr 3]]/SMA1MSFT[[#This Row],[Adj Close]]</f>
        <v>1.0463773056091506E-3</v>
      </c>
    </row>
    <row r="129" spans="2:18">
      <c r="B129" s="14">
        <v>43969.291666666664</v>
      </c>
      <c r="C129" s="15">
        <v>177.70179999999999</v>
      </c>
      <c r="D129" s="23">
        <f t="shared" si="6"/>
        <v>176.02</v>
      </c>
      <c r="E129" s="24">
        <f>SMA1MSFT[[#This Row],[Adj Close]]-SMA1MSFT[[#This Row],[Naive Trend ]]</f>
        <v>1.6817999999999813</v>
      </c>
      <c r="F129" s="6">
        <f t="shared" si="5"/>
        <v>2.8284512399999371</v>
      </c>
      <c r="G129" s="6">
        <f>ABS(SMA1MSFT[[#This Row],[Erorr 1]])</f>
        <v>1.6817999999999813</v>
      </c>
      <c r="H129" s="25">
        <f>SMA1MSFT[[#This Row],[Abs Erorr 1]]/SMA1MSFT[[#This Row],[Adj Close]]</f>
        <v>9.4641697495466085E-3</v>
      </c>
      <c r="I129" s="23">
        <f t="shared" si="8"/>
        <v>174.08516666666665</v>
      </c>
      <c r="J129" s="26">
        <f>(SMA1MSFT[[#This Row],[Adj Close]]-SMA1MSFT[[#This Row],[3-MA]])</f>
        <v>3.6166333333333398</v>
      </c>
      <c r="K129" s="11">
        <f t="shared" si="7"/>
        <v>13.080036667777824</v>
      </c>
      <c r="L129" s="11">
        <f>ABS(SMA1MSFT[[#This Row],[Erorr 2]])</f>
        <v>3.6166333333333398</v>
      </c>
      <c r="M129" s="25">
        <f>SMA1MSFT[[#This Row],[Abs Erorr 2]]/SMA1MSFT[[#This Row],[Adj Close]]</f>
        <v>2.0352260547351463E-2</v>
      </c>
      <c r="N129" s="23">
        <f t="shared" si="9"/>
        <v>175.76535000000001</v>
      </c>
      <c r="O129" s="27">
        <f>SMA1MSFT[[#This Row],[Adj Close]]-SMA1MSFT[[#This Row],[6-MA]]</f>
        <v>1.9364499999999794</v>
      </c>
      <c r="P129" s="11">
        <f>(SMA1MSFT[[#This Row],[Adj Close]]-N129)^2</f>
        <v>3.7498386024999202</v>
      </c>
      <c r="Q129" s="11">
        <f>ABS(SMA1MSFT[[#This Row],[Erorr 3]])</f>
        <v>1.9364499999999794</v>
      </c>
      <c r="R129" s="28">
        <f>SMA1MSFT[[#This Row],[Abs Erorr 3]]/SMA1MSFT[[#This Row],[Adj Close]]</f>
        <v>1.089718843590768E-2</v>
      </c>
    </row>
    <row r="130" spans="2:18">
      <c r="B130" s="14">
        <v>43970.291666666664</v>
      </c>
      <c r="C130" s="15">
        <v>176.4717</v>
      </c>
      <c r="D130" s="23">
        <f t="shared" si="6"/>
        <v>177.70179999999999</v>
      </c>
      <c r="E130" s="24">
        <f>SMA1MSFT[[#This Row],[Adj Close]]-SMA1MSFT[[#This Row],[Naive Trend ]]</f>
        <v>-1.2300999999999931</v>
      </c>
      <c r="F130" s="6">
        <f t="shared" si="5"/>
        <v>1.5131460099999829</v>
      </c>
      <c r="G130" s="6">
        <f>ABS(SMA1MSFT[[#This Row],[Erorr 1]])</f>
        <v>1.2300999999999931</v>
      </c>
      <c r="H130" s="25">
        <f>SMA1MSFT[[#This Row],[Abs Erorr 1]]/SMA1MSFT[[#This Row],[Adj Close]]</f>
        <v>6.9705227523732876E-3</v>
      </c>
      <c r="I130" s="23">
        <f t="shared" si="8"/>
        <v>175.73810000000003</v>
      </c>
      <c r="J130" s="26">
        <f>(SMA1MSFT[[#This Row],[Adj Close]]-SMA1MSFT[[#This Row],[3-MA]])</f>
        <v>0.73359999999996717</v>
      </c>
      <c r="K130" s="11">
        <f t="shared" si="7"/>
        <v>0.53816895999995185</v>
      </c>
      <c r="L130" s="11">
        <f>ABS(SMA1MSFT[[#This Row],[Erorr 2]])</f>
        <v>0.73359999999996717</v>
      </c>
      <c r="M130" s="25">
        <f>SMA1MSFT[[#This Row],[Abs Erorr 2]]/SMA1MSFT[[#This Row],[Adj Close]]</f>
        <v>4.1570404773114732E-3</v>
      </c>
      <c r="N130" s="23">
        <f t="shared" si="9"/>
        <v>175.80218333333335</v>
      </c>
      <c r="O130" s="27">
        <f>SMA1MSFT[[#This Row],[Adj Close]]-SMA1MSFT[[#This Row],[6-MA]]</f>
        <v>0.66951666666665233</v>
      </c>
      <c r="P130" s="11">
        <f>(SMA1MSFT[[#This Row],[Adj Close]]-N130)^2</f>
        <v>0.44825256694442522</v>
      </c>
      <c r="Q130" s="11">
        <f>ABS(SMA1MSFT[[#This Row],[Erorr 3]])</f>
        <v>0.66951666666665233</v>
      </c>
      <c r="R130" s="28">
        <f>SMA1MSFT[[#This Row],[Abs Erorr 3]]/SMA1MSFT[[#This Row],[Adj Close]]</f>
        <v>3.7939038761832765E-3</v>
      </c>
    </row>
    <row r="131" spans="2:18">
      <c r="B131" s="14">
        <v>43971.291666666664</v>
      </c>
      <c r="C131" s="15">
        <v>178.9195</v>
      </c>
      <c r="D131" s="23">
        <f t="shared" si="6"/>
        <v>176.4717</v>
      </c>
      <c r="E131" s="24">
        <f>SMA1MSFT[[#This Row],[Adj Close]]-SMA1MSFT[[#This Row],[Naive Trend ]]</f>
        <v>2.4478000000000009</v>
      </c>
      <c r="F131" s="6">
        <f t="shared" si="5"/>
        <v>5.9917248400000043</v>
      </c>
      <c r="G131" s="6">
        <f>ABS(SMA1MSFT[[#This Row],[Erorr 1]])</f>
        <v>2.4478000000000009</v>
      </c>
      <c r="H131" s="25">
        <f>SMA1MSFT[[#This Row],[Abs Erorr 1]]/SMA1MSFT[[#This Row],[Adj Close]]</f>
        <v>1.3681012969519816E-2</v>
      </c>
      <c r="I131" s="23">
        <f t="shared" si="8"/>
        <v>176.7311666666667</v>
      </c>
      <c r="J131" s="26">
        <f>(SMA1MSFT[[#This Row],[Adj Close]]-SMA1MSFT[[#This Row],[3-MA]])</f>
        <v>2.1883333333333042</v>
      </c>
      <c r="K131" s="11">
        <f t="shared" si="7"/>
        <v>4.7888027777776498</v>
      </c>
      <c r="L131" s="11">
        <f>ABS(SMA1MSFT[[#This Row],[Erorr 2]])</f>
        <v>2.1883333333333042</v>
      </c>
      <c r="M131" s="25">
        <f>SMA1MSFT[[#This Row],[Abs Erorr 2]]/SMA1MSFT[[#This Row],[Adj Close]]</f>
        <v>1.2230826339964643E-2</v>
      </c>
      <c r="N131" s="23">
        <f t="shared" si="9"/>
        <v>175.30406666666667</v>
      </c>
      <c r="O131" s="27">
        <f>SMA1MSFT[[#This Row],[Adj Close]]-SMA1MSFT[[#This Row],[6-MA]]</f>
        <v>3.6154333333333284</v>
      </c>
      <c r="P131" s="11">
        <f>(SMA1MSFT[[#This Row],[Adj Close]]-N131)^2</f>
        <v>13.071358187777742</v>
      </c>
      <c r="Q131" s="11">
        <f>ABS(SMA1MSFT[[#This Row],[Erorr 3]])</f>
        <v>3.6154333333333284</v>
      </c>
      <c r="R131" s="28">
        <f>SMA1MSFT[[#This Row],[Abs Erorr 3]]/SMA1MSFT[[#This Row],[Adj Close]]</f>
        <v>2.0207039106041144E-2</v>
      </c>
    </row>
    <row r="132" spans="2:18">
      <c r="B132" s="14">
        <v>43972.291666666664</v>
      </c>
      <c r="C132" s="15">
        <v>176.7704</v>
      </c>
      <c r="D132" s="23">
        <f t="shared" si="6"/>
        <v>178.9195</v>
      </c>
      <c r="E132" s="24">
        <f>SMA1MSFT[[#This Row],[Adj Close]]-SMA1MSFT[[#This Row],[Naive Trend ]]</f>
        <v>-2.1491000000000042</v>
      </c>
      <c r="F132" s="6">
        <f t="shared" ref="F132:F195" si="10">(C132-D132)^2</f>
        <v>4.6186308100000177</v>
      </c>
      <c r="G132" s="6">
        <f>ABS(SMA1MSFT[[#This Row],[Erorr 1]])</f>
        <v>2.1491000000000042</v>
      </c>
      <c r="H132" s="25">
        <f>SMA1MSFT[[#This Row],[Abs Erorr 1]]/SMA1MSFT[[#This Row],[Adj Close]]</f>
        <v>1.2157578418106224E-2</v>
      </c>
      <c r="I132" s="23">
        <f t="shared" si="8"/>
        <v>177.69766666666666</v>
      </c>
      <c r="J132" s="26">
        <f>(SMA1MSFT[[#This Row],[Adj Close]]-SMA1MSFT[[#This Row],[3-MA]])</f>
        <v>-0.92726666666666802</v>
      </c>
      <c r="K132" s="11">
        <f t="shared" si="7"/>
        <v>0.85982347111111357</v>
      </c>
      <c r="L132" s="11">
        <f>ABS(SMA1MSFT[[#This Row],[Erorr 2]])</f>
        <v>0.92726666666666802</v>
      </c>
      <c r="M132" s="25">
        <f>SMA1MSFT[[#This Row],[Abs Erorr 2]]/SMA1MSFT[[#This Row],[Adj Close]]</f>
        <v>5.2455991877976629E-3</v>
      </c>
      <c r="N132" s="23">
        <f t="shared" si="9"/>
        <v>175.89141666666669</v>
      </c>
      <c r="O132" s="27">
        <f>SMA1MSFT[[#This Row],[Adj Close]]-SMA1MSFT[[#This Row],[6-MA]]</f>
        <v>0.87898333333330925</v>
      </c>
      <c r="P132" s="11">
        <f>(SMA1MSFT[[#This Row],[Adj Close]]-N132)^2</f>
        <v>0.7726117002777354</v>
      </c>
      <c r="Q132" s="11">
        <f>ABS(SMA1MSFT[[#This Row],[Erorr 3]])</f>
        <v>0.87898333333330925</v>
      </c>
      <c r="R132" s="28">
        <f>SMA1MSFT[[#This Row],[Abs Erorr 3]]/SMA1MSFT[[#This Row],[Adj Close]]</f>
        <v>4.9724576814518112E-3</v>
      </c>
    </row>
    <row r="133" spans="2:18">
      <c r="B133" s="14">
        <v>43973.291666666664</v>
      </c>
      <c r="C133" s="15">
        <v>176.8475</v>
      </c>
      <c r="D133" s="23">
        <f t="shared" ref="D133:D196" si="11">C132</f>
        <v>176.7704</v>
      </c>
      <c r="E133" s="24">
        <f>SMA1MSFT[[#This Row],[Adj Close]]-SMA1MSFT[[#This Row],[Naive Trend ]]</f>
        <v>7.7100000000001501E-2</v>
      </c>
      <c r="F133" s="6">
        <f t="shared" si="10"/>
        <v>5.9444100000002314E-3</v>
      </c>
      <c r="G133" s="6">
        <f>ABS(SMA1MSFT[[#This Row],[Erorr 1]])</f>
        <v>7.7100000000001501E-2</v>
      </c>
      <c r="H133" s="25">
        <f>SMA1MSFT[[#This Row],[Abs Erorr 1]]/SMA1MSFT[[#This Row],[Adj Close]]</f>
        <v>4.3596884321238073E-4</v>
      </c>
      <c r="I133" s="23">
        <f t="shared" si="8"/>
        <v>177.38720000000001</v>
      </c>
      <c r="J133" s="26">
        <f>(SMA1MSFT[[#This Row],[Adj Close]]-SMA1MSFT[[#This Row],[3-MA]])</f>
        <v>-0.5397000000000105</v>
      </c>
      <c r="K133" s="11">
        <f t="shared" si="7"/>
        <v>0.29127609000001131</v>
      </c>
      <c r="L133" s="11">
        <f>ABS(SMA1MSFT[[#This Row],[Erorr 2]])</f>
        <v>0.5397000000000105</v>
      </c>
      <c r="M133" s="25">
        <f>SMA1MSFT[[#This Row],[Abs Erorr 2]]/SMA1MSFT[[#This Row],[Adj Close]]</f>
        <v>3.0517819024866652E-3</v>
      </c>
      <c r="N133" s="23">
        <f t="shared" si="9"/>
        <v>176.56264999999999</v>
      </c>
      <c r="O133" s="27">
        <f>SMA1MSFT[[#This Row],[Adj Close]]-SMA1MSFT[[#This Row],[6-MA]]</f>
        <v>0.28485000000000582</v>
      </c>
      <c r="P133" s="11">
        <f>(SMA1MSFT[[#This Row],[Adj Close]]-N133)^2</f>
        <v>8.1139522500003322E-2</v>
      </c>
      <c r="Q133" s="11">
        <f>ABS(SMA1MSFT[[#This Row],[Erorr 3]])</f>
        <v>0.28485000000000582</v>
      </c>
      <c r="R133" s="28">
        <f>SMA1MSFT[[#This Row],[Abs Erorr 3]]/SMA1MSFT[[#This Row],[Adj Close]]</f>
        <v>1.610709792335237E-3</v>
      </c>
    </row>
    <row r="134" spans="2:18">
      <c r="B134" s="14">
        <v>43977.291666666664</v>
      </c>
      <c r="C134" s="15">
        <v>174.97800000000001</v>
      </c>
      <c r="D134" s="23">
        <f t="shared" si="11"/>
        <v>176.8475</v>
      </c>
      <c r="E134" s="24">
        <f>SMA1MSFT[[#This Row],[Adj Close]]-SMA1MSFT[[#This Row],[Naive Trend ]]</f>
        <v>-1.8694999999999879</v>
      </c>
      <c r="F134" s="6">
        <f t="shared" si="10"/>
        <v>3.4950302499999548</v>
      </c>
      <c r="G134" s="6">
        <f>ABS(SMA1MSFT[[#This Row],[Erorr 1]])</f>
        <v>1.8694999999999879</v>
      </c>
      <c r="H134" s="25">
        <f>SMA1MSFT[[#This Row],[Abs Erorr 1]]/SMA1MSFT[[#This Row],[Adj Close]]</f>
        <v>1.0684200299466149E-2</v>
      </c>
      <c r="I134" s="23">
        <f t="shared" si="8"/>
        <v>177.51246666666665</v>
      </c>
      <c r="J134" s="26">
        <f>(SMA1MSFT[[#This Row],[Adj Close]]-SMA1MSFT[[#This Row],[3-MA]])</f>
        <v>-2.5344666666666456</v>
      </c>
      <c r="K134" s="11">
        <f t="shared" ref="K134:K197" si="12">(C134-I134)^2</f>
        <v>6.4235212844443375</v>
      </c>
      <c r="L134" s="11">
        <f>ABS(SMA1MSFT[[#This Row],[Erorr 2]])</f>
        <v>2.5344666666666456</v>
      </c>
      <c r="M134" s="25">
        <f>SMA1MSFT[[#This Row],[Abs Erorr 2]]/SMA1MSFT[[#This Row],[Adj Close]]</f>
        <v>1.4484487573675807E-2</v>
      </c>
      <c r="N134" s="23">
        <f t="shared" si="9"/>
        <v>177.12181666666666</v>
      </c>
      <c r="O134" s="27">
        <f>SMA1MSFT[[#This Row],[Adj Close]]-SMA1MSFT[[#This Row],[6-MA]]</f>
        <v>-2.1438166666666518</v>
      </c>
      <c r="P134" s="11">
        <f>(SMA1MSFT[[#This Row],[Adj Close]]-N134)^2</f>
        <v>4.5959499002777138</v>
      </c>
      <c r="Q134" s="11">
        <f>ABS(SMA1MSFT[[#This Row],[Erorr 3]])</f>
        <v>2.1438166666666518</v>
      </c>
      <c r="R134" s="28">
        <f>SMA1MSFT[[#This Row],[Abs Erorr 3]]/SMA1MSFT[[#This Row],[Adj Close]]</f>
        <v>1.2251921193902386E-2</v>
      </c>
    </row>
    <row r="135" spans="2:18">
      <c r="B135" s="14">
        <v>43978.291666666664</v>
      </c>
      <c r="C135" s="15">
        <v>175.20920000000001</v>
      </c>
      <c r="D135" s="23">
        <f t="shared" si="11"/>
        <v>174.97800000000001</v>
      </c>
      <c r="E135" s="24">
        <f>SMA1MSFT[[#This Row],[Adj Close]]-SMA1MSFT[[#This Row],[Naive Trend ]]</f>
        <v>0.23120000000000118</v>
      </c>
      <c r="F135" s="6">
        <f t="shared" si="10"/>
        <v>5.3453440000000546E-2</v>
      </c>
      <c r="G135" s="6">
        <f>ABS(SMA1MSFT[[#This Row],[Erorr 1]])</f>
        <v>0.23120000000000118</v>
      </c>
      <c r="H135" s="25">
        <f>SMA1MSFT[[#This Row],[Abs Erorr 1]]/SMA1MSFT[[#This Row],[Adj Close]]</f>
        <v>1.3195654109487468E-3</v>
      </c>
      <c r="I135" s="23">
        <f t="shared" ref="I135:I198" si="13">AVERAGE(C132:C134)</f>
        <v>176.19863333333333</v>
      </c>
      <c r="J135" s="26">
        <f>(SMA1MSFT[[#This Row],[Adj Close]]-SMA1MSFT[[#This Row],[3-MA]])</f>
        <v>-0.98943333333332362</v>
      </c>
      <c r="K135" s="11">
        <f t="shared" si="12"/>
        <v>0.97897832111109184</v>
      </c>
      <c r="L135" s="11">
        <f>ABS(SMA1MSFT[[#This Row],[Erorr 2]])</f>
        <v>0.98943333333332362</v>
      </c>
      <c r="M135" s="25">
        <f>SMA1MSFT[[#This Row],[Abs Erorr 2]]/SMA1MSFT[[#This Row],[Adj Close]]</f>
        <v>5.647153992674606E-3</v>
      </c>
      <c r="N135" s="23">
        <f t="shared" si="9"/>
        <v>176.94814999999997</v>
      </c>
      <c r="O135" s="27">
        <f>SMA1MSFT[[#This Row],[Adj Close]]-SMA1MSFT[[#This Row],[6-MA]]</f>
        <v>-1.73894999999996</v>
      </c>
      <c r="P135" s="11">
        <f>(SMA1MSFT[[#This Row],[Adj Close]]-N135)^2</f>
        <v>3.0239471024998608</v>
      </c>
      <c r="Q135" s="11">
        <f>ABS(SMA1MSFT[[#This Row],[Erorr 3]])</f>
        <v>1.73894999999996</v>
      </c>
      <c r="R135" s="28">
        <f>SMA1MSFT[[#This Row],[Abs Erorr 3]]/SMA1MSFT[[#This Row],[Adj Close]]</f>
        <v>9.9249925232234373E-3</v>
      </c>
    </row>
    <row r="136" spans="2:18">
      <c r="B136" s="14">
        <v>43979.291666666664</v>
      </c>
      <c r="C136" s="15">
        <v>174.8141</v>
      </c>
      <c r="D136" s="23">
        <f t="shared" si="11"/>
        <v>175.20920000000001</v>
      </c>
      <c r="E136" s="24">
        <f>SMA1MSFT[[#This Row],[Adj Close]]-SMA1MSFT[[#This Row],[Naive Trend ]]</f>
        <v>-0.39510000000001355</v>
      </c>
      <c r="F136" s="6">
        <f t="shared" si="10"/>
        <v>0.1561040100000107</v>
      </c>
      <c r="G136" s="6">
        <f>ABS(SMA1MSFT[[#This Row],[Erorr 1]])</f>
        <v>0.39510000000001355</v>
      </c>
      <c r="H136" s="25">
        <f>SMA1MSFT[[#This Row],[Abs Erorr 1]]/SMA1MSFT[[#This Row],[Adj Close]]</f>
        <v>2.260115173776106E-3</v>
      </c>
      <c r="I136" s="23">
        <f t="shared" si="13"/>
        <v>175.67823333333334</v>
      </c>
      <c r="J136" s="26">
        <f>(SMA1MSFT[[#This Row],[Adj Close]]-SMA1MSFT[[#This Row],[3-MA]])</f>
        <v>-0.86413333333334208</v>
      </c>
      <c r="K136" s="11">
        <f t="shared" si="12"/>
        <v>0.74672641777779292</v>
      </c>
      <c r="L136" s="11">
        <f>ABS(SMA1MSFT[[#This Row],[Erorr 2]])</f>
        <v>0.86413333333334208</v>
      </c>
      <c r="M136" s="25">
        <f>SMA1MSFT[[#This Row],[Abs Erorr 2]]/SMA1MSFT[[#This Row],[Adj Close]]</f>
        <v>4.9431558057006966E-3</v>
      </c>
      <c r="N136" s="23">
        <f t="shared" si="9"/>
        <v>176.53271666666669</v>
      </c>
      <c r="O136" s="27">
        <f>SMA1MSFT[[#This Row],[Adj Close]]-SMA1MSFT[[#This Row],[6-MA]]</f>
        <v>-1.7186166666666907</v>
      </c>
      <c r="P136" s="11">
        <f>(SMA1MSFT[[#This Row],[Adj Close]]-N136)^2</f>
        <v>2.9536432469445271</v>
      </c>
      <c r="Q136" s="11">
        <f>ABS(SMA1MSFT[[#This Row],[Erorr 3]])</f>
        <v>1.7186166666666907</v>
      </c>
      <c r="R136" s="28">
        <f>SMA1MSFT[[#This Row],[Abs Erorr 3]]/SMA1MSFT[[#This Row],[Adj Close]]</f>
        <v>9.8311101144970044E-3</v>
      </c>
    </row>
    <row r="137" spans="2:18">
      <c r="B137" s="14">
        <v>43980.291666666664</v>
      </c>
      <c r="C137" s="15">
        <v>176.59700000000001</v>
      </c>
      <c r="D137" s="23">
        <f t="shared" si="11"/>
        <v>174.8141</v>
      </c>
      <c r="E137" s="24">
        <f>SMA1MSFT[[#This Row],[Adj Close]]-SMA1MSFT[[#This Row],[Naive Trend ]]</f>
        <v>1.7829000000000121</v>
      </c>
      <c r="F137" s="6">
        <f t="shared" si="10"/>
        <v>3.1787324100000434</v>
      </c>
      <c r="G137" s="6">
        <f>ABS(SMA1MSFT[[#This Row],[Erorr 1]])</f>
        <v>1.7829000000000121</v>
      </c>
      <c r="H137" s="25">
        <f>SMA1MSFT[[#This Row],[Abs Erorr 1]]/SMA1MSFT[[#This Row],[Adj Close]]</f>
        <v>1.0095867993227587E-2</v>
      </c>
      <c r="I137" s="23">
        <f t="shared" si="13"/>
        <v>175.00043333333335</v>
      </c>
      <c r="J137" s="26">
        <f>(SMA1MSFT[[#This Row],[Adj Close]]-SMA1MSFT[[#This Row],[3-MA]])</f>
        <v>1.5965666666666607</v>
      </c>
      <c r="K137" s="11">
        <f t="shared" si="12"/>
        <v>2.5490251211110921</v>
      </c>
      <c r="L137" s="11">
        <f>ABS(SMA1MSFT[[#This Row],[Erorr 2]])</f>
        <v>1.5965666666666607</v>
      </c>
      <c r="M137" s="25">
        <f>SMA1MSFT[[#This Row],[Abs Erorr 2]]/SMA1MSFT[[#This Row],[Adj Close]]</f>
        <v>9.0407349313219396E-3</v>
      </c>
      <c r="N137" s="23">
        <f t="shared" si="9"/>
        <v>176.25645</v>
      </c>
      <c r="O137" s="27">
        <f>SMA1MSFT[[#This Row],[Adj Close]]-SMA1MSFT[[#This Row],[6-MA]]</f>
        <v>0.34055000000000746</v>
      </c>
      <c r="P137" s="11">
        <f>(SMA1MSFT[[#This Row],[Adj Close]]-N137)^2</f>
        <v>0.11597430250000508</v>
      </c>
      <c r="Q137" s="11">
        <f>ABS(SMA1MSFT[[#This Row],[Erorr 3]])</f>
        <v>0.34055000000000746</v>
      </c>
      <c r="R137" s="28">
        <f>SMA1MSFT[[#This Row],[Abs Erorr 3]]/SMA1MSFT[[#This Row],[Adj Close]]</f>
        <v>1.9284019547331349E-3</v>
      </c>
    </row>
    <row r="138" spans="2:18">
      <c r="B138" s="14">
        <v>43983.291666666664</v>
      </c>
      <c r="C138" s="15">
        <v>176.19220000000001</v>
      </c>
      <c r="D138" s="23">
        <f t="shared" si="11"/>
        <v>176.59700000000001</v>
      </c>
      <c r="E138" s="24">
        <f>SMA1MSFT[[#This Row],[Adj Close]]-SMA1MSFT[[#This Row],[Naive Trend ]]</f>
        <v>-0.4047999999999945</v>
      </c>
      <c r="F138" s="6">
        <f t="shared" si="10"/>
        <v>0.16386303999999555</v>
      </c>
      <c r="G138" s="6">
        <f>ABS(SMA1MSFT[[#This Row],[Erorr 1]])</f>
        <v>0.4047999999999945</v>
      </c>
      <c r="H138" s="25">
        <f>SMA1MSFT[[#This Row],[Abs Erorr 1]]/SMA1MSFT[[#This Row],[Adj Close]]</f>
        <v>2.2974910353579471E-3</v>
      </c>
      <c r="I138" s="23">
        <f t="shared" si="13"/>
        <v>175.54010000000002</v>
      </c>
      <c r="J138" s="26">
        <f>(SMA1MSFT[[#This Row],[Adj Close]]-SMA1MSFT[[#This Row],[3-MA]])</f>
        <v>0.65209999999999013</v>
      </c>
      <c r="K138" s="11">
        <f t="shared" si="12"/>
        <v>0.42523440999998713</v>
      </c>
      <c r="L138" s="11">
        <f>ABS(SMA1MSFT[[#This Row],[Erorr 2]])</f>
        <v>0.65209999999999013</v>
      </c>
      <c r="M138" s="25">
        <f>SMA1MSFT[[#This Row],[Abs Erorr 2]]/SMA1MSFT[[#This Row],[Adj Close]]</f>
        <v>3.7010718976208373E-3</v>
      </c>
      <c r="N138" s="23">
        <f t="shared" ref="N138:N201" si="14">AVERAGE(C132:C137)</f>
        <v>175.86936666666668</v>
      </c>
      <c r="O138" s="27">
        <f>SMA1MSFT[[#This Row],[Adj Close]]-SMA1MSFT[[#This Row],[6-MA]]</f>
        <v>0.3228333333333353</v>
      </c>
      <c r="P138" s="11">
        <f>(SMA1MSFT[[#This Row],[Adj Close]]-N138)^2</f>
        <v>0.10422136111111238</v>
      </c>
      <c r="Q138" s="11">
        <f>ABS(SMA1MSFT[[#This Row],[Erorr 3]])</f>
        <v>0.3228333333333353</v>
      </c>
      <c r="R138" s="28">
        <f>SMA1MSFT[[#This Row],[Abs Erorr 3]]/SMA1MSFT[[#This Row],[Adj Close]]</f>
        <v>1.8322793706721141E-3</v>
      </c>
    </row>
    <row r="139" spans="2:18">
      <c r="B139" s="14">
        <v>43984.291666666664</v>
      </c>
      <c r="C139" s="15">
        <v>178.19669999999999</v>
      </c>
      <c r="D139" s="23">
        <f t="shared" si="11"/>
        <v>176.19220000000001</v>
      </c>
      <c r="E139" s="24">
        <f>SMA1MSFT[[#This Row],[Adj Close]]-SMA1MSFT[[#This Row],[Naive Trend ]]</f>
        <v>2.0044999999999789</v>
      </c>
      <c r="F139" s="6">
        <f t="shared" si="10"/>
        <v>4.0180202499999149</v>
      </c>
      <c r="G139" s="6">
        <f>ABS(SMA1MSFT[[#This Row],[Erorr 1]])</f>
        <v>2.0044999999999789</v>
      </c>
      <c r="H139" s="25">
        <f>SMA1MSFT[[#This Row],[Abs Erorr 1]]/SMA1MSFT[[#This Row],[Adj Close]]</f>
        <v>1.1248805393141281E-2</v>
      </c>
      <c r="I139" s="23">
        <f t="shared" si="13"/>
        <v>175.86776666666665</v>
      </c>
      <c r="J139" s="26">
        <f>(SMA1MSFT[[#This Row],[Adj Close]]-SMA1MSFT[[#This Row],[3-MA]])</f>
        <v>2.3289333333333389</v>
      </c>
      <c r="K139" s="11">
        <f t="shared" si="12"/>
        <v>5.4239304711111371</v>
      </c>
      <c r="L139" s="11">
        <f>ABS(SMA1MSFT[[#This Row],[Erorr 2]])</f>
        <v>2.3289333333333389</v>
      </c>
      <c r="M139" s="25">
        <f>SMA1MSFT[[#This Row],[Abs Erorr 2]]/SMA1MSFT[[#This Row],[Adj Close]]</f>
        <v>1.3069452651667169E-2</v>
      </c>
      <c r="N139" s="23">
        <f t="shared" si="14"/>
        <v>175.773</v>
      </c>
      <c r="O139" s="27">
        <f>SMA1MSFT[[#This Row],[Adj Close]]-SMA1MSFT[[#This Row],[6-MA]]</f>
        <v>2.4236999999999966</v>
      </c>
      <c r="P139" s="11">
        <f>(SMA1MSFT[[#This Row],[Adj Close]]-N139)^2</f>
        <v>5.8743216899999835</v>
      </c>
      <c r="Q139" s="11">
        <f>ABS(SMA1MSFT[[#This Row],[Erorr 3]])</f>
        <v>2.4236999999999966</v>
      </c>
      <c r="R139" s="28">
        <f>SMA1MSFT[[#This Row],[Abs Erorr 3]]/SMA1MSFT[[#This Row],[Adj Close]]</f>
        <v>1.3601261976231864E-2</v>
      </c>
    </row>
    <row r="140" spans="2:18">
      <c r="B140" s="14">
        <v>43985.291666666664</v>
      </c>
      <c r="C140" s="15">
        <v>178.63040000000001</v>
      </c>
      <c r="D140" s="23">
        <f t="shared" si="11"/>
        <v>178.19669999999999</v>
      </c>
      <c r="E140" s="24">
        <f>SMA1MSFT[[#This Row],[Adj Close]]-SMA1MSFT[[#This Row],[Naive Trend ]]</f>
        <v>0.43370000000001596</v>
      </c>
      <c r="F140" s="6">
        <f t="shared" si="10"/>
        <v>0.18809569000001383</v>
      </c>
      <c r="G140" s="6">
        <f>ABS(SMA1MSFT[[#This Row],[Erorr 1]])</f>
        <v>0.43370000000001596</v>
      </c>
      <c r="H140" s="25">
        <f>SMA1MSFT[[#This Row],[Abs Erorr 1]]/SMA1MSFT[[#This Row],[Adj Close]]</f>
        <v>2.4279182042923038E-3</v>
      </c>
      <c r="I140" s="23">
        <f t="shared" si="13"/>
        <v>176.99530000000001</v>
      </c>
      <c r="J140" s="26">
        <f>(SMA1MSFT[[#This Row],[Adj Close]]-SMA1MSFT[[#This Row],[3-MA]])</f>
        <v>1.6350999999999942</v>
      </c>
      <c r="K140" s="11">
        <f t="shared" si="12"/>
        <v>2.6735520099999812</v>
      </c>
      <c r="L140" s="11">
        <f>ABS(SMA1MSFT[[#This Row],[Erorr 2]])</f>
        <v>1.6350999999999942</v>
      </c>
      <c r="M140" s="25">
        <f>SMA1MSFT[[#This Row],[Abs Erorr 2]]/SMA1MSFT[[#This Row],[Adj Close]]</f>
        <v>9.153537135896209E-3</v>
      </c>
      <c r="N140" s="23">
        <f t="shared" si="14"/>
        <v>175.99786666666668</v>
      </c>
      <c r="O140" s="27">
        <f>SMA1MSFT[[#This Row],[Adj Close]]-SMA1MSFT[[#This Row],[6-MA]]</f>
        <v>2.6325333333333276</v>
      </c>
      <c r="P140" s="11">
        <f>(SMA1MSFT[[#This Row],[Adj Close]]-N140)^2</f>
        <v>6.9302317511110809</v>
      </c>
      <c r="Q140" s="11">
        <f>ABS(SMA1MSFT[[#This Row],[Erorr 3]])</f>
        <v>2.6325333333333276</v>
      </c>
      <c r="R140" s="28">
        <f>SMA1MSFT[[#This Row],[Abs Erorr 3]]/SMA1MSFT[[#This Row],[Adj Close]]</f>
        <v>1.4737319814171201E-2</v>
      </c>
    </row>
    <row r="141" spans="2:18">
      <c r="B141" s="14">
        <v>43986.291666666664</v>
      </c>
      <c r="C141" s="15">
        <v>176.27889999999999</v>
      </c>
      <c r="D141" s="23">
        <f t="shared" si="11"/>
        <v>178.63040000000001</v>
      </c>
      <c r="E141" s="24">
        <f>SMA1MSFT[[#This Row],[Adj Close]]-SMA1MSFT[[#This Row],[Naive Trend ]]</f>
        <v>-2.3515000000000157</v>
      </c>
      <c r="F141" s="6">
        <f t="shared" si="10"/>
        <v>5.5295522500000738</v>
      </c>
      <c r="G141" s="6">
        <f>ABS(SMA1MSFT[[#This Row],[Erorr 1]])</f>
        <v>2.3515000000000157</v>
      </c>
      <c r="H141" s="25">
        <f>SMA1MSFT[[#This Row],[Abs Erorr 1]]/SMA1MSFT[[#This Row],[Adj Close]]</f>
        <v>1.3339656646371266E-2</v>
      </c>
      <c r="I141" s="23">
        <f t="shared" si="13"/>
        <v>177.67310000000001</v>
      </c>
      <c r="J141" s="26">
        <f>(SMA1MSFT[[#This Row],[Adj Close]]-SMA1MSFT[[#This Row],[3-MA]])</f>
        <v>-1.3942000000000121</v>
      </c>
      <c r="K141" s="11">
        <f t="shared" si="12"/>
        <v>1.9437936400000337</v>
      </c>
      <c r="L141" s="11">
        <f>ABS(SMA1MSFT[[#This Row],[Erorr 2]])</f>
        <v>1.3942000000000121</v>
      </c>
      <c r="M141" s="25">
        <f>SMA1MSFT[[#This Row],[Abs Erorr 2]]/SMA1MSFT[[#This Row],[Adj Close]]</f>
        <v>7.9090577488287721E-3</v>
      </c>
      <c r="N141" s="23">
        <f t="shared" si="14"/>
        <v>176.60659999999999</v>
      </c>
      <c r="O141" s="27">
        <f>SMA1MSFT[[#This Row],[Adj Close]]-SMA1MSFT[[#This Row],[6-MA]]</f>
        <v>-0.327699999999993</v>
      </c>
      <c r="P141" s="11">
        <f>(SMA1MSFT[[#This Row],[Adj Close]]-N141)^2</f>
        <v>0.10738728999999542</v>
      </c>
      <c r="Q141" s="11">
        <f>ABS(SMA1MSFT[[#This Row],[Erorr 3]])</f>
        <v>0.327699999999993</v>
      </c>
      <c r="R141" s="28">
        <f>SMA1MSFT[[#This Row],[Abs Erorr 3]]/SMA1MSFT[[#This Row],[Adj Close]]</f>
        <v>1.8589859591816888E-3</v>
      </c>
    </row>
    <row r="142" spans="2:18">
      <c r="B142" s="14">
        <v>43987.291666666664</v>
      </c>
      <c r="C142" s="15">
        <v>180.40350000000001</v>
      </c>
      <c r="D142" s="23">
        <f t="shared" si="11"/>
        <v>176.27889999999999</v>
      </c>
      <c r="E142" s="24">
        <f>SMA1MSFT[[#This Row],[Adj Close]]-SMA1MSFT[[#This Row],[Naive Trend ]]</f>
        <v>4.1246000000000151</v>
      </c>
      <c r="F142" s="6">
        <f t="shared" si="10"/>
        <v>17.012325160000124</v>
      </c>
      <c r="G142" s="6">
        <f>ABS(SMA1MSFT[[#This Row],[Erorr 1]])</f>
        <v>4.1246000000000151</v>
      </c>
      <c r="H142" s="25">
        <f>SMA1MSFT[[#This Row],[Abs Erorr 1]]/SMA1MSFT[[#This Row],[Adj Close]]</f>
        <v>2.2863192787279708E-2</v>
      </c>
      <c r="I142" s="23">
        <f t="shared" si="13"/>
        <v>177.702</v>
      </c>
      <c r="J142" s="26">
        <f>(SMA1MSFT[[#This Row],[Adj Close]]-SMA1MSFT[[#This Row],[3-MA]])</f>
        <v>2.70150000000001</v>
      </c>
      <c r="K142" s="11">
        <f t="shared" si="12"/>
        <v>7.2981022500000536</v>
      </c>
      <c r="L142" s="11">
        <f>ABS(SMA1MSFT[[#This Row],[Erorr 2]])</f>
        <v>2.70150000000001</v>
      </c>
      <c r="M142" s="25">
        <f>SMA1MSFT[[#This Row],[Abs Erorr 2]]/SMA1MSFT[[#This Row],[Adj Close]]</f>
        <v>1.4974764902011379E-2</v>
      </c>
      <c r="N142" s="23">
        <f t="shared" si="14"/>
        <v>176.78488333333334</v>
      </c>
      <c r="O142" s="27">
        <f>SMA1MSFT[[#This Row],[Adj Close]]-SMA1MSFT[[#This Row],[6-MA]]</f>
        <v>3.6186166666666679</v>
      </c>
      <c r="P142" s="11">
        <f>(SMA1MSFT[[#This Row],[Adj Close]]-N142)^2</f>
        <v>13.094386580277787</v>
      </c>
      <c r="Q142" s="11">
        <f>ABS(SMA1MSFT[[#This Row],[Erorr 3]])</f>
        <v>3.6186166666666679</v>
      </c>
      <c r="R142" s="28">
        <f>SMA1MSFT[[#This Row],[Abs Erorr 3]]/SMA1MSFT[[#This Row],[Adj Close]]</f>
        <v>2.0058461541304175E-2</v>
      </c>
    </row>
    <row r="143" spans="2:18">
      <c r="B143" s="14">
        <v>43990.291666666664</v>
      </c>
      <c r="C143" s="15">
        <v>181.5215</v>
      </c>
      <c r="D143" s="23">
        <f t="shared" si="11"/>
        <v>180.40350000000001</v>
      </c>
      <c r="E143" s="24">
        <f>SMA1MSFT[[#This Row],[Adj Close]]-SMA1MSFT[[#This Row],[Naive Trend ]]</f>
        <v>1.117999999999995</v>
      </c>
      <c r="F143" s="6">
        <f t="shared" si="10"/>
        <v>1.2499239999999887</v>
      </c>
      <c r="G143" s="6">
        <f>ABS(SMA1MSFT[[#This Row],[Erorr 1]])</f>
        <v>1.117999999999995</v>
      </c>
      <c r="H143" s="25">
        <f>SMA1MSFT[[#This Row],[Abs Erorr 1]]/SMA1MSFT[[#This Row],[Adj Close]]</f>
        <v>6.1590500298862394E-3</v>
      </c>
      <c r="I143" s="23">
        <f t="shared" si="13"/>
        <v>178.4376</v>
      </c>
      <c r="J143" s="26">
        <f>(SMA1MSFT[[#This Row],[Adj Close]]-SMA1MSFT[[#This Row],[3-MA]])</f>
        <v>3.0838999999999999</v>
      </c>
      <c r="K143" s="11">
        <f t="shared" si="12"/>
        <v>9.5104392099999995</v>
      </c>
      <c r="L143" s="11">
        <f>ABS(SMA1MSFT[[#This Row],[Erorr 2]])</f>
        <v>3.0838999999999999</v>
      </c>
      <c r="M143" s="25">
        <f>SMA1MSFT[[#This Row],[Abs Erorr 2]]/SMA1MSFT[[#This Row],[Adj Close]]</f>
        <v>1.698917208154406E-2</v>
      </c>
      <c r="N143" s="23">
        <f t="shared" si="14"/>
        <v>177.71645000000001</v>
      </c>
      <c r="O143" s="27">
        <f>SMA1MSFT[[#This Row],[Adj Close]]-SMA1MSFT[[#This Row],[6-MA]]</f>
        <v>3.8050499999999943</v>
      </c>
      <c r="P143" s="11">
        <f>(SMA1MSFT[[#This Row],[Adj Close]]-N143)^2</f>
        <v>14.478405502499957</v>
      </c>
      <c r="Q143" s="11">
        <f>ABS(SMA1MSFT[[#This Row],[Erorr 3]])</f>
        <v>3.8050499999999943</v>
      </c>
      <c r="R143" s="28">
        <f>SMA1MSFT[[#This Row],[Abs Erorr 3]]/SMA1MSFT[[#This Row],[Adj Close]]</f>
        <v>2.09619797103924E-2</v>
      </c>
    </row>
    <row r="144" spans="2:18">
      <c r="B144" s="14">
        <v>43991.291666666664</v>
      </c>
      <c r="C144" s="15">
        <v>182.9092</v>
      </c>
      <c r="D144" s="23">
        <f t="shared" si="11"/>
        <v>181.5215</v>
      </c>
      <c r="E144" s="24">
        <f>SMA1MSFT[[#This Row],[Adj Close]]-SMA1MSFT[[#This Row],[Naive Trend ]]</f>
        <v>1.3876999999999953</v>
      </c>
      <c r="F144" s="6">
        <f t="shared" si="10"/>
        <v>1.9257112899999869</v>
      </c>
      <c r="G144" s="6">
        <f>ABS(SMA1MSFT[[#This Row],[Erorr 1]])</f>
        <v>1.3876999999999953</v>
      </c>
      <c r="H144" s="25">
        <f>SMA1MSFT[[#This Row],[Abs Erorr 1]]/SMA1MSFT[[#This Row],[Adj Close]]</f>
        <v>7.5868245008998744E-3</v>
      </c>
      <c r="I144" s="23">
        <f t="shared" si="13"/>
        <v>179.40129999999999</v>
      </c>
      <c r="J144" s="26">
        <f>(SMA1MSFT[[#This Row],[Adj Close]]-SMA1MSFT[[#This Row],[3-MA]])</f>
        <v>3.5079000000000065</v>
      </c>
      <c r="K144" s="11">
        <f t="shared" si="12"/>
        <v>12.305362410000045</v>
      </c>
      <c r="L144" s="11">
        <f>ABS(SMA1MSFT[[#This Row],[Erorr 2]])</f>
        <v>3.5079000000000065</v>
      </c>
      <c r="M144" s="25">
        <f>SMA1MSFT[[#This Row],[Abs Erorr 2]]/SMA1MSFT[[#This Row],[Adj Close]]</f>
        <v>1.9178368283279391E-2</v>
      </c>
      <c r="N144" s="23">
        <f t="shared" si="14"/>
        <v>178.53720000000001</v>
      </c>
      <c r="O144" s="27">
        <f>SMA1MSFT[[#This Row],[Adj Close]]-SMA1MSFT[[#This Row],[6-MA]]</f>
        <v>4.3719999999999857</v>
      </c>
      <c r="P144" s="11">
        <f>(SMA1MSFT[[#This Row],[Adj Close]]-N144)^2</f>
        <v>19.114383999999873</v>
      </c>
      <c r="Q144" s="11">
        <f>ABS(SMA1MSFT[[#This Row],[Erorr 3]])</f>
        <v>4.3719999999999857</v>
      </c>
      <c r="R144" s="28">
        <f>SMA1MSFT[[#This Row],[Abs Erorr 3]]/SMA1MSFT[[#This Row],[Adj Close]]</f>
        <v>2.3902570237035566E-2</v>
      </c>
    </row>
    <row r="145" spans="2:18">
      <c r="B145" s="14">
        <v>43992.291666666664</v>
      </c>
      <c r="C145" s="15">
        <v>189.6936</v>
      </c>
      <c r="D145" s="23">
        <f t="shared" si="11"/>
        <v>182.9092</v>
      </c>
      <c r="E145" s="24">
        <f>SMA1MSFT[[#This Row],[Adj Close]]-SMA1MSFT[[#This Row],[Naive Trend ]]</f>
        <v>6.7844000000000051</v>
      </c>
      <c r="F145" s="6">
        <f t="shared" si="10"/>
        <v>46.028083360000068</v>
      </c>
      <c r="G145" s="6">
        <f>ABS(SMA1MSFT[[#This Row],[Erorr 1]])</f>
        <v>6.7844000000000051</v>
      </c>
      <c r="H145" s="25">
        <f>SMA1MSFT[[#This Row],[Abs Erorr 1]]/SMA1MSFT[[#This Row],[Adj Close]]</f>
        <v>3.5765044260850157E-2</v>
      </c>
      <c r="I145" s="23">
        <f t="shared" si="13"/>
        <v>181.6114</v>
      </c>
      <c r="J145" s="26">
        <f>(SMA1MSFT[[#This Row],[Adj Close]]-SMA1MSFT[[#This Row],[3-MA]])</f>
        <v>8.0822000000000003</v>
      </c>
      <c r="K145" s="11">
        <f t="shared" si="12"/>
        <v>65.321956839999999</v>
      </c>
      <c r="L145" s="11">
        <f>ABS(SMA1MSFT[[#This Row],[Erorr 2]])</f>
        <v>8.0822000000000003</v>
      </c>
      <c r="M145" s="25">
        <f>SMA1MSFT[[#This Row],[Abs Erorr 2]]/SMA1MSFT[[#This Row],[Adj Close]]</f>
        <v>4.2606603491103547E-2</v>
      </c>
      <c r="N145" s="23">
        <f t="shared" si="14"/>
        <v>179.6567</v>
      </c>
      <c r="O145" s="27">
        <f>SMA1MSFT[[#This Row],[Adj Close]]-SMA1MSFT[[#This Row],[6-MA]]</f>
        <v>10.036900000000003</v>
      </c>
      <c r="P145" s="11">
        <f>(SMA1MSFT[[#This Row],[Adj Close]]-N145)^2</f>
        <v>100.73936161000006</v>
      </c>
      <c r="Q145" s="11">
        <f>ABS(SMA1MSFT[[#This Row],[Erorr 3]])</f>
        <v>10.036900000000003</v>
      </c>
      <c r="R145" s="28">
        <f>SMA1MSFT[[#This Row],[Abs Erorr 3]]/SMA1MSFT[[#This Row],[Adj Close]]</f>
        <v>5.2911115609593593E-2</v>
      </c>
    </row>
    <row r="146" spans="2:18">
      <c r="B146" s="14">
        <v>43993.291666666664</v>
      </c>
      <c r="C146" s="15">
        <v>179.50729999999999</v>
      </c>
      <c r="D146" s="23">
        <f t="shared" si="11"/>
        <v>189.6936</v>
      </c>
      <c r="E146" s="24">
        <f>SMA1MSFT[[#This Row],[Adj Close]]-SMA1MSFT[[#This Row],[Naive Trend ]]</f>
        <v>-10.186300000000017</v>
      </c>
      <c r="F146" s="6">
        <f t="shared" si="10"/>
        <v>103.76070769000034</v>
      </c>
      <c r="G146" s="6">
        <f>ABS(SMA1MSFT[[#This Row],[Erorr 1]])</f>
        <v>10.186300000000017</v>
      </c>
      <c r="H146" s="25">
        <f>SMA1MSFT[[#This Row],[Abs Erorr 1]]/SMA1MSFT[[#This Row],[Adj Close]]</f>
        <v>5.6745881643810683E-2</v>
      </c>
      <c r="I146" s="23">
        <f t="shared" si="13"/>
        <v>184.70809999999997</v>
      </c>
      <c r="J146" s="26">
        <f>(SMA1MSFT[[#This Row],[Adj Close]]-SMA1MSFT[[#This Row],[3-MA]])</f>
        <v>-5.2007999999999868</v>
      </c>
      <c r="K146" s="11">
        <f t="shared" si="12"/>
        <v>27.048320639999861</v>
      </c>
      <c r="L146" s="11">
        <f>ABS(SMA1MSFT[[#This Row],[Erorr 2]])</f>
        <v>5.2007999999999868</v>
      </c>
      <c r="M146" s="25">
        <f>SMA1MSFT[[#This Row],[Abs Erorr 2]]/SMA1MSFT[[#This Row],[Adj Close]]</f>
        <v>2.8972637881579118E-2</v>
      </c>
      <c r="N146" s="23">
        <f t="shared" si="14"/>
        <v>181.57285000000002</v>
      </c>
      <c r="O146" s="27">
        <f>SMA1MSFT[[#This Row],[Adj Close]]-SMA1MSFT[[#This Row],[6-MA]]</f>
        <v>-2.0655500000000302</v>
      </c>
      <c r="P146" s="11">
        <f>(SMA1MSFT[[#This Row],[Adj Close]]-N146)^2</f>
        <v>4.2664968025001251</v>
      </c>
      <c r="Q146" s="11">
        <f>ABS(SMA1MSFT[[#This Row],[Erorr 3]])</f>
        <v>2.0655500000000302</v>
      </c>
      <c r="R146" s="28">
        <f>SMA1MSFT[[#This Row],[Abs Erorr 3]]/SMA1MSFT[[#This Row],[Adj Close]]</f>
        <v>1.150677437630687E-2</v>
      </c>
    </row>
    <row r="147" spans="2:18">
      <c r="B147" s="14">
        <v>43994.291666666664</v>
      </c>
      <c r="C147" s="15">
        <v>180.92400000000001</v>
      </c>
      <c r="D147" s="23">
        <f t="shared" si="11"/>
        <v>179.50729999999999</v>
      </c>
      <c r="E147" s="24">
        <f>SMA1MSFT[[#This Row],[Adj Close]]-SMA1MSFT[[#This Row],[Naive Trend ]]</f>
        <v>1.4167000000000201</v>
      </c>
      <c r="F147" s="6">
        <f t="shared" si="10"/>
        <v>2.0070388900000569</v>
      </c>
      <c r="G147" s="6">
        <f>ABS(SMA1MSFT[[#This Row],[Erorr 1]])</f>
        <v>1.4167000000000201</v>
      </c>
      <c r="H147" s="25">
        <f>SMA1MSFT[[#This Row],[Abs Erorr 1]]/SMA1MSFT[[#This Row],[Adj Close]]</f>
        <v>7.8303597090492137E-3</v>
      </c>
      <c r="I147" s="23">
        <f t="shared" si="13"/>
        <v>184.0367</v>
      </c>
      <c r="J147" s="26">
        <f>(SMA1MSFT[[#This Row],[Adj Close]]-SMA1MSFT[[#This Row],[3-MA]])</f>
        <v>-3.1126999999999896</v>
      </c>
      <c r="K147" s="11">
        <f t="shared" si="12"/>
        <v>9.6889012899999347</v>
      </c>
      <c r="L147" s="11">
        <f>ABS(SMA1MSFT[[#This Row],[Erorr 2]])</f>
        <v>3.1126999999999896</v>
      </c>
      <c r="M147" s="25">
        <f>SMA1MSFT[[#This Row],[Abs Erorr 2]]/SMA1MSFT[[#This Row],[Adj Close]]</f>
        <v>1.7204461541862823E-2</v>
      </c>
      <c r="N147" s="23">
        <f t="shared" si="14"/>
        <v>181.71900000000002</v>
      </c>
      <c r="O147" s="27">
        <f>SMA1MSFT[[#This Row],[Adj Close]]-SMA1MSFT[[#This Row],[6-MA]]</f>
        <v>-0.79500000000001592</v>
      </c>
      <c r="P147" s="11">
        <f>(SMA1MSFT[[#This Row],[Adj Close]]-N147)^2</f>
        <v>0.63202500000002526</v>
      </c>
      <c r="Q147" s="11">
        <f>ABS(SMA1MSFT[[#This Row],[Erorr 3]])</f>
        <v>0.79500000000001592</v>
      </c>
      <c r="R147" s="28">
        <f>SMA1MSFT[[#This Row],[Abs Erorr 3]]/SMA1MSFT[[#This Row],[Adj Close]]</f>
        <v>4.3941102341315463E-3</v>
      </c>
    </row>
    <row r="148" spans="2:18">
      <c r="B148" s="14">
        <v>43997.291666666664</v>
      </c>
      <c r="C148" s="15">
        <v>182.0804</v>
      </c>
      <c r="D148" s="23">
        <f t="shared" si="11"/>
        <v>180.92400000000001</v>
      </c>
      <c r="E148" s="24">
        <f>SMA1MSFT[[#This Row],[Adj Close]]-SMA1MSFT[[#This Row],[Naive Trend ]]</f>
        <v>1.1563999999999908</v>
      </c>
      <c r="F148" s="6">
        <f t="shared" si="10"/>
        <v>1.3372609599999787</v>
      </c>
      <c r="G148" s="6">
        <f>ABS(SMA1MSFT[[#This Row],[Erorr 1]])</f>
        <v>1.1563999999999908</v>
      </c>
      <c r="H148" s="25">
        <f>SMA1MSFT[[#This Row],[Abs Erorr 1]]/SMA1MSFT[[#This Row],[Adj Close]]</f>
        <v>6.351040529348523E-3</v>
      </c>
      <c r="I148" s="23">
        <f t="shared" si="13"/>
        <v>183.37496666666667</v>
      </c>
      <c r="J148" s="26">
        <f>(SMA1MSFT[[#This Row],[Adj Close]]-SMA1MSFT[[#This Row],[3-MA]])</f>
        <v>-1.2945666666666682</v>
      </c>
      <c r="K148" s="11">
        <f t="shared" si="12"/>
        <v>1.6759028544444483</v>
      </c>
      <c r="L148" s="11">
        <f>ABS(SMA1MSFT[[#This Row],[Erorr 2]])</f>
        <v>1.2945666666666682</v>
      </c>
      <c r="M148" s="25">
        <f>SMA1MSFT[[#This Row],[Abs Erorr 2]]/SMA1MSFT[[#This Row],[Adj Close]]</f>
        <v>7.1098628225040594E-3</v>
      </c>
      <c r="N148" s="23">
        <f t="shared" si="14"/>
        <v>182.49318333333335</v>
      </c>
      <c r="O148" s="27">
        <f>SMA1MSFT[[#This Row],[Adj Close]]-SMA1MSFT[[#This Row],[6-MA]]</f>
        <v>-0.41278333333335127</v>
      </c>
      <c r="P148" s="11">
        <f>(SMA1MSFT[[#This Row],[Adj Close]]-N148)^2</f>
        <v>0.17039008027779259</v>
      </c>
      <c r="Q148" s="11">
        <f>ABS(SMA1MSFT[[#This Row],[Erorr 3]])</f>
        <v>0.41278333333335127</v>
      </c>
      <c r="R148" s="28">
        <f>SMA1MSFT[[#This Row],[Abs Erorr 3]]/SMA1MSFT[[#This Row],[Adj Close]]</f>
        <v>2.2670388099617052E-3</v>
      </c>
    </row>
    <row r="149" spans="2:18">
      <c r="B149" s="14">
        <v>43998.291666666664</v>
      </c>
      <c r="C149" s="15">
        <v>186.54230000000001</v>
      </c>
      <c r="D149" s="23">
        <f t="shared" si="11"/>
        <v>182.0804</v>
      </c>
      <c r="E149" s="24">
        <f>SMA1MSFT[[#This Row],[Adj Close]]-SMA1MSFT[[#This Row],[Naive Trend ]]</f>
        <v>4.4619000000000142</v>
      </c>
      <c r="F149" s="6">
        <f t="shared" si="10"/>
        <v>19.908551610000128</v>
      </c>
      <c r="G149" s="6">
        <f>ABS(SMA1MSFT[[#This Row],[Erorr 1]])</f>
        <v>4.4619000000000142</v>
      </c>
      <c r="H149" s="25">
        <f>SMA1MSFT[[#This Row],[Abs Erorr 1]]/SMA1MSFT[[#This Row],[Adj Close]]</f>
        <v>2.3918971729200367E-2</v>
      </c>
      <c r="I149" s="23">
        <f t="shared" si="13"/>
        <v>180.83723333333333</v>
      </c>
      <c r="J149" s="26">
        <f>(SMA1MSFT[[#This Row],[Adj Close]]-SMA1MSFT[[#This Row],[3-MA]])</f>
        <v>5.7050666666666814</v>
      </c>
      <c r="K149" s="11">
        <f t="shared" si="12"/>
        <v>32.547785671111278</v>
      </c>
      <c r="L149" s="11">
        <f>ABS(SMA1MSFT[[#This Row],[Erorr 2]])</f>
        <v>5.7050666666666814</v>
      </c>
      <c r="M149" s="25">
        <f>SMA1MSFT[[#This Row],[Abs Erorr 2]]/SMA1MSFT[[#This Row],[Adj Close]]</f>
        <v>3.0583233221991371E-2</v>
      </c>
      <c r="N149" s="23">
        <f t="shared" si="14"/>
        <v>182.77266666666665</v>
      </c>
      <c r="O149" s="27">
        <f>SMA1MSFT[[#This Row],[Adj Close]]-SMA1MSFT[[#This Row],[6-MA]]</f>
        <v>3.7696333333333598</v>
      </c>
      <c r="P149" s="11">
        <f>(SMA1MSFT[[#This Row],[Adj Close]]-N149)^2</f>
        <v>14.210135467777977</v>
      </c>
      <c r="Q149" s="11">
        <f>ABS(SMA1MSFT[[#This Row],[Erorr 3]])</f>
        <v>3.7696333333333598</v>
      </c>
      <c r="R149" s="28">
        <f>SMA1MSFT[[#This Row],[Abs Erorr 3]]/SMA1MSFT[[#This Row],[Adj Close]]</f>
        <v>2.0207927817622918E-2</v>
      </c>
    </row>
    <row r="150" spans="2:18">
      <c r="B150" s="14">
        <v>43999.291666666664</v>
      </c>
      <c r="C150" s="15">
        <v>187.18799999999999</v>
      </c>
      <c r="D150" s="23">
        <f t="shared" si="11"/>
        <v>186.54230000000001</v>
      </c>
      <c r="E150" s="24">
        <f>SMA1MSFT[[#This Row],[Adj Close]]-SMA1MSFT[[#This Row],[Naive Trend ]]</f>
        <v>0.64569999999997663</v>
      </c>
      <c r="F150" s="6">
        <f t="shared" si="10"/>
        <v>0.41692848999996984</v>
      </c>
      <c r="G150" s="6">
        <f>ABS(SMA1MSFT[[#This Row],[Erorr 1]])</f>
        <v>0.64569999999997663</v>
      </c>
      <c r="H150" s="25">
        <f>SMA1MSFT[[#This Row],[Abs Erorr 1]]/SMA1MSFT[[#This Row],[Adj Close]]</f>
        <v>3.4494732568325784E-3</v>
      </c>
      <c r="I150" s="23">
        <f t="shared" si="13"/>
        <v>183.18223333333336</v>
      </c>
      <c r="J150" s="26">
        <f>(SMA1MSFT[[#This Row],[Adj Close]]-SMA1MSFT[[#This Row],[3-MA]])</f>
        <v>4.0057666666666307</v>
      </c>
      <c r="K150" s="11">
        <f t="shared" si="12"/>
        <v>16.046166587777488</v>
      </c>
      <c r="L150" s="11">
        <f>ABS(SMA1MSFT[[#This Row],[Erorr 2]])</f>
        <v>4.0057666666666307</v>
      </c>
      <c r="M150" s="25">
        <f>SMA1MSFT[[#This Row],[Abs Erorr 2]]/SMA1MSFT[[#This Row],[Adj Close]]</f>
        <v>2.1399697986337965E-2</v>
      </c>
      <c r="N150" s="23">
        <f t="shared" si="14"/>
        <v>183.60946666666666</v>
      </c>
      <c r="O150" s="27">
        <f>SMA1MSFT[[#This Row],[Adj Close]]-SMA1MSFT[[#This Row],[6-MA]]</f>
        <v>3.5785333333333256</v>
      </c>
      <c r="P150" s="11">
        <f>(SMA1MSFT[[#This Row],[Adj Close]]-N150)^2</f>
        <v>12.805900817777722</v>
      </c>
      <c r="Q150" s="11">
        <f>ABS(SMA1MSFT[[#This Row],[Erorr 3]])</f>
        <v>3.5785333333333256</v>
      </c>
      <c r="R150" s="28">
        <f>SMA1MSFT[[#This Row],[Abs Erorr 3]]/SMA1MSFT[[#This Row],[Adj Close]]</f>
        <v>1.9117322335477305E-2</v>
      </c>
    </row>
    <row r="151" spans="2:18">
      <c r="B151" s="14">
        <v>44000.291666666664</v>
      </c>
      <c r="C151" s="15">
        <v>189.19239999999999</v>
      </c>
      <c r="D151" s="23">
        <f t="shared" si="11"/>
        <v>187.18799999999999</v>
      </c>
      <c r="E151" s="24">
        <f>SMA1MSFT[[#This Row],[Adj Close]]-SMA1MSFT[[#This Row],[Naive Trend ]]</f>
        <v>2.004400000000004</v>
      </c>
      <c r="F151" s="6">
        <f t="shared" si="10"/>
        <v>4.0176193600000163</v>
      </c>
      <c r="G151" s="6">
        <f>ABS(SMA1MSFT[[#This Row],[Erorr 1]])</f>
        <v>2.004400000000004</v>
      </c>
      <c r="H151" s="25">
        <f>SMA1MSFT[[#This Row],[Abs Erorr 1]]/SMA1MSFT[[#This Row],[Adj Close]]</f>
        <v>1.0594505910385427E-2</v>
      </c>
      <c r="I151" s="23">
        <f t="shared" si="13"/>
        <v>185.27023333333332</v>
      </c>
      <c r="J151" s="26">
        <f>(SMA1MSFT[[#This Row],[Adj Close]]-SMA1MSFT[[#This Row],[3-MA]])</f>
        <v>3.9221666666666692</v>
      </c>
      <c r="K151" s="11">
        <f t="shared" si="12"/>
        <v>15.383391361111132</v>
      </c>
      <c r="L151" s="11">
        <f>ABS(SMA1MSFT[[#This Row],[Erorr 2]])</f>
        <v>3.9221666666666692</v>
      </c>
      <c r="M151" s="25">
        <f>SMA1MSFT[[#This Row],[Abs Erorr 2]]/SMA1MSFT[[#This Row],[Adj Close]]</f>
        <v>2.0731100544560295E-2</v>
      </c>
      <c r="N151" s="23">
        <f t="shared" si="14"/>
        <v>184.32260000000005</v>
      </c>
      <c r="O151" s="27">
        <f>SMA1MSFT[[#This Row],[Adj Close]]-SMA1MSFT[[#This Row],[6-MA]]</f>
        <v>4.8697999999999411</v>
      </c>
      <c r="P151" s="11">
        <f>(SMA1MSFT[[#This Row],[Adj Close]]-N151)^2</f>
        <v>23.714952039999424</v>
      </c>
      <c r="Q151" s="11">
        <f>ABS(SMA1MSFT[[#This Row],[Erorr 3]])</f>
        <v>4.8697999999999411</v>
      </c>
      <c r="R151" s="28">
        <f>SMA1MSFT[[#This Row],[Abs Erorr 3]]/SMA1MSFT[[#This Row],[Adj Close]]</f>
        <v>2.5739934585109873E-2</v>
      </c>
    </row>
    <row r="152" spans="2:18">
      <c r="B152" s="14">
        <v>44001.291666666664</v>
      </c>
      <c r="C152" s="15">
        <v>188.06489999999999</v>
      </c>
      <c r="D152" s="23">
        <f t="shared" si="11"/>
        <v>189.19239999999999</v>
      </c>
      <c r="E152" s="24">
        <f>SMA1MSFT[[#This Row],[Adj Close]]-SMA1MSFT[[#This Row],[Naive Trend ]]</f>
        <v>-1.1274999999999977</v>
      </c>
      <c r="F152" s="6">
        <f t="shared" si="10"/>
        <v>1.2712562499999949</v>
      </c>
      <c r="G152" s="6">
        <f>ABS(SMA1MSFT[[#This Row],[Erorr 1]])</f>
        <v>1.1274999999999977</v>
      </c>
      <c r="H152" s="25">
        <f>SMA1MSFT[[#This Row],[Abs Erorr 1]]/SMA1MSFT[[#This Row],[Adj Close]]</f>
        <v>5.9952707815227498E-3</v>
      </c>
      <c r="I152" s="23">
        <f t="shared" si="13"/>
        <v>187.64089999999999</v>
      </c>
      <c r="J152" s="26">
        <f>(SMA1MSFT[[#This Row],[Adj Close]]-SMA1MSFT[[#This Row],[3-MA]])</f>
        <v>0.42400000000000659</v>
      </c>
      <c r="K152" s="11">
        <f t="shared" si="12"/>
        <v>0.1797760000000056</v>
      </c>
      <c r="L152" s="11">
        <f>ABS(SMA1MSFT[[#This Row],[Erorr 2]])</f>
        <v>0.42400000000000659</v>
      </c>
      <c r="M152" s="25">
        <f>SMA1MSFT[[#This Row],[Abs Erorr 2]]/SMA1MSFT[[#This Row],[Adj Close]]</f>
        <v>2.254540852652497E-3</v>
      </c>
      <c r="N152" s="23">
        <f t="shared" si="14"/>
        <v>184.23906666666667</v>
      </c>
      <c r="O152" s="27">
        <f>SMA1MSFT[[#This Row],[Adj Close]]-SMA1MSFT[[#This Row],[6-MA]]</f>
        <v>3.8258333333333212</v>
      </c>
      <c r="P152" s="11">
        <f>(SMA1MSFT[[#This Row],[Adj Close]]-N152)^2</f>
        <v>14.637000694444351</v>
      </c>
      <c r="Q152" s="11">
        <f>ABS(SMA1MSFT[[#This Row],[Erorr 3]])</f>
        <v>3.8258333333333212</v>
      </c>
      <c r="R152" s="28">
        <f>SMA1MSFT[[#This Row],[Abs Erorr 3]]/SMA1MSFT[[#This Row],[Adj Close]]</f>
        <v>2.0343154588300747E-2</v>
      </c>
    </row>
    <row r="153" spans="2:18">
      <c r="B153" s="14">
        <v>44004.291666666664</v>
      </c>
      <c r="C153" s="15">
        <v>193.28819999999999</v>
      </c>
      <c r="D153" s="23">
        <f t="shared" si="11"/>
        <v>188.06489999999999</v>
      </c>
      <c r="E153" s="24">
        <f>SMA1MSFT[[#This Row],[Adj Close]]-SMA1MSFT[[#This Row],[Naive Trend ]]</f>
        <v>5.2232999999999947</v>
      </c>
      <c r="F153" s="6">
        <f t="shared" si="10"/>
        <v>27.282862889999944</v>
      </c>
      <c r="G153" s="6">
        <f>ABS(SMA1MSFT[[#This Row],[Erorr 1]])</f>
        <v>5.2232999999999947</v>
      </c>
      <c r="H153" s="25">
        <f>SMA1MSFT[[#This Row],[Abs Erorr 1]]/SMA1MSFT[[#This Row],[Adj Close]]</f>
        <v>2.7023377526408727E-2</v>
      </c>
      <c r="I153" s="23">
        <f t="shared" si="13"/>
        <v>188.14843333333332</v>
      </c>
      <c r="J153" s="26">
        <f>(SMA1MSFT[[#This Row],[Adj Close]]-SMA1MSFT[[#This Row],[3-MA]])</f>
        <v>5.1397666666666737</v>
      </c>
      <c r="K153" s="11">
        <f t="shared" si="12"/>
        <v>26.417201387777851</v>
      </c>
      <c r="L153" s="11">
        <f>ABS(SMA1MSFT[[#This Row],[Erorr 2]])</f>
        <v>5.1397666666666737</v>
      </c>
      <c r="M153" s="25">
        <f>SMA1MSFT[[#This Row],[Abs Erorr 2]]/SMA1MSFT[[#This Row],[Adj Close]]</f>
        <v>2.6591207671584058E-2</v>
      </c>
      <c r="N153" s="23">
        <f t="shared" si="14"/>
        <v>185.66533333333336</v>
      </c>
      <c r="O153" s="27">
        <f>SMA1MSFT[[#This Row],[Adj Close]]-SMA1MSFT[[#This Row],[6-MA]]</f>
        <v>7.6228666666666243</v>
      </c>
      <c r="P153" s="11">
        <f>(SMA1MSFT[[#This Row],[Adj Close]]-N153)^2</f>
        <v>58.108096217777131</v>
      </c>
      <c r="Q153" s="11">
        <f>ABS(SMA1MSFT[[#This Row],[Erorr 3]])</f>
        <v>7.6228666666666243</v>
      </c>
      <c r="R153" s="28">
        <f>SMA1MSFT[[#This Row],[Abs Erorr 3]]/SMA1MSFT[[#This Row],[Adj Close]]</f>
        <v>3.9437827382461134E-2</v>
      </c>
    </row>
    <row r="154" spans="2:18">
      <c r="B154" s="14">
        <v>44005.291666666664</v>
      </c>
      <c r="C154" s="15">
        <v>194.5795</v>
      </c>
      <c r="D154" s="23">
        <f t="shared" si="11"/>
        <v>193.28819999999999</v>
      </c>
      <c r="E154" s="24">
        <f>SMA1MSFT[[#This Row],[Adj Close]]-SMA1MSFT[[#This Row],[Naive Trend ]]</f>
        <v>1.2913000000000068</v>
      </c>
      <c r="F154" s="6">
        <f t="shared" si="10"/>
        <v>1.6674556900000175</v>
      </c>
      <c r="G154" s="6">
        <f>ABS(SMA1MSFT[[#This Row],[Erorr 1]])</f>
        <v>1.2913000000000068</v>
      </c>
      <c r="H154" s="25">
        <f>SMA1MSFT[[#This Row],[Abs Erorr 1]]/SMA1MSFT[[#This Row],[Adj Close]]</f>
        <v>6.6363620011358178E-3</v>
      </c>
      <c r="I154" s="23">
        <f t="shared" si="13"/>
        <v>190.18183333333332</v>
      </c>
      <c r="J154" s="26">
        <f>(SMA1MSFT[[#This Row],[Adj Close]]-SMA1MSFT[[#This Row],[3-MA]])</f>
        <v>4.3976666666666802</v>
      </c>
      <c r="K154" s="11">
        <f t="shared" si="12"/>
        <v>19.339472111111231</v>
      </c>
      <c r="L154" s="11">
        <f>ABS(SMA1MSFT[[#This Row],[Erorr 2]])</f>
        <v>4.3976666666666802</v>
      </c>
      <c r="M154" s="25">
        <f>SMA1MSFT[[#This Row],[Abs Erorr 2]]/SMA1MSFT[[#This Row],[Adj Close]]</f>
        <v>2.260087350757238E-2</v>
      </c>
      <c r="N154" s="23">
        <f t="shared" si="14"/>
        <v>187.72603333333333</v>
      </c>
      <c r="O154" s="27">
        <f>SMA1MSFT[[#This Row],[Adj Close]]-SMA1MSFT[[#This Row],[6-MA]]</f>
        <v>6.8534666666666624</v>
      </c>
      <c r="P154" s="11">
        <f>(SMA1MSFT[[#This Row],[Adj Close]]-N154)^2</f>
        <v>46.970005351111055</v>
      </c>
      <c r="Q154" s="11">
        <f>ABS(SMA1MSFT[[#This Row],[Erorr 3]])</f>
        <v>6.8534666666666624</v>
      </c>
      <c r="R154" s="28">
        <f>SMA1MSFT[[#This Row],[Abs Erorr 3]]/SMA1MSFT[[#This Row],[Adj Close]]</f>
        <v>3.5221935849699799E-2</v>
      </c>
    </row>
    <row r="155" spans="2:18">
      <c r="B155" s="14">
        <v>44006.291666666664</v>
      </c>
      <c r="C155" s="15">
        <v>190.65719999999999</v>
      </c>
      <c r="D155" s="23">
        <f t="shared" si="11"/>
        <v>194.5795</v>
      </c>
      <c r="E155" s="24">
        <f>SMA1MSFT[[#This Row],[Adj Close]]-SMA1MSFT[[#This Row],[Naive Trend ]]</f>
        <v>-3.922300000000007</v>
      </c>
      <c r="F155" s="6">
        <f t="shared" si="10"/>
        <v>15.384437290000054</v>
      </c>
      <c r="G155" s="6">
        <f>ABS(SMA1MSFT[[#This Row],[Erorr 1]])</f>
        <v>3.922300000000007</v>
      </c>
      <c r="H155" s="25">
        <f>SMA1MSFT[[#This Row],[Abs Erorr 1]]/SMA1MSFT[[#This Row],[Adj Close]]</f>
        <v>2.0572524929559476E-2</v>
      </c>
      <c r="I155" s="23">
        <f t="shared" si="13"/>
        <v>191.97753333333333</v>
      </c>
      <c r="J155" s="26">
        <f>(SMA1MSFT[[#This Row],[Adj Close]]-SMA1MSFT[[#This Row],[3-MA]])</f>
        <v>-1.3203333333333376</v>
      </c>
      <c r="K155" s="11">
        <f t="shared" si="12"/>
        <v>1.7432801111111222</v>
      </c>
      <c r="L155" s="11">
        <f>ABS(SMA1MSFT[[#This Row],[Erorr 2]])</f>
        <v>1.3203333333333376</v>
      </c>
      <c r="M155" s="25">
        <f>SMA1MSFT[[#This Row],[Abs Erorr 2]]/SMA1MSFT[[#This Row],[Adj Close]]</f>
        <v>6.9251690118880254E-3</v>
      </c>
      <c r="N155" s="23">
        <f t="shared" si="14"/>
        <v>189.80921666666666</v>
      </c>
      <c r="O155" s="27">
        <f>SMA1MSFT[[#This Row],[Adj Close]]-SMA1MSFT[[#This Row],[6-MA]]</f>
        <v>0.84798333333333176</v>
      </c>
      <c r="P155" s="11">
        <f>(SMA1MSFT[[#This Row],[Adj Close]]-N155)^2</f>
        <v>0.71907573361110844</v>
      </c>
      <c r="Q155" s="11">
        <f>ABS(SMA1MSFT[[#This Row],[Erorr 3]])</f>
        <v>0.84798333333333176</v>
      </c>
      <c r="R155" s="28">
        <f>SMA1MSFT[[#This Row],[Abs Erorr 3]]/SMA1MSFT[[#This Row],[Adj Close]]</f>
        <v>4.4476858641233153E-3</v>
      </c>
    </row>
    <row r="156" spans="2:18">
      <c r="B156" s="14">
        <v>44007.291666666664</v>
      </c>
      <c r="C156" s="15">
        <v>193.06649999999999</v>
      </c>
      <c r="D156" s="23">
        <f t="shared" si="11"/>
        <v>190.65719999999999</v>
      </c>
      <c r="E156" s="24">
        <f>SMA1MSFT[[#This Row],[Adj Close]]-SMA1MSFT[[#This Row],[Naive Trend ]]</f>
        <v>2.4093000000000018</v>
      </c>
      <c r="F156" s="6">
        <f t="shared" si="10"/>
        <v>5.8047264900000082</v>
      </c>
      <c r="G156" s="6">
        <f>ABS(SMA1MSFT[[#This Row],[Erorr 1]])</f>
        <v>2.4093000000000018</v>
      </c>
      <c r="H156" s="25">
        <f>SMA1MSFT[[#This Row],[Abs Erorr 1]]/SMA1MSFT[[#This Row],[Adj Close]]</f>
        <v>1.2479119888743008E-2</v>
      </c>
      <c r="I156" s="23">
        <f t="shared" si="13"/>
        <v>192.84163333333333</v>
      </c>
      <c r="J156" s="26">
        <f>(SMA1MSFT[[#This Row],[Adj Close]]-SMA1MSFT[[#This Row],[3-MA]])</f>
        <v>0.22486666666665656</v>
      </c>
      <c r="K156" s="11">
        <f t="shared" si="12"/>
        <v>5.0565017777773232E-2</v>
      </c>
      <c r="L156" s="11">
        <f>ABS(SMA1MSFT[[#This Row],[Erorr 2]])</f>
        <v>0.22486666666665656</v>
      </c>
      <c r="M156" s="25">
        <f>SMA1MSFT[[#This Row],[Abs Erorr 2]]/SMA1MSFT[[#This Row],[Adj Close]]</f>
        <v>1.1647109501993177E-3</v>
      </c>
      <c r="N156" s="23">
        <f t="shared" si="14"/>
        <v>190.49503333333328</v>
      </c>
      <c r="O156" s="27">
        <f>SMA1MSFT[[#This Row],[Adj Close]]-SMA1MSFT[[#This Row],[6-MA]]</f>
        <v>2.5714666666667085</v>
      </c>
      <c r="P156" s="11">
        <f>(SMA1MSFT[[#This Row],[Adj Close]]-N156)^2</f>
        <v>6.6124408177779932</v>
      </c>
      <c r="Q156" s="11">
        <f>ABS(SMA1MSFT[[#This Row],[Erorr 3]])</f>
        <v>2.5714666666667085</v>
      </c>
      <c r="R156" s="28">
        <f>SMA1MSFT[[#This Row],[Abs Erorr 3]]/SMA1MSFT[[#This Row],[Adj Close]]</f>
        <v>1.3319072271298794E-2</v>
      </c>
    </row>
    <row r="157" spans="2:18">
      <c r="B157" s="14">
        <v>44008.291666666664</v>
      </c>
      <c r="C157" s="15">
        <v>189.2021</v>
      </c>
      <c r="D157" s="23">
        <f t="shared" si="11"/>
        <v>193.06649999999999</v>
      </c>
      <c r="E157" s="24">
        <f>SMA1MSFT[[#This Row],[Adj Close]]-SMA1MSFT[[#This Row],[Naive Trend ]]</f>
        <v>-3.8643999999999892</v>
      </c>
      <c r="F157" s="6">
        <f t="shared" si="10"/>
        <v>14.933587359999917</v>
      </c>
      <c r="G157" s="6">
        <f>ABS(SMA1MSFT[[#This Row],[Erorr 1]])</f>
        <v>3.8643999999999892</v>
      </c>
      <c r="H157" s="25">
        <f>SMA1MSFT[[#This Row],[Abs Erorr 1]]/SMA1MSFT[[#This Row],[Adj Close]]</f>
        <v>2.0424720444434757E-2</v>
      </c>
      <c r="I157" s="23">
        <f t="shared" si="13"/>
        <v>192.76773333333333</v>
      </c>
      <c r="J157" s="26">
        <f>(SMA1MSFT[[#This Row],[Adj Close]]-SMA1MSFT[[#This Row],[3-MA]])</f>
        <v>-3.5656333333333237</v>
      </c>
      <c r="K157" s="11">
        <f t="shared" si="12"/>
        <v>12.713741067777709</v>
      </c>
      <c r="L157" s="11">
        <f>ABS(SMA1MSFT[[#This Row],[Erorr 2]])</f>
        <v>3.5656333333333237</v>
      </c>
      <c r="M157" s="25">
        <f>SMA1MSFT[[#This Row],[Abs Erorr 2]]/SMA1MSFT[[#This Row],[Adj Close]]</f>
        <v>1.884563296778061E-2</v>
      </c>
      <c r="N157" s="23">
        <f t="shared" si="14"/>
        <v>191.47478333333333</v>
      </c>
      <c r="O157" s="27">
        <f>SMA1MSFT[[#This Row],[Adj Close]]-SMA1MSFT[[#This Row],[6-MA]]</f>
        <v>-2.2726833333333332</v>
      </c>
      <c r="P157" s="11">
        <f>(SMA1MSFT[[#This Row],[Adj Close]]-N157)^2</f>
        <v>5.16508953361111</v>
      </c>
      <c r="Q157" s="11">
        <f>ABS(SMA1MSFT[[#This Row],[Erorr 3]])</f>
        <v>2.2726833333333332</v>
      </c>
      <c r="R157" s="28">
        <f>SMA1MSFT[[#This Row],[Abs Erorr 3]]/SMA1MSFT[[#This Row],[Adj Close]]</f>
        <v>1.2011935033138285E-2</v>
      </c>
    </row>
    <row r="158" spans="2:18">
      <c r="B158" s="14">
        <v>44011.291666666664</v>
      </c>
      <c r="C158" s="15">
        <v>191.2355</v>
      </c>
      <c r="D158" s="23">
        <f t="shared" si="11"/>
        <v>189.2021</v>
      </c>
      <c r="E158" s="24">
        <f>SMA1MSFT[[#This Row],[Adj Close]]-SMA1MSFT[[#This Row],[Naive Trend ]]</f>
        <v>2.0334000000000003</v>
      </c>
      <c r="F158" s="6">
        <f t="shared" si="10"/>
        <v>4.134715560000001</v>
      </c>
      <c r="G158" s="6">
        <f>ABS(SMA1MSFT[[#This Row],[Erorr 1]])</f>
        <v>2.0334000000000003</v>
      </c>
      <c r="H158" s="25">
        <f>SMA1MSFT[[#This Row],[Abs Erorr 1]]/SMA1MSFT[[#This Row],[Adj Close]]</f>
        <v>1.0632963022033044E-2</v>
      </c>
      <c r="I158" s="23">
        <f t="shared" si="13"/>
        <v>190.97526666666667</v>
      </c>
      <c r="J158" s="26">
        <f>(SMA1MSFT[[#This Row],[Adj Close]]-SMA1MSFT[[#This Row],[3-MA]])</f>
        <v>0.26023333333333198</v>
      </c>
      <c r="K158" s="11">
        <f t="shared" si="12"/>
        <v>6.7721387777777073E-2</v>
      </c>
      <c r="L158" s="11">
        <f>ABS(SMA1MSFT[[#This Row],[Erorr 2]])</f>
        <v>0.26023333333333198</v>
      </c>
      <c r="M158" s="25">
        <f>SMA1MSFT[[#This Row],[Abs Erorr 2]]/SMA1MSFT[[#This Row],[Adj Close]]</f>
        <v>1.3608003395464334E-3</v>
      </c>
      <c r="N158" s="23">
        <f t="shared" si="14"/>
        <v>191.47640000000001</v>
      </c>
      <c r="O158" s="27">
        <f>SMA1MSFT[[#This Row],[Adj Close]]-SMA1MSFT[[#This Row],[6-MA]]</f>
        <v>-0.24090000000001055</v>
      </c>
      <c r="P158" s="11">
        <f>(SMA1MSFT[[#This Row],[Adj Close]]-N158)^2</f>
        <v>5.8032810000005083E-2</v>
      </c>
      <c r="Q158" s="11">
        <f>ABS(SMA1MSFT[[#This Row],[Erorr 3]])</f>
        <v>0.24090000000001055</v>
      </c>
      <c r="R158" s="28">
        <f>SMA1MSFT[[#This Row],[Abs Erorr 3]]/SMA1MSFT[[#This Row],[Adj Close]]</f>
        <v>1.2597033500579681E-3</v>
      </c>
    </row>
    <row r="159" spans="2:18">
      <c r="B159" s="14">
        <v>44012.291666666664</v>
      </c>
      <c r="C159" s="15">
        <v>196.12139999999999</v>
      </c>
      <c r="D159" s="23">
        <f t="shared" si="11"/>
        <v>191.2355</v>
      </c>
      <c r="E159" s="24">
        <f>SMA1MSFT[[#This Row],[Adj Close]]-SMA1MSFT[[#This Row],[Naive Trend ]]</f>
        <v>4.8858999999999924</v>
      </c>
      <c r="F159" s="6">
        <f t="shared" si="10"/>
        <v>23.872018809999926</v>
      </c>
      <c r="G159" s="6">
        <f>ABS(SMA1MSFT[[#This Row],[Erorr 1]])</f>
        <v>4.8858999999999924</v>
      </c>
      <c r="H159" s="25">
        <f>SMA1MSFT[[#This Row],[Abs Erorr 1]]/SMA1MSFT[[#This Row],[Adj Close]]</f>
        <v>2.4912630646120169E-2</v>
      </c>
      <c r="I159" s="23">
        <f t="shared" si="13"/>
        <v>191.16803333333334</v>
      </c>
      <c r="J159" s="26">
        <f>(SMA1MSFT[[#This Row],[Adj Close]]-SMA1MSFT[[#This Row],[3-MA]])</f>
        <v>4.9533666666666534</v>
      </c>
      <c r="K159" s="11">
        <f t="shared" si="12"/>
        <v>24.535841334444314</v>
      </c>
      <c r="L159" s="11">
        <f>ABS(SMA1MSFT[[#This Row],[Erorr 2]])</f>
        <v>4.9533666666666534</v>
      </c>
      <c r="M159" s="25">
        <f>SMA1MSFT[[#This Row],[Abs Erorr 2]]/SMA1MSFT[[#This Row],[Adj Close]]</f>
        <v>2.5256635260948849E-2</v>
      </c>
      <c r="N159" s="23">
        <f t="shared" si="14"/>
        <v>192.00483333333332</v>
      </c>
      <c r="O159" s="27">
        <f>SMA1MSFT[[#This Row],[Adj Close]]-SMA1MSFT[[#This Row],[6-MA]]</f>
        <v>4.1165666666666709</v>
      </c>
      <c r="P159" s="11">
        <f>(SMA1MSFT[[#This Row],[Adj Close]]-N159)^2</f>
        <v>16.946121121111148</v>
      </c>
      <c r="Q159" s="11">
        <f>ABS(SMA1MSFT[[#This Row],[Erorr 3]])</f>
        <v>4.1165666666666709</v>
      </c>
      <c r="R159" s="28">
        <f>SMA1MSFT[[#This Row],[Abs Erorr 3]]/SMA1MSFT[[#This Row],[Adj Close]]</f>
        <v>2.098989027544506E-2</v>
      </c>
    </row>
    <row r="160" spans="2:18">
      <c r="B160" s="14">
        <v>44013.291666666664</v>
      </c>
      <c r="C160" s="15">
        <v>197.26820000000001</v>
      </c>
      <c r="D160" s="23">
        <f t="shared" si="11"/>
        <v>196.12139999999999</v>
      </c>
      <c r="E160" s="24">
        <f>SMA1MSFT[[#This Row],[Adj Close]]-SMA1MSFT[[#This Row],[Naive Trend ]]</f>
        <v>1.1468000000000131</v>
      </c>
      <c r="F160" s="6">
        <f t="shared" si="10"/>
        <v>1.3151502400000301</v>
      </c>
      <c r="G160" s="6">
        <f>ABS(SMA1MSFT[[#This Row],[Erorr 1]])</f>
        <v>1.1468000000000131</v>
      </c>
      <c r="H160" s="25">
        <f>SMA1MSFT[[#This Row],[Abs Erorr 1]]/SMA1MSFT[[#This Row],[Adj Close]]</f>
        <v>5.8134053030342095E-3</v>
      </c>
      <c r="I160" s="23">
        <f t="shared" si="13"/>
        <v>192.18633333333332</v>
      </c>
      <c r="J160" s="26">
        <f>(SMA1MSFT[[#This Row],[Adj Close]]-SMA1MSFT[[#This Row],[3-MA]])</f>
        <v>5.0818666666666843</v>
      </c>
      <c r="K160" s="11">
        <f t="shared" si="12"/>
        <v>25.825368817777957</v>
      </c>
      <c r="L160" s="11">
        <f>ABS(SMA1MSFT[[#This Row],[Erorr 2]])</f>
        <v>5.0818666666666843</v>
      </c>
      <c r="M160" s="25">
        <f>SMA1MSFT[[#This Row],[Abs Erorr 2]]/SMA1MSFT[[#This Row],[Adj Close]]</f>
        <v>2.5761205641186384E-2</v>
      </c>
      <c r="N160" s="23">
        <f t="shared" si="14"/>
        <v>192.47703333333334</v>
      </c>
      <c r="O160" s="27">
        <f>SMA1MSFT[[#This Row],[Adj Close]]-SMA1MSFT[[#This Row],[6-MA]]</f>
        <v>4.791166666666669</v>
      </c>
      <c r="P160" s="11">
        <f>(SMA1MSFT[[#This Row],[Adj Close]]-N160)^2</f>
        <v>22.955278027777801</v>
      </c>
      <c r="Q160" s="11">
        <f>ABS(SMA1MSFT[[#This Row],[Erorr 3]])</f>
        <v>4.791166666666669</v>
      </c>
      <c r="R160" s="28">
        <f>SMA1MSFT[[#This Row],[Abs Erorr 3]]/SMA1MSFT[[#This Row],[Adj Close]]</f>
        <v>2.4287577352389633E-2</v>
      </c>
    </row>
    <row r="161" spans="2:18">
      <c r="B161" s="14">
        <v>44014.291666666664</v>
      </c>
      <c r="C161" s="15">
        <v>198.77160000000001</v>
      </c>
      <c r="D161" s="23">
        <f t="shared" si="11"/>
        <v>197.26820000000001</v>
      </c>
      <c r="E161" s="24">
        <f>SMA1MSFT[[#This Row],[Adj Close]]-SMA1MSFT[[#This Row],[Naive Trend ]]</f>
        <v>1.5033999999999992</v>
      </c>
      <c r="F161" s="6">
        <f t="shared" si="10"/>
        <v>2.2602115599999975</v>
      </c>
      <c r="G161" s="6">
        <f>ABS(SMA1MSFT[[#This Row],[Erorr 1]])</f>
        <v>1.5033999999999992</v>
      </c>
      <c r="H161" s="25">
        <f>SMA1MSFT[[#This Row],[Abs Erorr 1]]/SMA1MSFT[[#This Row],[Adj Close]]</f>
        <v>7.5634547390069761E-3</v>
      </c>
      <c r="I161" s="23">
        <f t="shared" si="13"/>
        <v>194.87503333333333</v>
      </c>
      <c r="J161" s="26">
        <f>(SMA1MSFT[[#This Row],[Adj Close]]-SMA1MSFT[[#This Row],[3-MA]])</f>
        <v>3.8965666666666721</v>
      </c>
      <c r="K161" s="11">
        <f t="shared" si="12"/>
        <v>15.183231787777819</v>
      </c>
      <c r="L161" s="11">
        <f>ABS(SMA1MSFT[[#This Row],[Erorr 2]])</f>
        <v>3.8965666666666721</v>
      </c>
      <c r="M161" s="25">
        <f>SMA1MSFT[[#This Row],[Abs Erorr 2]]/SMA1MSFT[[#This Row],[Adj Close]]</f>
        <v>1.9603236411372005E-2</v>
      </c>
      <c r="N161" s="23">
        <f t="shared" si="14"/>
        <v>192.92515</v>
      </c>
      <c r="O161" s="27">
        <f>SMA1MSFT[[#This Row],[Adj Close]]-SMA1MSFT[[#This Row],[6-MA]]</f>
        <v>5.8464500000000044</v>
      </c>
      <c r="P161" s="11">
        <f>(SMA1MSFT[[#This Row],[Adj Close]]-N161)^2</f>
        <v>34.18097760250005</v>
      </c>
      <c r="Q161" s="11">
        <f>ABS(SMA1MSFT[[#This Row],[Erorr 3]])</f>
        <v>5.8464500000000044</v>
      </c>
      <c r="R161" s="28">
        <f>SMA1MSFT[[#This Row],[Abs Erorr 3]]/SMA1MSFT[[#This Row],[Adj Close]]</f>
        <v>2.9412904056716371E-2</v>
      </c>
    </row>
    <row r="162" spans="2:18">
      <c r="B162" s="14">
        <v>44018.291666666664</v>
      </c>
      <c r="C162" s="15">
        <v>203.0504</v>
      </c>
      <c r="D162" s="23">
        <f t="shared" si="11"/>
        <v>198.77160000000001</v>
      </c>
      <c r="E162" s="24">
        <f>SMA1MSFT[[#This Row],[Adj Close]]-SMA1MSFT[[#This Row],[Naive Trend ]]</f>
        <v>4.2787999999999897</v>
      </c>
      <c r="F162" s="6">
        <f t="shared" si="10"/>
        <v>18.308129439999913</v>
      </c>
      <c r="G162" s="6">
        <f>ABS(SMA1MSFT[[#This Row],[Erorr 1]])</f>
        <v>4.2787999999999897</v>
      </c>
      <c r="H162" s="25">
        <f>SMA1MSFT[[#This Row],[Abs Erorr 1]]/SMA1MSFT[[#This Row],[Adj Close]]</f>
        <v>2.1072600694211831E-2</v>
      </c>
      <c r="I162" s="23">
        <f t="shared" si="13"/>
        <v>197.38706666666667</v>
      </c>
      <c r="J162" s="26">
        <f>(SMA1MSFT[[#This Row],[Adj Close]]-SMA1MSFT[[#This Row],[3-MA]])</f>
        <v>5.6633333333333269</v>
      </c>
      <c r="K162" s="11">
        <f t="shared" si="12"/>
        <v>32.073344444444373</v>
      </c>
      <c r="L162" s="11">
        <f>ABS(SMA1MSFT[[#This Row],[Erorr 2]])</f>
        <v>5.6633333333333269</v>
      </c>
      <c r="M162" s="25">
        <f>SMA1MSFT[[#This Row],[Abs Erorr 2]]/SMA1MSFT[[#This Row],[Adj Close]]</f>
        <v>2.7891269031399726E-2</v>
      </c>
      <c r="N162" s="23">
        <f t="shared" si="14"/>
        <v>194.27754999999999</v>
      </c>
      <c r="O162" s="27">
        <f>SMA1MSFT[[#This Row],[Adj Close]]-SMA1MSFT[[#This Row],[6-MA]]</f>
        <v>8.7728500000000054</v>
      </c>
      <c r="P162" s="11">
        <f>(SMA1MSFT[[#This Row],[Adj Close]]-N162)^2</f>
        <v>76.962897122500095</v>
      </c>
      <c r="Q162" s="11">
        <f>ABS(SMA1MSFT[[#This Row],[Erorr 3]])</f>
        <v>8.7728500000000054</v>
      </c>
      <c r="R162" s="28">
        <f>SMA1MSFT[[#This Row],[Abs Erorr 3]]/SMA1MSFT[[#This Row],[Adj Close]]</f>
        <v>4.3205283023328225E-2</v>
      </c>
    </row>
    <row r="163" spans="2:18">
      <c r="B163" s="14">
        <v>44019.291666666664</v>
      </c>
      <c r="C163" s="15">
        <v>200.6893</v>
      </c>
      <c r="D163" s="23">
        <f t="shared" si="11"/>
        <v>203.0504</v>
      </c>
      <c r="E163" s="24">
        <f>SMA1MSFT[[#This Row],[Adj Close]]-SMA1MSFT[[#This Row],[Naive Trend ]]</f>
        <v>-2.3610999999999933</v>
      </c>
      <c r="F163" s="6">
        <f t="shared" si="10"/>
        <v>5.5747932099999682</v>
      </c>
      <c r="G163" s="6">
        <f>ABS(SMA1MSFT[[#This Row],[Erorr 1]])</f>
        <v>2.3610999999999933</v>
      </c>
      <c r="H163" s="25">
        <f>SMA1MSFT[[#This Row],[Abs Erorr 1]]/SMA1MSFT[[#This Row],[Adj Close]]</f>
        <v>1.1764952092612777E-2</v>
      </c>
      <c r="I163" s="23">
        <f t="shared" si="13"/>
        <v>199.69673333333333</v>
      </c>
      <c r="J163" s="26">
        <f>(SMA1MSFT[[#This Row],[Adj Close]]-SMA1MSFT[[#This Row],[3-MA]])</f>
        <v>0.9925666666666757</v>
      </c>
      <c r="K163" s="11">
        <f t="shared" si="12"/>
        <v>0.98518858777779572</v>
      </c>
      <c r="L163" s="11">
        <f>ABS(SMA1MSFT[[#This Row],[Erorr 2]])</f>
        <v>0.9925666666666757</v>
      </c>
      <c r="M163" s="25">
        <f>SMA1MSFT[[#This Row],[Abs Erorr 2]]/SMA1MSFT[[#This Row],[Adj Close]]</f>
        <v>4.9457876761076734E-3</v>
      </c>
      <c r="N163" s="23">
        <f t="shared" si="14"/>
        <v>195.94153333333335</v>
      </c>
      <c r="O163" s="27">
        <f>SMA1MSFT[[#This Row],[Adj Close]]-SMA1MSFT[[#This Row],[6-MA]]</f>
        <v>4.7477666666666494</v>
      </c>
      <c r="P163" s="11">
        <f>(SMA1MSFT[[#This Row],[Adj Close]]-N163)^2</f>
        <v>22.541288321110947</v>
      </c>
      <c r="Q163" s="11">
        <f>ABS(SMA1MSFT[[#This Row],[Erorr 3]])</f>
        <v>4.7477666666666494</v>
      </c>
      <c r="R163" s="28">
        <f>SMA1MSFT[[#This Row],[Abs Erorr 3]]/SMA1MSFT[[#This Row],[Adj Close]]</f>
        <v>2.3657298454210808E-2</v>
      </c>
    </row>
    <row r="164" spans="2:18">
      <c r="B164" s="14">
        <v>44020.291666666664</v>
      </c>
      <c r="C164" s="15">
        <v>205.10310000000001</v>
      </c>
      <c r="D164" s="23">
        <f t="shared" si="11"/>
        <v>200.6893</v>
      </c>
      <c r="E164" s="24">
        <f>SMA1MSFT[[#This Row],[Adj Close]]-SMA1MSFT[[#This Row],[Naive Trend ]]</f>
        <v>4.413800000000009</v>
      </c>
      <c r="F164" s="6">
        <f t="shared" si="10"/>
        <v>19.481630440000078</v>
      </c>
      <c r="G164" s="6">
        <f>ABS(SMA1MSFT[[#This Row],[Erorr 1]])</f>
        <v>4.413800000000009</v>
      </c>
      <c r="H164" s="25">
        <f>SMA1MSFT[[#This Row],[Abs Erorr 1]]/SMA1MSFT[[#This Row],[Adj Close]]</f>
        <v>2.1519908767834366E-2</v>
      </c>
      <c r="I164" s="23">
        <f t="shared" si="13"/>
        <v>200.83709999999999</v>
      </c>
      <c r="J164" s="26">
        <f>(SMA1MSFT[[#This Row],[Adj Close]]-SMA1MSFT[[#This Row],[3-MA]])</f>
        <v>4.2660000000000196</v>
      </c>
      <c r="K164" s="11">
        <f t="shared" si="12"/>
        <v>18.198756000000166</v>
      </c>
      <c r="L164" s="11">
        <f>ABS(SMA1MSFT[[#This Row],[Erorr 2]])</f>
        <v>4.2660000000000196</v>
      </c>
      <c r="M164" s="25">
        <f>SMA1MSFT[[#This Row],[Abs Erorr 2]]/SMA1MSFT[[#This Row],[Adj Close]]</f>
        <v>2.0799295573787131E-2</v>
      </c>
      <c r="N164" s="23">
        <f t="shared" si="14"/>
        <v>197.85606666666664</v>
      </c>
      <c r="O164" s="27">
        <f>SMA1MSFT[[#This Row],[Adj Close]]-SMA1MSFT[[#This Row],[6-MA]]</f>
        <v>7.247033333333377</v>
      </c>
      <c r="P164" s="11">
        <f>(SMA1MSFT[[#This Row],[Adj Close]]-N164)^2</f>
        <v>52.519492134445073</v>
      </c>
      <c r="Q164" s="11">
        <f>ABS(SMA1MSFT[[#This Row],[Erorr 3]])</f>
        <v>7.247033333333377</v>
      </c>
      <c r="R164" s="28">
        <f>SMA1MSFT[[#This Row],[Abs Erorr 3]]/SMA1MSFT[[#This Row],[Adj Close]]</f>
        <v>3.5333611892425697E-2</v>
      </c>
    </row>
    <row r="165" spans="2:18">
      <c r="B165" s="14">
        <v>44021.291666666664</v>
      </c>
      <c r="C165" s="15">
        <v>206.53899999999999</v>
      </c>
      <c r="D165" s="23">
        <f t="shared" si="11"/>
        <v>205.10310000000001</v>
      </c>
      <c r="E165" s="24">
        <f>SMA1MSFT[[#This Row],[Adj Close]]-SMA1MSFT[[#This Row],[Naive Trend ]]</f>
        <v>1.4358999999999753</v>
      </c>
      <c r="F165" s="6">
        <f t="shared" si="10"/>
        <v>2.061808809999929</v>
      </c>
      <c r="G165" s="6">
        <f>ABS(SMA1MSFT[[#This Row],[Erorr 1]])</f>
        <v>1.4358999999999753</v>
      </c>
      <c r="H165" s="25">
        <f>SMA1MSFT[[#This Row],[Abs Erorr 1]]/SMA1MSFT[[#This Row],[Adj Close]]</f>
        <v>6.9521978899867599E-3</v>
      </c>
      <c r="I165" s="23">
        <f t="shared" si="13"/>
        <v>202.94759999999999</v>
      </c>
      <c r="J165" s="26">
        <f>(SMA1MSFT[[#This Row],[Adj Close]]-SMA1MSFT[[#This Row],[3-MA]])</f>
        <v>3.591399999999993</v>
      </c>
      <c r="K165" s="11">
        <f t="shared" si="12"/>
        <v>12.89815395999995</v>
      </c>
      <c r="L165" s="11">
        <f>ABS(SMA1MSFT[[#This Row],[Erorr 2]])</f>
        <v>3.591399999999993</v>
      </c>
      <c r="M165" s="25">
        <f>SMA1MSFT[[#This Row],[Abs Erorr 2]]/SMA1MSFT[[#This Row],[Adj Close]]</f>
        <v>1.738848353095538E-2</v>
      </c>
      <c r="N165" s="23">
        <f t="shared" si="14"/>
        <v>200.16733333333332</v>
      </c>
      <c r="O165" s="27">
        <f>SMA1MSFT[[#This Row],[Adj Close]]-SMA1MSFT[[#This Row],[6-MA]]</f>
        <v>6.3716666666666697</v>
      </c>
      <c r="P165" s="11">
        <f>(SMA1MSFT[[#This Row],[Adj Close]]-N165)^2</f>
        <v>40.598136111111153</v>
      </c>
      <c r="Q165" s="11">
        <f>ABS(SMA1MSFT[[#This Row],[Erorr 3]])</f>
        <v>6.3716666666666697</v>
      </c>
      <c r="R165" s="28">
        <f>SMA1MSFT[[#This Row],[Abs Erorr 3]]/SMA1MSFT[[#This Row],[Adj Close]]</f>
        <v>3.0849702316108191E-2</v>
      </c>
    </row>
    <row r="166" spans="2:18">
      <c r="B166" s="14">
        <v>44022.291666666664</v>
      </c>
      <c r="C166" s="15">
        <v>205.9126</v>
      </c>
      <c r="D166" s="23">
        <f t="shared" si="11"/>
        <v>206.53899999999999</v>
      </c>
      <c r="E166" s="24">
        <f>SMA1MSFT[[#This Row],[Adj Close]]-SMA1MSFT[[#This Row],[Naive Trend ]]</f>
        <v>-0.62639999999998963</v>
      </c>
      <c r="F166" s="6">
        <f t="shared" si="10"/>
        <v>0.39237695999998701</v>
      </c>
      <c r="G166" s="6">
        <f>ABS(SMA1MSFT[[#This Row],[Erorr 1]])</f>
        <v>0.62639999999998963</v>
      </c>
      <c r="H166" s="25">
        <f>SMA1MSFT[[#This Row],[Abs Erorr 1]]/SMA1MSFT[[#This Row],[Adj Close]]</f>
        <v>3.04206736256057E-3</v>
      </c>
      <c r="I166" s="23">
        <f t="shared" si="13"/>
        <v>204.11046666666667</v>
      </c>
      <c r="J166" s="26">
        <f>(SMA1MSFT[[#This Row],[Adj Close]]-SMA1MSFT[[#This Row],[3-MA]])</f>
        <v>1.8021333333333303</v>
      </c>
      <c r="K166" s="11">
        <f t="shared" si="12"/>
        <v>3.2476845511110999</v>
      </c>
      <c r="L166" s="11">
        <f>ABS(SMA1MSFT[[#This Row],[Erorr 2]])</f>
        <v>1.8021333333333303</v>
      </c>
      <c r="M166" s="25">
        <f>SMA1MSFT[[#This Row],[Abs Erorr 2]]/SMA1MSFT[[#This Row],[Adj Close]]</f>
        <v>8.751933263594993E-3</v>
      </c>
      <c r="N166" s="23">
        <f t="shared" si="14"/>
        <v>201.90360000000001</v>
      </c>
      <c r="O166" s="27">
        <f>SMA1MSFT[[#This Row],[Adj Close]]-SMA1MSFT[[#This Row],[6-MA]]</f>
        <v>4.0089999999999861</v>
      </c>
      <c r="P166" s="11">
        <f>(SMA1MSFT[[#This Row],[Adj Close]]-N166)^2</f>
        <v>16.072080999999887</v>
      </c>
      <c r="Q166" s="11">
        <f>ABS(SMA1MSFT[[#This Row],[Erorr 3]])</f>
        <v>4.0089999999999861</v>
      </c>
      <c r="R166" s="28">
        <f>SMA1MSFT[[#This Row],[Abs Erorr 3]]/SMA1MSFT[[#This Row],[Adj Close]]</f>
        <v>1.9469425377563035E-2</v>
      </c>
    </row>
    <row r="167" spans="2:18">
      <c r="B167" s="14">
        <v>44025.291666666664</v>
      </c>
      <c r="C167" s="15">
        <v>199.5522</v>
      </c>
      <c r="D167" s="23">
        <f t="shared" si="11"/>
        <v>205.9126</v>
      </c>
      <c r="E167" s="24">
        <f>SMA1MSFT[[#This Row],[Adj Close]]-SMA1MSFT[[#This Row],[Naive Trend ]]</f>
        <v>-6.3603999999999985</v>
      </c>
      <c r="F167" s="6">
        <f t="shared" si="10"/>
        <v>40.454688159999982</v>
      </c>
      <c r="G167" s="6">
        <f>ABS(SMA1MSFT[[#This Row],[Erorr 1]])</f>
        <v>6.3603999999999985</v>
      </c>
      <c r="H167" s="25">
        <f>SMA1MSFT[[#This Row],[Abs Erorr 1]]/SMA1MSFT[[#This Row],[Adj Close]]</f>
        <v>3.1873364463032725E-2</v>
      </c>
      <c r="I167" s="23">
        <f t="shared" si="13"/>
        <v>205.85156666666668</v>
      </c>
      <c r="J167" s="26">
        <f>(SMA1MSFT[[#This Row],[Adj Close]]-SMA1MSFT[[#This Row],[3-MA]])</f>
        <v>-6.2993666666666854</v>
      </c>
      <c r="K167" s="11">
        <f t="shared" si="12"/>
        <v>39.682020401111345</v>
      </c>
      <c r="L167" s="11">
        <f>ABS(SMA1MSFT[[#This Row],[Erorr 2]])</f>
        <v>6.2993666666666854</v>
      </c>
      <c r="M167" s="25">
        <f>SMA1MSFT[[#This Row],[Abs Erorr 2]]/SMA1MSFT[[#This Row],[Adj Close]]</f>
        <v>3.1567512994929076E-2</v>
      </c>
      <c r="N167" s="23">
        <f t="shared" si="14"/>
        <v>203.34433333333334</v>
      </c>
      <c r="O167" s="27">
        <f>SMA1MSFT[[#This Row],[Adj Close]]-SMA1MSFT[[#This Row],[6-MA]]</f>
        <v>-3.7921333333333394</v>
      </c>
      <c r="P167" s="11">
        <f>(SMA1MSFT[[#This Row],[Adj Close]]-N167)^2</f>
        <v>14.380275217777823</v>
      </c>
      <c r="Q167" s="11">
        <f>ABS(SMA1MSFT[[#This Row],[Erorr 3]])</f>
        <v>3.7921333333333394</v>
      </c>
      <c r="R167" s="28">
        <f>SMA1MSFT[[#This Row],[Abs Erorr 3]]/SMA1MSFT[[#This Row],[Adj Close]]</f>
        <v>1.9003214864748871E-2</v>
      </c>
    </row>
    <row r="168" spans="2:18">
      <c r="B168" s="14">
        <v>44026.291666666664</v>
      </c>
      <c r="C168" s="15">
        <v>200.78569999999999</v>
      </c>
      <c r="D168" s="23">
        <f t="shared" si="11"/>
        <v>199.5522</v>
      </c>
      <c r="E168" s="24">
        <f>SMA1MSFT[[#This Row],[Adj Close]]-SMA1MSFT[[#This Row],[Naive Trend ]]</f>
        <v>1.2334999999999923</v>
      </c>
      <c r="F168" s="6">
        <f t="shared" si="10"/>
        <v>1.521522249999981</v>
      </c>
      <c r="G168" s="6">
        <f>ABS(SMA1MSFT[[#This Row],[Erorr 1]])</f>
        <v>1.2334999999999923</v>
      </c>
      <c r="H168" s="25">
        <f>SMA1MSFT[[#This Row],[Abs Erorr 1]]/SMA1MSFT[[#This Row],[Adj Close]]</f>
        <v>6.1433657875037528E-3</v>
      </c>
      <c r="I168" s="23">
        <f t="shared" si="13"/>
        <v>204.00126666666665</v>
      </c>
      <c r="J168" s="26">
        <f>(SMA1MSFT[[#This Row],[Adj Close]]-SMA1MSFT[[#This Row],[3-MA]])</f>
        <v>-3.2155666666666605</v>
      </c>
      <c r="K168" s="11">
        <f t="shared" si="12"/>
        <v>10.339868987777738</v>
      </c>
      <c r="L168" s="11">
        <f>ABS(SMA1MSFT[[#This Row],[Erorr 2]])</f>
        <v>3.2155666666666605</v>
      </c>
      <c r="M168" s="25">
        <f>SMA1MSFT[[#This Row],[Abs Erorr 2]]/SMA1MSFT[[#This Row],[Adj Close]]</f>
        <v>1.6014918725121664E-2</v>
      </c>
      <c r="N168" s="23">
        <f t="shared" si="14"/>
        <v>203.47443333333334</v>
      </c>
      <c r="O168" s="27">
        <f>SMA1MSFT[[#This Row],[Adj Close]]-SMA1MSFT[[#This Row],[6-MA]]</f>
        <v>-2.6887333333333459</v>
      </c>
      <c r="P168" s="11">
        <f>(SMA1MSFT[[#This Row],[Adj Close]]-N168)^2</f>
        <v>7.2292869377778448</v>
      </c>
      <c r="Q168" s="11">
        <f>ABS(SMA1MSFT[[#This Row],[Erorr 3]])</f>
        <v>2.6887333333333459</v>
      </c>
      <c r="R168" s="28">
        <f>SMA1MSFT[[#This Row],[Abs Erorr 3]]/SMA1MSFT[[#This Row],[Adj Close]]</f>
        <v>1.3391059887897126E-2</v>
      </c>
    </row>
    <row r="169" spans="2:18">
      <c r="B169" s="14">
        <v>44027.291666666664</v>
      </c>
      <c r="C169" s="15">
        <v>200.48689999999999</v>
      </c>
      <c r="D169" s="23">
        <f t="shared" si="11"/>
        <v>200.78569999999999</v>
      </c>
      <c r="E169" s="24">
        <f>SMA1MSFT[[#This Row],[Adj Close]]-SMA1MSFT[[#This Row],[Naive Trend ]]</f>
        <v>-0.29879999999999995</v>
      </c>
      <c r="F169" s="6">
        <f t="shared" si="10"/>
        <v>8.9281439999999976E-2</v>
      </c>
      <c r="G169" s="6">
        <f>ABS(SMA1MSFT[[#This Row],[Erorr 1]])</f>
        <v>0.29879999999999995</v>
      </c>
      <c r="H169" s="25">
        <f>SMA1MSFT[[#This Row],[Abs Erorr 1]]/SMA1MSFT[[#This Row],[Adj Close]]</f>
        <v>1.4903716901204017E-3</v>
      </c>
      <c r="I169" s="23">
        <f t="shared" si="13"/>
        <v>202.08349999999999</v>
      </c>
      <c r="J169" s="26">
        <f>(SMA1MSFT[[#This Row],[Adj Close]]-SMA1MSFT[[#This Row],[3-MA]])</f>
        <v>-1.5965999999999951</v>
      </c>
      <c r="K169" s="11">
        <f t="shared" si="12"/>
        <v>2.5491315599999846</v>
      </c>
      <c r="L169" s="11">
        <f>ABS(SMA1MSFT[[#This Row],[Erorr 2]])</f>
        <v>1.5965999999999951</v>
      </c>
      <c r="M169" s="25">
        <f>SMA1MSFT[[#This Row],[Abs Erorr 2]]/SMA1MSFT[[#This Row],[Adj Close]]</f>
        <v>7.9636125851614004E-3</v>
      </c>
      <c r="N169" s="23">
        <f t="shared" si="14"/>
        <v>203.09698333333333</v>
      </c>
      <c r="O169" s="27">
        <f>SMA1MSFT[[#This Row],[Adj Close]]-SMA1MSFT[[#This Row],[6-MA]]</f>
        <v>-2.6100833333333355</v>
      </c>
      <c r="P169" s="11">
        <f>(SMA1MSFT[[#This Row],[Adj Close]]-N169)^2</f>
        <v>6.8125350069444561</v>
      </c>
      <c r="Q169" s="11">
        <f>ABS(SMA1MSFT[[#This Row],[Erorr 3]])</f>
        <v>2.6100833333333355</v>
      </c>
      <c r="R169" s="28">
        <f>SMA1MSFT[[#This Row],[Abs Erorr 3]]/SMA1MSFT[[#This Row],[Adj Close]]</f>
        <v>1.3018722586529771E-2</v>
      </c>
    </row>
    <row r="170" spans="2:18">
      <c r="B170" s="14">
        <v>44028.291666666664</v>
      </c>
      <c r="C170" s="15">
        <v>196.51650000000001</v>
      </c>
      <c r="D170" s="23">
        <f t="shared" si="11"/>
        <v>200.48689999999999</v>
      </c>
      <c r="E170" s="24">
        <f>SMA1MSFT[[#This Row],[Adj Close]]-SMA1MSFT[[#This Row],[Naive Trend ]]</f>
        <v>-3.9703999999999837</v>
      </c>
      <c r="F170" s="6">
        <f t="shared" si="10"/>
        <v>15.76407615999987</v>
      </c>
      <c r="G170" s="6">
        <f>ABS(SMA1MSFT[[#This Row],[Erorr 1]])</f>
        <v>3.9703999999999837</v>
      </c>
      <c r="H170" s="25">
        <f>SMA1MSFT[[#This Row],[Abs Erorr 1]]/SMA1MSFT[[#This Row],[Adj Close]]</f>
        <v>2.020390145356743E-2</v>
      </c>
      <c r="I170" s="23">
        <f t="shared" si="13"/>
        <v>200.27493333333334</v>
      </c>
      <c r="J170" s="26">
        <f>(SMA1MSFT[[#This Row],[Adj Close]]-SMA1MSFT[[#This Row],[3-MA]])</f>
        <v>-3.7584333333333291</v>
      </c>
      <c r="K170" s="11">
        <f t="shared" si="12"/>
        <v>14.125821121111079</v>
      </c>
      <c r="L170" s="11">
        <f>ABS(SMA1MSFT[[#This Row],[Erorr 2]])</f>
        <v>3.7584333333333291</v>
      </c>
      <c r="M170" s="25">
        <f>SMA1MSFT[[#This Row],[Abs Erorr 2]]/SMA1MSFT[[#This Row],[Adj Close]]</f>
        <v>1.9125281252888836E-2</v>
      </c>
      <c r="N170" s="23">
        <f t="shared" si="14"/>
        <v>203.06325000000001</v>
      </c>
      <c r="O170" s="27">
        <f>SMA1MSFT[[#This Row],[Adj Close]]-SMA1MSFT[[#This Row],[6-MA]]</f>
        <v>-6.546750000000003</v>
      </c>
      <c r="P170" s="11">
        <f>(SMA1MSFT[[#This Row],[Adj Close]]-N170)^2</f>
        <v>42.859935562500041</v>
      </c>
      <c r="Q170" s="11">
        <f>ABS(SMA1MSFT[[#This Row],[Erorr 3]])</f>
        <v>6.546750000000003</v>
      </c>
      <c r="R170" s="28">
        <f>SMA1MSFT[[#This Row],[Abs Erorr 3]]/SMA1MSFT[[#This Row],[Adj Close]]</f>
        <v>3.3313996534642142E-2</v>
      </c>
    </row>
    <row r="171" spans="2:18">
      <c r="B171" s="14">
        <v>44029.291666666664</v>
      </c>
      <c r="C171" s="15">
        <v>195.51429999999999</v>
      </c>
      <c r="D171" s="23">
        <f t="shared" si="11"/>
        <v>196.51650000000001</v>
      </c>
      <c r="E171" s="24">
        <f>SMA1MSFT[[#This Row],[Adj Close]]-SMA1MSFT[[#This Row],[Naive Trend ]]</f>
        <v>-1.0022000000000162</v>
      </c>
      <c r="F171" s="6">
        <f t="shared" si="10"/>
        <v>1.0044048400000325</v>
      </c>
      <c r="G171" s="6">
        <f>ABS(SMA1MSFT[[#This Row],[Erorr 1]])</f>
        <v>1.0022000000000162</v>
      </c>
      <c r="H171" s="25">
        <f>SMA1MSFT[[#This Row],[Abs Erorr 1]]/SMA1MSFT[[#This Row],[Adj Close]]</f>
        <v>5.125967768086612E-3</v>
      </c>
      <c r="I171" s="23">
        <f t="shared" si="13"/>
        <v>199.26303333333331</v>
      </c>
      <c r="J171" s="26">
        <f>(SMA1MSFT[[#This Row],[Adj Close]]-SMA1MSFT[[#This Row],[3-MA]])</f>
        <v>-3.7487333333333197</v>
      </c>
      <c r="K171" s="11">
        <f t="shared" si="12"/>
        <v>14.053001604444342</v>
      </c>
      <c r="L171" s="11">
        <f>ABS(SMA1MSFT[[#This Row],[Erorr 2]])</f>
        <v>3.7487333333333197</v>
      </c>
      <c r="M171" s="25">
        <f>SMA1MSFT[[#This Row],[Abs Erorr 2]]/SMA1MSFT[[#This Row],[Adj Close]]</f>
        <v>1.9173704088822761E-2</v>
      </c>
      <c r="N171" s="23">
        <f t="shared" si="14"/>
        <v>201.63215</v>
      </c>
      <c r="O171" s="27">
        <f>SMA1MSFT[[#This Row],[Adj Close]]-SMA1MSFT[[#This Row],[6-MA]]</f>
        <v>-6.1178500000000042</v>
      </c>
      <c r="P171" s="11">
        <f>(SMA1MSFT[[#This Row],[Adj Close]]-N171)^2</f>
        <v>37.428088622500049</v>
      </c>
      <c r="Q171" s="11">
        <f>ABS(SMA1MSFT[[#This Row],[Erorr 3]])</f>
        <v>6.1178500000000042</v>
      </c>
      <c r="R171" s="28">
        <f>SMA1MSFT[[#This Row],[Abs Erorr 3]]/SMA1MSFT[[#This Row],[Adj Close]]</f>
        <v>3.1291061574524243E-2</v>
      </c>
    </row>
    <row r="172" spans="2:18">
      <c r="B172" s="14">
        <v>44032.291666666664</v>
      </c>
      <c r="C172" s="15">
        <v>203.9177</v>
      </c>
      <c r="D172" s="23">
        <f t="shared" si="11"/>
        <v>195.51429999999999</v>
      </c>
      <c r="E172" s="24">
        <f>SMA1MSFT[[#This Row],[Adj Close]]-SMA1MSFT[[#This Row],[Naive Trend ]]</f>
        <v>8.4034000000000049</v>
      </c>
      <c r="F172" s="6">
        <f t="shared" si="10"/>
        <v>70.617131560000075</v>
      </c>
      <c r="G172" s="6">
        <f>ABS(SMA1MSFT[[#This Row],[Erorr 1]])</f>
        <v>8.4034000000000049</v>
      </c>
      <c r="H172" s="25">
        <f>SMA1MSFT[[#This Row],[Abs Erorr 1]]/SMA1MSFT[[#This Row],[Adj Close]]</f>
        <v>4.1209762565976395E-2</v>
      </c>
      <c r="I172" s="23">
        <f t="shared" si="13"/>
        <v>197.5059</v>
      </c>
      <c r="J172" s="26">
        <f>(SMA1MSFT[[#This Row],[Adj Close]]-SMA1MSFT[[#This Row],[3-MA]])</f>
        <v>6.4117999999999995</v>
      </c>
      <c r="K172" s="11">
        <f t="shared" si="12"/>
        <v>41.111179239999991</v>
      </c>
      <c r="L172" s="11">
        <f>ABS(SMA1MSFT[[#This Row],[Erorr 2]])</f>
        <v>6.4117999999999995</v>
      </c>
      <c r="M172" s="25">
        <f>SMA1MSFT[[#This Row],[Abs Erorr 2]]/SMA1MSFT[[#This Row],[Adj Close]]</f>
        <v>3.1443077280687258E-2</v>
      </c>
      <c r="N172" s="23">
        <f t="shared" si="14"/>
        <v>199.79470000000001</v>
      </c>
      <c r="O172" s="27">
        <f>SMA1MSFT[[#This Row],[Adj Close]]-SMA1MSFT[[#This Row],[6-MA]]</f>
        <v>4.1229999999999905</v>
      </c>
      <c r="P172" s="11">
        <f>(SMA1MSFT[[#This Row],[Adj Close]]-N172)^2</f>
        <v>16.999128999999922</v>
      </c>
      <c r="Q172" s="11">
        <f>ABS(SMA1MSFT[[#This Row],[Erorr 3]])</f>
        <v>4.1229999999999905</v>
      </c>
      <c r="R172" s="28">
        <f>SMA1MSFT[[#This Row],[Abs Erorr 3]]/SMA1MSFT[[#This Row],[Adj Close]]</f>
        <v>2.0218941268953065E-2</v>
      </c>
    </row>
    <row r="173" spans="2:18">
      <c r="B173" s="14">
        <v>44033.291666666664</v>
      </c>
      <c r="C173" s="15">
        <v>201.1712</v>
      </c>
      <c r="D173" s="23">
        <f t="shared" si="11"/>
        <v>203.9177</v>
      </c>
      <c r="E173" s="24">
        <f>SMA1MSFT[[#This Row],[Adj Close]]-SMA1MSFT[[#This Row],[Naive Trend ]]</f>
        <v>-2.7464999999999975</v>
      </c>
      <c r="F173" s="6">
        <f t="shared" si="10"/>
        <v>7.5432622499999864</v>
      </c>
      <c r="G173" s="6">
        <f>ABS(SMA1MSFT[[#This Row],[Erorr 1]])</f>
        <v>2.7464999999999975</v>
      </c>
      <c r="H173" s="25">
        <f>SMA1MSFT[[#This Row],[Abs Erorr 1]]/SMA1MSFT[[#This Row],[Adj Close]]</f>
        <v>1.3652550663315612E-2</v>
      </c>
      <c r="I173" s="23">
        <f t="shared" si="13"/>
        <v>198.64949999999999</v>
      </c>
      <c r="J173" s="26">
        <f>(SMA1MSFT[[#This Row],[Adj Close]]-SMA1MSFT[[#This Row],[3-MA]])</f>
        <v>2.5217000000000098</v>
      </c>
      <c r="K173" s="11">
        <f t="shared" si="12"/>
        <v>6.3589708900000499</v>
      </c>
      <c r="L173" s="11">
        <f>ABS(SMA1MSFT[[#This Row],[Erorr 2]])</f>
        <v>2.5217000000000098</v>
      </c>
      <c r="M173" s="25">
        <f>SMA1MSFT[[#This Row],[Abs Erorr 2]]/SMA1MSFT[[#This Row],[Adj Close]]</f>
        <v>1.2535094486686016E-2</v>
      </c>
      <c r="N173" s="23">
        <f t="shared" si="14"/>
        <v>199.46221666666668</v>
      </c>
      <c r="O173" s="27">
        <f>SMA1MSFT[[#This Row],[Adj Close]]-SMA1MSFT[[#This Row],[6-MA]]</f>
        <v>1.7089833333333218</v>
      </c>
      <c r="P173" s="11">
        <f>(SMA1MSFT[[#This Row],[Adj Close]]-N173)^2</f>
        <v>2.9206240336110714</v>
      </c>
      <c r="Q173" s="11">
        <f>ABS(SMA1MSFT[[#This Row],[Erorr 3]])</f>
        <v>1.7089833333333218</v>
      </c>
      <c r="R173" s="28">
        <f>SMA1MSFT[[#This Row],[Abs Erorr 3]]/SMA1MSFT[[#This Row],[Adj Close]]</f>
        <v>8.4951689572529358E-3</v>
      </c>
    </row>
    <row r="174" spans="2:18">
      <c r="B174" s="14">
        <v>44034.291666666664</v>
      </c>
      <c r="C174" s="15">
        <v>204.06229999999999</v>
      </c>
      <c r="D174" s="23">
        <f t="shared" si="11"/>
        <v>201.1712</v>
      </c>
      <c r="E174" s="24">
        <f>SMA1MSFT[[#This Row],[Adj Close]]-SMA1MSFT[[#This Row],[Naive Trend ]]</f>
        <v>2.8910999999999945</v>
      </c>
      <c r="F174" s="6">
        <f t="shared" si="10"/>
        <v>8.3584592099999675</v>
      </c>
      <c r="G174" s="6">
        <f>ABS(SMA1MSFT[[#This Row],[Erorr 1]])</f>
        <v>2.8910999999999945</v>
      </c>
      <c r="H174" s="25">
        <f>SMA1MSFT[[#This Row],[Abs Erorr 1]]/SMA1MSFT[[#This Row],[Adj Close]]</f>
        <v>1.4167732109262685E-2</v>
      </c>
      <c r="I174" s="23">
        <f t="shared" si="13"/>
        <v>200.20106666666666</v>
      </c>
      <c r="J174" s="26">
        <f>(SMA1MSFT[[#This Row],[Adj Close]]-SMA1MSFT[[#This Row],[3-MA]])</f>
        <v>3.8612333333333311</v>
      </c>
      <c r="K174" s="11">
        <f t="shared" si="12"/>
        <v>14.909122854444426</v>
      </c>
      <c r="L174" s="11">
        <f>ABS(SMA1MSFT[[#This Row],[Erorr 2]])</f>
        <v>3.8612333333333311</v>
      </c>
      <c r="M174" s="25">
        <f>SMA1MSFT[[#This Row],[Abs Erorr 2]]/SMA1MSFT[[#This Row],[Adj Close]]</f>
        <v>1.8921835798838545E-2</v>
      </c>
      <c r="N174" s="23">
        <f t="shared" si="14"/>
        <v>199.73204999999999</v>
      </c>
      <c r="O174" s="27">
        <f>SMA1MSFT[[#This Row],[Adj Close]]-SMA1MSFT[[#This Row],[6-MA]]</f>
        <v>4.3302500000000066</v>
      </c>
      <c r="P174" s="11">
        <f>(SMA1MSFT[[#This Row],[Adj Close]]-N174)^2</f>
        <v>18.751065062500057</v>
      </c>
      <c r="Q174" s="11">
        <f>ABS(SMA1MSFT[[#This Row],[Erorr 3]])</f>
        <v>4.3302500000000066</v>
      </c>
      <c r="R174" s="28">
        <f>SMA1MSFT[[#This Row],[Abs Erorr 3]]/SMA1MSFT[[#This Row],[Adj Close]]</f>
        <v>2.1220235192879855E-2</v>
      </c>
    </row>
    <row r="175" spans="2:18">
      <c r="B175" s="14">
        <v>44035.291666666664</v>
      </c>
      <c r="C175" s="15">
        <v>195.1866</v>
      </c>
      <c r="D175" s="23">
        <f t="shared" si="11"/>
        <v>204.06229999999999</v>
      </c>
      <c r="E175" s="24">
        <f>SMA1MSFT[[#This Row],[Adj Close]]-SMA1MSFT[[#This Row],[Naive Trend ]]</f>
        <v>-8.8756999999999948</v>
      </c>
      <c r="F175" s="6">
        <f t="shared" si="10"/>
        <v>78.778050489999913</v>
      </c>
      <c r="G175" s="6">
        <f>ABS(SMA1MSFT[[#This Row],[Erorr 1]])</f>
        <v>8.8756999999999948</v>
      </c>
      <c r="H175" s="25">
        <f>SMA1MSFT[[#This Row],[Abs Erorr 1]]/SMA1MSFT[[#This Row],[Adj Close]]</f>
        <v>4.5472896192668935E-2</v>
      </c>
      <c r="I175" s="23">
        <f t="shared" si="13"/>
        <v>203.0504</v>
      </c>
      <c r="J175" s="26">
        <f>(SMA1MSFT[[#This Row],[Adj Close]]-SMA1MSFT[[#This Row],[3-MA]])</f>
        <v>-7.8637999999999977</v>
      </c>
      <c r="K175" s="11">
        <f t="shared" si="12"/>
        <v>61.839350439999961</v>
      </c>
      <c r="L175" s="11">
        <f>ABS(SMA1MSFT[[#This Row],[Erorr 2]])</f>
        <v>7.8637999999999977</v>
      </c>
      <c r="M175" s="25">
        <f>SMA1MSFT[[#This Row],[Abs Erorr 2]]/SMA1MSFT[[#This Row],[Adj Close]]</f>
        <v>4.0288626370867664E-2</v>
      </c>
      <c r="N175" s="23">
        <f t="shared" si="14"/>
        <v>200.27814999999998</v>
      </c>
      <c r="O175" s="27">
        <f>SMA1MSFT[[#This Row],[Adj Close]]-SMA1MSFT[[#This Row],[6-MA]]</f>
        <v>-5.0915499999999838</v>
      </c>
      <c r="P175" s="11">
        <f>(SMA1MSFT[[#This Row],[Adj Close]]-N175)^2</f>
        <v>25.923881402499834</v>
      </c>
      <c r="Q175" s="11">
        <f>ABS(SMA1MSFT[[#This Row],[Erorr 3]])</f>
        <v>5.0915499999999838</v>
      </c>
      <c r="R175" s="28">
        <f>SMA1MSFT[[#This Row],[Abs Erorr 3]]/SMA1MSFT[[#This Row],[Adj Close]]</f>
        <v>2.6085550954829808E-2</v>
      </c>
    </row>
    <row r="176" spans="2:18">
      <c r="B176" s="14">
        <v>44036.291666666664</v>
      </c>
      <c r="C176" s="15">
        <v>193.99170000000001</v>
      </c>
      <c r="D176" s="23">
        <f t="shared" si="11"/>
        <v>195.1866</v>
      </c>
      <c r="E176" s="24">
        <f>SMA1MSFT[[#This Row],[Adj Close]]-SMA1MSFT[[#This Row],[Naive Trend ]]</f>
        <v>-1.1948999999999899</v>
      </c>
      <c r="F176" s="6">
        <f t="shared" si="10"/>
        <v>1.4277860099999757</v>
      </c>
      <c r="G176" s="6">
        <f>ABS(SMA1MSFT[[#This Row],[Erorr 1]])</f>
        <v>1.1948999999999899</v>
      </c>
      <c r="H176" s="25">
        <f>SMA1MSFT[[#This Row],[Abs Erorr 1]]/SMA1MSFT[[#This Row],[Adj Close]]</f>
        <v>6.1595418773070692E-3</v>
      </c>
      <c r="I176" s="23">
        <f t="shared" si="13"/>
        <v>200.14003333333335</v>
      </c>
      <c r="J176" s="26">
        <f>(SMA1MSFT[[#This Row],[Adj Close]]-SMA1MSFT[[#This Row],[3-MA]])</f>
        <v>-6.1483333333333405</v>
      </c>
      <c r="K176" s="11">
        <f t="shared" si="12"/>
        <v>37.802002777777865</v>
      </c>
      <c r="L176" s="11">
        <f>ABS(SMA1MSFT[[#This Row],[Erorr 2]])</f>
        <v>6.1483333333333405</v>
      </c>
      <c r="M176" s="25">
        <f>SMA1MSFT[[#This Row],[Abs Erorr 2]]/SMA1MSFT[[#This Row],[Adj Close]]</f>
        <v>3.1693795834220433E-2</v>
      </c>
      <c r="N176" s="23">
        <f t="shared" si="14"/>
        <v>199.39476666666667</v>
      </c>
      <c r="O176" s="27">
        <f>SMA1MSFT[[#This Row],[Adj Close]]-SMA1MSFT[[#This Row],[6-MA]]</f>
        <v>-5.4030666666666605</v>
      </c>
      <c r="P176" s="11">
        <f>(SMA1MSFT[[#This Row],[Adj Close]]-N176)^2</f>
        <v>29.193129404444377</v>
      </c>
      <c r="Q176" s="11">
        <f>ABS(SMA1MSFT[[#This Row],[Erorr 3]])</f>
        <v>5.4030666666666605</v>
      </c>
      <c r="R176" s="28">
        <f>SMA1MSFT[[#This Row],[Abs Erorr 3]]/SMA1MSFT[[#This Row],[Adj Close]]</f>
        <v>2.7852050714884505E-2</v>
      </c>
    </row>
    <row r="177" spans="2:18">
      <c r="B177" s="14">
        <v>44039.291666666664</v>
      </c>
      <c r="C177" s="15">
        <v>196.44909999999999</v>
      </c>
      <c r="D177" s="23">
        <f t="shared" si="11"/>
        <v>193.99170000000001</v>
      </c>
      <c r="E177" s="24">
        <f>SMA1MSFT[[#This Row],[Adj Close]]-SMA1MSFT[[#This Row],[Naive Trend ]]</f>
        <v>2.4573999999999785</v>
      </c>
      <c r="F177" s="6">
        <f t="shared" si="10"/>
        <v>6.0388147599998945</v>
      </c>
      <c r="G177" s="6">
        <f>ABS(SMA1MSFT[[#This Row],[Erorr 1]])</f>
        <v>2.4573999999999785</v>
      </c>
      <c r="H177" s="25">
        <f>SMA1MSFT[[#This Row],[Abs Erorr 1]]/SMA1MSFT[[#This Row],[Adj Close]]</f>
        <v>1.250909268609517E-2</v>
      </c>
      <c r="I177" s="23">
        <f t="shared" si="13"/>
        <v>197.74686666666665</v>
      </c>
      <c r="J177" s="26">
        <f>(SMA1MSFT[[#This Row],[Adj Close]]-SMA1MSFT[[#This Row],[3-MA]])</f>
        <v>-1.2977666666666607</v>
      </c>
      <c r="K177" s="11">
        <f t="shared" si="12"/>
        <v>1.6841983211110958</v>
      </c>
      <c r="L177" s="11">
        <f>ABS(SMA1MSFT[[#This Row],[Erorr 2]])</f>
        <v>1.2977666666666607</v>
      </c>
      <c r="M177" s="25">
        <f>SMA1MSFT[[#This Row],[Abs Erorr 2]]/SMA1MSFT[[#This Row],[Adj Close]]</f>
        <v>6.6061217214365489E-3</v>
      </c>
      <c r="N177" s="23">
        <f t="shared" si="14"/>
        <v>198.97396666666668</v>
      </c>
      <c r="O177" s="27">
        <f>SMA1MSFT[[#This Row],[Adj Close]]-SMA1MSFT[[#This Row],[6-MA]]</f>
        <v>-2.5248666666666963</v>
      </c>
      <c r="P177" s="11">
        <f>(SMA1MSFT[[#This Row],[Adj Close]]-N177)^2</f>
        <v>6.3749516844445946</v>
      </c>
      <c r="Q177" s="11">
        <f>ABS(SMA1MSFT[[#This Row],[Erorr 3]])</f>
        <v>2.5248666666666963</v>
      </c>
      <c r="R177" s="28">
        <f>SMA1MSFT[[#This Row],[Abs Erorr 3]]/SMA1MSFT[[#This Row],[Adj Close]]</f>
        <v>1.2852523461124008E-2</v>
      </c>
    </row>
    <row r="178" spans="2:18">
      <c r="B178" s="14">
        <v>44040.291666666664</v>
      </c>
      <c r="C178" s="15">
        <v>194.68549999999999</v>
      </c>
      <c r="D178" s="23">
        <f t="shared" si="11"/>
        <v>196.44909999999999</v>
      </c>
      <c r="E178" s="24">
        <f>SMA1MSFT[[#This Row],[Adj Close]]-SMA1MSFT[[#This Row],[Naive Trend ]]</f>
        <v>-1.7635999999999967</v>
      </c>
      <c r="F178" s="6">
        <f t="shared" si="10"/>
        <v>3.1102849599999884</v>
      </c>
      <c r="G178" s="6">
        <f>ABS(SMA1MSFT[[#This Row],[Erorr 1]])</f>
        <v>1.7635999999999967</v>
      </c>
      <c r="H178" s="25">
        <f>SMA1MSFT[[#This Row],[Abs Erorr 1]]/SMA1MSFT[[#This Row],[Adj Close]]</f>
        <v>9.0587126416707808E-3</v>
      </c>
      <c r="I178" s="23">
        <f t="shared" si="13"/>
        <v>195.20913333333337</v>
      </c>
      <c r="J178" s="26">
        <f>(SMA1MSFT[[#This Row],[Adj Close]]-SMA1MSFT[[#This Row],[3-MA]])</f>
        <v>-0.52363333333337891</v>
      </c>
      <c r="K178" s="11">
        <f t="shared" si="12"/>
        <v>0.2741918677778255</v>
      </c>
      <c r="L178" s="11">
        <f>ABS(SMA1MSFT[[#This Row],[Erorr 2]])</f>
        <v>0.52363333333337891</v>
      </c>
      <c r="M178" s="25">
        <f>SMA1MSFT[[#This Row],[Abs Erorr 2]]/SMA1MSFT[[#This Row],[Adj Close]]</f>
        <v>2.6896370471009858E-3</v>
      </c>
      <c r="N178" s="23">
        <f t="shared" si="14"/>
        <v>199.12976666666668</v>
      </c>
      <c r="O178" s="27">
        <f>SMA1MSFT[[#This Row],[Adj Close]]-SMA1MSFT[[#This Row],[6-MA]]</f>
        <v>-4.4442666666666923</v>
      </c>
      <c r="P178" s="11">
        <f>(SMA1MSFT[[#This Row],[Adj Close]]-N178)^2</f>
        <v>19.751506204444674</v>
      </c>
      <c r="Q178" s="11">
        <f>ABS(SMA1MSFT[[#This Row],[Erorr 3]])</f>
        <v>4.4442666666666923</v>
      </c>
      <c r="R178" s="28">
        <f>SMA1MSFT[[#This Row],[Abs Erorr 3]]/SMA1MSFT[[#This Row],[Adj Close]]</f>
        <v>2.2827928462400601E-2</v>
      </c>
    </row>
    <row r="179" spans="2:18">
      <c r="B179" s="14">
        <v>44041.291666666664</v>
      </c>
      <c r="C179" s="15">
        <v>196.6514</v>
      </c>
      <c r="D179" s="23">
        <f t="shared" si="11"/>
        <v>194.68549999999999</v>
      </c>
      <c r="E179" s="24">
        <f>SMA1MSFT[[#This Row],[Adj Close]]-SMA1MSFT[[#This Row],[Naive Trend ]]</f>
        <v>1.9659000000000049</v>
      </c>
      <c r="F179" s="6">
        <f t="shared" si="10"/>
        <v>3.8647628100000193</v>
      </c>
      <c r="G179" s="6">
        <f>ABS(SMA1MSFT[[#This Row],[Erorr 1]])</f>
        <v>1.9659000000000049</v>
      </c>
      <c r="H179" s="25">
        <f>SMA1MSFT[[#This Row],[Abs Erorr 1]]/SMA1MSFT[[#This Row],[Adj Close]]</f>
        <v>9.99687772372841E-3</v>
      </c>
      <c r="I179" s="23">
        <f t="shared" si="13"/>
        <v>195.04209999999998</v>
      </c>
      <c r="J179" s="26">
        <f>(SMA1MSFT[[#This Row],[Adj Close]]-SMA1MSFT[[#This Row],[3-MA]])</f>
        <v>1.6093000000000188</v>
      </c>
      <c r="K179" s="11">
        <f t="shared" si="12"/>
        <v>2.5898464900000606</v>
      </c>
      <c r="L179" s="11">
        <f>ABS(SMA1MSFT[[#This Row],[Erorr 2]])</f>
        <v>1.6093000000000188</v>
      </c>
      <c r="M179" s="25">
        <f>SMA1MSFT[[#This Row],[Abs Erorr 2]]/SMA1MSFT[[#This Row],[Adj Close]]</f>
        <v>8.1835166187477892E-3</v>
      </c>
      <c r="N179" s="23">
        <f t="shared" si="14"/>
        <v>197.59106666666671</v>
      </c>
      <c r="O179" s="27">
        <f>SMA1MSFT[[#This Row],[Adj Close]]-SMA1MSFT[[#This Row],[6-MA]]</f>
        <v>-0.93966666666671017</v>
      </c>
      <c r="P179" s="11">
        <f>(SMA1MSFT[[#This Row],[Adj Close]]-N179)^2</f>
        <v>0.88297344444452619</v>
      </c>
      <c r="Q179" s="11">
        <f>ABS(SMA1MSFT[[#This Row],[Erorr 3]])</f>
        <v>0.93966666666671017</v>
      </c>
      <c r="R179" s="28">
        <f>SMA1MSFT[[#This Row],[Abs Erorr 3]]/SMA1MSFT[[#This Row],[Adj Close]]</f>
        <v>4.7783370302307039E-3</v>
      </c>
    </row>
    <row r="180" spans="2:18">
      <c r="B180" s="14">
        <v>44042.291666666664</v>
      </c>
      <c r="C180" s="15">
        <v>196.4973</v>
      </c>
      <c r="D180" s="23">
        <f t="shared" si="11"/>
        <v>196.6514</v>
      </c>
      <c r="E180" s="24">
        <f>SMA1MSFT[[#This Row],[Adj Close]]-SMA1MSFT[[#This Row],[Naive Trend ]]</f>
        <v>-0.15409999999999968</v>
      </c>
      <c r="F180" s="6">
        <f t="shared" si="10"/>
        <v>2.3746809999999903E-2</v>
      </c>
      <c r="G180" s="6">
        <f>ABS(SMA1MSFT[[#This Row],[Erorr 1]])</f>
        <v>0.15409999999999968</v>
      </c>
      <c r="H180" s="25">
        <f>SMA1MSFT[[#This Row],[Abs Erorr 1]]/SMA1MSFT[[#This Row],[Adj Close]]</f>
        <v>7.8423469431895343E-4</v>
      </c>
      <c r="I180" s="23">
        <f t="shared" si="13"/>
        <v>195.92866666666666</v>
      </c>
      <c r="J180" s="26">
        <f>(SMA1MSFT[[#This Row],[Adj Close]]-SMA1MSFT[[#This Row],[3-MA]])</f>
        <v>0.56863333333333799</v>
      </c>
      <c r="K180" s="11">
        <f t="shared" si="12"/>
        <v>0.32334386777778307</v>
      </c>
      <c r="L180" s="11">
        <f>ABS(SMA1MSFT[[#This Row],[Erorr 2]])</f>
        <v>0.56863333333333799</v>
      </c>
      <c r="M180" s="25">
        <f>SMA1MSFT[[#This Row],[Abs Erorr 2]]/SMA1MSFT[[#This Row],[Adj Close]]</f>
        <v>2.8938480749269228E-3</v>
      </c>
      <c r="N180" s="23">
        <f t="shared" si="14"/>
        <v>196.83776666666665</v>
      </c>
      <c r="O180" s="27">
        <f>SMA1MSFT[[#This Row],[Adj Close]]-SMA1MSFT[[#This Row],[6-MA]]</f>
        <v>-0.34046666666665715</v>
      </c>
      <c r="P180" s="11">
        <f>(SMA1MSFT[[#This Row],[Adj Close]]-N180)^2</f>
        <v>0.11591755111110463</v>
      </c>
      <c r="Q180" s="11">
        <f>ABS(SMA1MSFT[[#This Row],[Erorr 3]])</f>
        <v>0.34046666666665715</v>
      </c>
      <c r="R180" s="28">
        <f>SMA1MSFT[[#This Row],[Abs Erorr 3]]/SMA1MSFT[[#This Row],[Adj Close]]</f>
        <v>1.7326785999942857E-3</v>
      </c>
    </row>
    <row r="181" spans="2:18">
      <c r="B181" s="14">
        <v>44043.291666666664</v>
      </c>
      <c r="C181" s="15">
        <v>197.5669</v>
      </c>
      <c r="D181" s="23">
        <f t="shared" si="11"/>
        <v>196.4973</v>
      </c>
      <c r="E181" s="24">
        <f>SMA1MSFT[[#This Row],[Adj Close]]-SMA1MSFT[[#This Row],[Naive Trend ]]</f>
        <v>1.0696000000000083</v>
      </c>
      <c r="F181" s="6">
        <f t="shared" si="10"/>
        <v>1.1440441600000177</v>
      </c>
      <c r="G181" s="6">
        <f>ABS(SMA1MSFT[[#This Row],[Erorr 1]])</f>
        <v>1.0696000000000083</v>
      </c>
      <c r="H181" s="25">
        <f>SMA1MSFT[[#This Row],[Abs Erorr 1]]/SMA1MSFT[[#This Row],[Adj Close]]</f>
        <v>5.4138623423256038E-3</v>
      </c>
      <c r="I181" s="23">
        <f t="shared" si="13"/>
        <v>195.94473333333335</v>
      </c>
      <c r="J181" s="26">
        <f>(SMA1MSFT[[#This Row],[Adj Close]]-SMA1MSFT[[#This Row],[3-MA]])</f>
        <v>1.6221666666666579</v>
      </c>
      <c r="K181" s="11">
        <f t="shared" si="12"/>
        <v>2.6314246944444157</v>
      </c>
      <c r="L181" s="11">
        <f>ABS(SMA1MSFT[[#This Row],[Erorr 2]])</f>
        <v>1.6221666666666579</v>
      </c>
      <c r="M181" s="25">
        <f>SMA1MSFT[[#This Row],[Abs Erorr 2]]/SMA1MSFT[[#This Row],[Adj Close]]</f>
        <v>8.2107208579304414E-3</v>
      </c>
      <c r="N181" s="23">
        <f t="shared" si="14"/>
        <v>195.57693333333336</v>
      </c>
      <c r="O181" s="27">
        <f>SMA1MSFT[[#This Row],[Adj Close]]-SMA1MSFT[[#This Row],[6-MA]]</f>
        <v>1.9899666666666462</v>
      </c>
      <c r="P181" s="11">
        <f>(SMA1MSFT[[#This Row],[Adj Close]]-N181)^2</f>
        <v>3.9599673344443631</v>
      </c>
      <c r="Q181" s="11">
        <f>ABS(SMA1MSFT[[#This Row],[Erorr 3]])</f>
        <v>1.9899666666666462</v>
      </c>
      <c r="R181" s="28">
        <f>SMA1MSFT[[#This Row],[Abs Erorr 3]]/SMA1MSFT[[#This Row],[Adj Close]]</f>
        <v>1.0072368735181076E-2</v>
      </c>
    </row>
    <row r="182" spans="2:18">
      <c r="B182" s="14">
        <v>44046.291666666664</v>
      </c>
      <c r="C182" s="15">
        <v>208.67840000000001</v>
      </c>
      <c r="D182" s="23">
        <f t="shared" si="11"/>
        <v>197.5669</v>
      </c>
      <c r="E182" s="24">
        <f>SMA1MSFT[[#This Row],[Adj Close]]-SMA1MSFT[[#This Row],[Naive Trend ]]</f>
        <v>11.111500000000007</v>
      </c>
      <c r="F182" s="6">
        <f t="shared" si="10"/>
        <v>123.46543225000015</v>
      </c>
      <c r="G182" s="6">
        <f>ABS(SMA1MSFT[[#This Row],[Erorr 1]])</f>
        <v>11.111500000000007</v>
      </c>
      <c r="H182" s="25">
        <f>SMA1MSFT[[#This Row],[Abs Erorr 1]]/SMA1MSFT[[#This Row],[Adj Close]]</f>
        <v>5.3247005919156015E-2</v>
      </c>
      <c r="I182" s="23">
        <f t="shared" si="13"/>
        <v>196.90520000000001</v>
      </c>
      <c r="J182" s="26">
        <f>(SMA1MSFT[[#This Row],[Adj Close]]-SMA1MSFT[[#This Row],[3-MA]])</f>
        <v>11.773200000000003</v>
      </c>
      <c r="K182" s="11">
        <f t="shared" si="12"/>
        <v>138.60823824000008</v>
      </c>
      <c r="L182" s="11">
        <f>ABS(SMA1MSFT[[#This Row],[Erorr 2]])</f>
        <v>11.773200000000003</v>
      </c>
      <c r="M182" s="25">
        <f>SMA1MSFT[[#This Row],[Abs Erorr 2]]/SMA1MSFT[[#This Row],[Adj Close]]</f>
        <v>5.6417913880880827E-2</v>
      </c>
      <c r="N182" s="23">
        <f t="shared" si="14"/>
        <v>195.97364999999999</v>
      </c>
      <c r="O182" s="27">
        <f>SMA1MSFT[[#This Row],[Adj Close]]-SMA1MSFT[[#This Row],[6-MA]]</f>
        <v>12.704750000000018</v>
      </c>
      <c r="P182" s="11">
        <f>(SMA1MSFT[[#This Row],[Adj Close]]-N182)^2</f>
        <v>161.41067256250048</v>
      </c>
      <c r="Q182" s="11">
        <f>ABS(SMA1MSFT[[#This Row],[Erorr 3]])</f>
        <v>12.704750000000018</v>
      </c>
      <c r="R182" s="28">
        <f>SMA1MSFT[[#This Row],[Abs Erorr 3]]/SMA1MSFT[[#This Row],[Adj Close]]</f>
        <v>6.0881959992026093E-2</v>
      </c>
    </row>
    <row r="183" spans="2:18">
      <c r="B183" s="14">
        <v>44047.291666666664</v>
      </c>
      <c r="C183" s="15">
        <v>205.5463</v>
      </c>
      <c r="D183" s="23">
        <f t="shared" si="11"/>
        <v>208.67840000000001</v>
      </c>
      <c r="E183" s="24">
        <f>SMA1MSFT[[#This Row],[Adj Close]]-SMA1MSFT[[#This Row],[Naive Trend ]]</f>
        <v>-3.1321000000000083</v>
      </c>
      <c r="F183" s="6">
        <f t="shared" si="10"/>
        <v>9.8100504100000521</v>
      </c>
      <c r="G183" s="6">
        <f>ABS(SMA1MSFT[[#This Row],[Erorr 1]])</f>
        <v>3.1321000000000083</v>
      </c>
      <c r="H183" s="25">
        <f>SMA1MSFT[[#This Row],[Abs Erorr 1]]/SMA1MSFT[[#This Row],[Adj Close]]</f>
        <v>1.5237929361900498E-2</v>
      </c>
      <c r="I183" s="23">
        <f t="shared" si="13"/>
        <v>200.91420000000002</v>
      </c>
      <c r="J183" s="26">
        <f>(SMA1MSFT[[#This Row],[Adj Close]]-SMA1MSFT[[#This Row],[3-MA]])</f>
        <v>4.6320999999999799</v>
      </c>
      <c r="K183" s="11">
        <f t="shared" si="12"/>
        <v>21.456350409999814</v>
      </c>
      <c r="L183" s="11">
        <f>ABS(SMA1MSFT[[#This Row],[Erorr 2]])</f>
        <v>4.6320999999999799</v>
      </c>
      <c r="M183" s="25">
        <f>SMA1MSFT[[#This Row],[Abs Erorr 2]]/SMA1MSFT[[#This Row],[Adj Close]]</f>
        <v>2.2535555249595735E-2</v>
      </c>
      <c r="N183" s="23">
        <f t="shared" si="14"/>
        <v>198.42143333333334</v>
      </c>
      <c r="O183" s="27">
        <f>SMA1MSFT[[#This Row],[Adj Close]]-SMA1MSFT[[#This Row],[6-MA]]</f>
        <v>7.1248666666666622</v>
      </c>
      <c r="P183" s="11">
        <f>(SMA1MSFT[[#This Row],[Adj Close]]-N183)^2</f>
        <v>50.763725017777716</v>
      </c>
      <c r="Q183" s="11">
        <f>ABS(SMA1MSFT[[#This Row],[Erorr 3]])</f>
        <v>7.1248666666666622</v>
      </c>
      <c r="R183" s="28">
        <f>SMA1MSFT[[#This Row],[Abs Erorr 3]]/SMA1MSFT[[#This Row],[Adj Close]]</f>
        <v>3.4663074288696326E-2</v>
      </c>
    </row>
    <row r="184" spans="2:18">
      <c r="B184" s="14">
        <v>44048.291666666664</v>
      </c>
      <c r="C184" s="15">
        <v>205.20910000000001</v>
      </c>
      <c r="D184" s="23">
        <f t="shared" si="11"/>
        <v>205.5463</v>
      </c>
      <c r="E184" s="24">
        <f>SMA1MSFT[[#This Row],[Adj Close]]-SMA1MSFT[[#This Row],[Naive Trend ]]</f>
        <v>-0.33719999999999573</v>
      </c>
      <c r="F184" s="6">
        <f t="shared" si="10"/>
        <v>0.11370383999999711</v>
      </c>
      <c r="G184" s="6">
        <f>ABS(SMA1MSFT[[#This Row],[Erorr 1]])</f>
        <v>0.33719999999999573</v>
      </c>
      <c r="H184" s="25">
        <f>SMA1MSFT[[#This Row],[Abs Erorr 1]]/SMA1MSFT[[#This Row],[Adj Close]]</f>
        <v>1.6432019827580537E-3</v>
      </c>
      <c r="I184" s="23">
        <f t="shared" si="13"/>
        <v>203.93053333333333</v>
      </c>
      <c r="J184" s="26">
        <f>(SMA1MSFT[[#This Row],[Adj Close]]-SMA1MSFT[[#This Row],[3-MA]])</f>
        <v>1.2785666666666771</v>
      </c>
      <c r="K184" s="11">
        <f t="shared" si="12"/>
        <v>1.6347327211111378</v>
      </c>
      <c r="L184" s="11">
        <f>ABS(SMA1MSFT[[#This Row],[Erorr 2]])</f>
        <v>1.2785666666666771</v>
      </c>
      <c r="M184" s="25">
        <f>SMA1MSFT[[#This Row],[Abs Erorr 2]]/SMA1MSFT[[#This Row],[Adj Close]]</f>
        <v>6.2305554025950949E-3</v>
      </c>
      <c r="N184" s="23">
        <f t="shared" si="14"/>
        <v>199.93763333333334</v>
      </c>
      <c r="O184" s="27">
        <f>SMA1MSFT[[#This Row],[Adj Close]]-SMA1MSFT[[#This Row],[6-MA]]</f>
        <v>5.2714666666666687</v>
      </c>
      <c r="P184" s="11">
        <f>(SMA1MSFT[[#This Row],[Adj Close]]-N184)^2</f>
        <v>27.7883608177778</v>
      </c>
      <c r="Q184" s="11">
        <f>ABS(SMA1MSFT[[#This Row],[Erorr 3]])</f>
        <v>5.2714666666666687</v>
      </c>
      <c r="R184" s="28">
        <f>SMA1MSFT[[#This Row],[Abs Erorr 3]]/SMA1MSFT[[#This Row],[Adj Close]]</f>
        <v>2.5688269509815443E-2</v>
      </c>
    </row>
    <row r="185" spans="2:18">
      <c r="B185" s="14">
        <v>44049.291666666664</v>
      </c>
      <c r="C185" s="15">
        <v>208.49529999999999</v>
      </c>
      <c r="D185" s="23">
        <f t="shared" si="11"/>
        <v>205.20910000000001</v>
      </c>
      <c r="E185" s="24">
        <f>SMA1MSFT[[#This Row],[Adj Close]]-SMA1MSFT[[#This Row],[Naive Trend ]]</f>
        <v>3.2861999999999796</v>
      </c>
      <c r="F185" s="6">
        <f t="shared" si="10"/>
        <v>10.799110439999867</v>
      </c>
      <c r="G185" s="6">
        <f>ABS(SMA1MSFT[[#This Row],[Erorr 1]])</f>
        <v>3.2861999999999796</v>
      </c>
      <c r="H185" s="25">
        <f>SMA1MSFT[[#This Row],[Abs Erorr 1]]/SMA1MSFT[[#This Row],[Adj Close]]</f>
        <v>1.5761506374484126E-2</v>
      </c>
      <c r="I185" s="23">
        <f t="shared" si="13"/>
        <v>206.47793333333334</v>
      </c>
      <c r="J185" s="26">
        <f>(SMA1MSFT[[#This Row],[Adj Close]]-SMA1MSFT[[#This Row],[3-MA]])</f>
        <v>2.0173666666666463</v>
      </c>
      <c r="K185" s="11">
        <f t="shared" si="12"/>
        <v>4.0697682677776958</v>
      </c>
      <c r="L185" s="11">
        <f>ABS(SMA1MSFT[[#This Row],[Erorr 2]])</f>
        <v>2.0173666666666463</v>
      </c>
      <c r="M185" s="25">
        <f>SMA1MSFT[[#This Row],[Abs Erorr 2]]/SMA1MSFT[[#This Row],[Adj Close]]</f>
        <v>9.6758376168030961E-3</v>
      </c>
      <c r="N185" s="23">
        <f t="shared" si="14"/>
        <v>201.69156666666666</v>
      </c>
      <c r="O185" s="27">
        <f>SMA1MSFT[[#This Row],[Adj Close]]-SMA1MSFT[[#This Row],[6-MA]]</f>
        <v>6.8037333333333265</v>
      </c>
      <c r="P185" s="11">
        <f>(SMA1MSFT[[#This Row],[Adj Close]]-N185)^2</f>
        <v>46.290787271111022</v>
      </c>
      <c r="Q185" s="11">
        <f>ABS(SMA1MSFT[[#This Row],[Erorr 3]])</f>
        <v>6.8037333333333265</v>
      </c>
      <c r="R185" s="28">
        <f>SMA1MSFT[[#This Row],[Abs Erorr 3]]/SMA1MSFT[[#This Row],[Adj Close]]</f>
        <v>3.2632550150211187E-2</v>
      </c>
    </row>
    <row r="186" spans="2:18">
      <c r="B186" s="14">
        <v>44050.291666666664</v>
      </c>
      <c r="C186" s="15">
        <v>204.76570000000001</v>
      </c>
      <c r="D186" s="23">
        <f t="shared" si="11"/>
        <v>208.49529999999999</v>
      </c>
      <c r="E186" s="24">
        <f>SMA1MSFT[[#This Row],[Adj Close]]-SMA1MSFT[[#This Row],[Naive Trend ]]</f>
        <v>-3.7295999999999765</v>
      </c>
      <c r="F186" s="6">
        <f t="shared" si="10"/>
        <v>13.909916159999824</v>
      </c>
      <c r="G186" s="6">
        <f>ABS(SMA1MSFT[[#This Row],[Erorr 1]])</f>
        <v>3.7295999999999765</v>
      </c>
      <c r="H186" s="25">
        <f>SMA1MSFT[[#This Row],[Abs Erorr 1]]/SMA1MSFT[[#This Row],[Adj Close]]</f>
        <v>1.8213987987245796E-2</v>
      </c>
      <c r="I186" s="23">
        <f t="shared" si="13"/>
        <v>206.41690000000003</v>
      </c>
      <c r="J186" s="26">
        <f>(SMA1MSFT[[#This Row],[Adj Close]]-SMA1MSFT[[#This Row],[3-MA]])</f>
        <v>-1.6512000000000171</v>
      </c>
      <c r="K186" s="11">
        <f t="shared" si="12"/>
        <v>2.7264614400000564</v>
      </c>
      <c r="L186" s="11">
        <f>ABS(SMA1MSFT[[#This Row],[Erorr 2]])</f>
        <v>1.6512000000000171</v>
      </c>
      <c r="M186" s="25">
        <f>SMA1MSFT[[#This Row],[Abs Erorr 2]]/SMA1MSFT[[#This Row],[Adj Close]]</f>
        <v>8.0638505374680276E-3</v>
      </c>
      <c r="N186" s="23">
        <f t="shared" si="14"/>
        <v>203.66555000000002</v>
      </c>
      <c r="O186" s="27">
        <f>SMA1MSFT[[#This Row],[Adj Close]]-SMA1MSFT[[#This Row],[6-MA]]</f>
        <v>1.1001499999999851</v>
      </c>
      <c r="P186" s="11">
        <f>(SMA1MSFT[[#This Row],[Adj Close]]-N186)^2</f>
        <v>1.2103300224999671</v>
      </c>
      <c r="Q186" s="11">
        <f>ABS(SMA1MSFT[[#This Row],[Erorr 3]])</f>
        <v>1.1001499999999851</v>
      </c>
      <c r="R186" s="28">
        <f>SMA1MSFT[[#This Row],[Abs Erorr 3]]/SMA1MSFT[[#This Row],[Adj Close]]</f>
        <v>5.3727259985436281E-3</v>
      </c>
    </row>
    <row r="187" spans="2:18">
      <c r="B187" s="14">
        <v>44053.291666666664</v>
      </c>
      <c r="C187" s="15">
        <v>200.6893</v>
      </c>
      <c r="D187" s="23">
        <f t="shared" si="11"/>
        <v>204.76570000000001</v>
      </c>
      <c r="E187" s="24">
        <f>SMA1MSFT[[#This Row],[Adj Close]]-SMA1MSFT[[#This Row],[Naive Trend ]]</f>
        <v>-4.0764000000000067</v>
      </c>
      <c r="F187" s="6">
        <f t="shared" si="10"/>
        <v>16.617036960000053</v>
      </c>
      <c r="G187" s="6">
        <f>ABS(SMA1MSFT[[#This Row],[Erorr 1]])</f>
        <v>4.0764000000000067</v>
      </c>
      <c r="H187" s="25">
        <f>SMA1MSFT[[#This Row],[Abs Erorr 1]]/SMA1MSFT[[#This Row],[Adj Close]]</f>
        <v>2.0311994710231221E-2</v>
      </c>
      <c r="I187" s="23">
        <f t="shared" si="13"/>
        <v>206.1567</v>
      </c>
      <c r="J187" s="26">
        <f>(SMA1MSFT[[#This Row],[Adj Close]]-SMA1MSFT[[#This Row],[3-MA]])</f>
        <v>-5.4673999999999978</v>
      </c>
      <c r="K187" s="11">
        <f t="shared" si="12"/>
        <v>29.892462759999976</v>
      </c>
      <c r="L187" s="11">
        <f>ABS(SMA1MSFT[[#This Row],[Erorr 2]])</f>
        <v>5.4673999999999978</v>
      </c>
      <c r="M187" s="25">
        <f>SMA1MSFT[[#This Row],[Abs Erorr 2]]/SMA1MSFT[[#This Row],[Adj Close]]</f>
        <v>2.724310663298939E-2</v>
      </c>
      <c r="N187" s="23">
        <f t="shared" si="14"/>
        <v>205.04361666666668</v>
      </c>
      <c r="O187" s="27">
        <f>SMA1MSFT[[#This Row],[Adj Close]]-SMA1MSFT[[#This Row],[6-MA]]</f>
        <v>-4.3543166666666764</v>
      </c>
      <c r="P187" s="11">
        <f>(SMA1MSFT[[#This Row],[Adj Close]]-N187)^2</f>
        <v>18.960073633611195</v>
      </c>
      <c r="Q187" s="11">
        <f>ABS(SMA1MSFT[[#This Row],[Erorr 3]])</f>
        <v>4.3543166666666764</v>
      </c>
      <c r="R187" s="28">
        <f>SMA1MSFT[[#This Row],[Abs Erorr 3]]/SMA1MSFT[[#This Row],[Adj Close]]</f>
        <v>2.1696805293887997E-2</v>
      </c>
    </row>
    <row r="188" spans="2:18">
      <c r="B188" s="14">
        <v>44054.291666666664</v>
      </c>
      <c r="C188" s="15">
        <v>195.99619999999999</v>
      </c>
      <c r="D188" s="23">
        <f t="shared" si="11"/>
        <v>200.6893</v>
      </c>
      <c r="E188" s="24">
        <f>SMA1MSFT[[#This Row],[Adj Close]]-SMA1MSFT[[#This Row],[Naive Trend ]]</f>
        <v>-4.6931000000000154</v>
      </c>
      <c r="F188" s="6">
        <f t="shared" si="10"/>
        <v>22.025187610000145</v>
      </c>
      <c r="G188" s="6">
        <f>ABS(SMA1MSFT[[#This Row],[Erorr 1]])</f>
        <v>4.6931000000000154</v>
      </c>
      <c r="H188" s="25">
        <f>SMA1MSFT[[#This Row],[Abs Erorr 1]]/SMA1MSFT[[#This Row],[Adj Close]]</f>
        <v>2.3944851992028497E-2</v>
      </c>
      <c r="I188" s="23">
        <f t="shared" si="13"/>
        <v>204.65009999999998</v>
      </c>
      <c r="J188" s="26">
        <f>(SMA1MSFT[[#This Row],[Adj Close]]-SMA1MSFT[[#This Row],[3-MA]])</f>
        <v>-8.653899999999993</v>
      </c>
      <c r="K188" s="11">
        <f t="shared" si="12"/>
        <v>74.889985209999878</v>
      </c>
      <c r="L188" s="11">
        <f>ABS(SMA1MSFT[[#This Row],[Erorr 2]])</f>
        <v>8.653899999999993</v>
      </c>
      <c r="M188" s="25">
        <f>SMA1MSFT[[#This Row],[Abs Erorr 2]]/SMA1MSFT[[#This Row],[Adj Close]]</f>
        <v>4.4153407055851052E-2</v>
      </c>
      <c r="N188" s="23">
        <f t="shared" si="14"/>
        <v>205.56401666666667</v>
      </c>
      <c r="O188" s="27">
        <f>SMA1MSFT[[#This Row],[Adj Close]]-SMA1MSFT[[#This Row],[6-MA]]</f>
        <v>-9.5678166666666868</v>
      </c>
      <c r="P188" s="11">
        <f>(SMA1MSFT[[#This Row],[Adj Close]]-N188)^2</f>
        <v>91.543115766944837</v>
      </c>
      <c r="Q188" s="11">
        <f>ABS(SMA1MSFT[[#This Row],[Erorr 3]])</f>
        <v>9.5678166666666868</v>
      </c>
      <c r="R188" s="28">
        <f>SMA1MSFT[[#This Row],[Abs Erorr 3]]/SMA1MSFT[[#This Row],[Adj Close]]</f>
        <v>4.8816337595660973E-2</v>
      </c>
    </row>
    <row r="189" spans="2:18">
      <c r="B189" s="14">
        <v>44055.291666666664</v>
      </c>
      <c r="C189" s="15">
        <v>201.59520000000001</v>
      </c>
      <c r="D189" s="23">
        <f t="shared" si="11"/>
        <v>195.99619999999999</v>
      </c>
      <c r="E189" s="24">
        <f>SMA1MSFT[[#This Row],[Adj Close]]-SMA1MSFT[[#This Row],[Naive Trend ]]</f>
        <v>5.599000000000018</v>
      </c>
      <c r="F189" s="6">
        <f t="shared" si="10"/>
        <v>31.348801000000201</v>
      </c>
      <c r="G189" s="6">
        <f>ABS(SMA1MSFT[[#This Row],[Erorr 1]])</f>
        <v>5.599000000000018</v>
      </c>
      <c r="H189" s="25">
        <f>SMA1MSFT[[#This Row],[Abs Erorr 1]]/SMA1MSFT[[#This Row],[Adj Close]]</f>
        <v>2.7773478733620731E-2</v>
      </c>
      <c r="I189" s="23">
        <f t="shared" si="13"/>
        <v>200.48373333333333</v>
      </c>
      <c r="J189" s="26">
        <f>(SMA1MSFT[[#This Row],[Adj Close]]-SMA1MSFT[[#This Row],[3-MA]])</f>
        <v>1.1114666666666722</v>
      </c>
      <c r="K189" s="11">
        <f t="shared" si="12"/>
        <v>1.2353581511111233</v>
      </c>
      <c r="L189" s="11">
        <f>ABS(SMA1MSFT[[#This Row],[Erorr 2]])</f>
        <v>1.1114666666666722</v>
      </c>
      <c r="M189" s="25">
        <f>SMA1MSFT[[#This Row],[Abs Erorr 2]]/SMA1MSFT[[#This Row],[Adj Close]]</f>
        <v>5.5133587836747704E-3</v>
      </c>
      <c r="N189" s="23">
        <f t="shared" si="14"/>
        <v>203.45031666666668</v>
      </c>
      <c r="O189" s="27">
        <f>SMA1MSFT[[#This Row],[Adj Close]]-SMA1MSFT[[#This Row],[6-MA]]</f>
        <v>-1.8551166666666745</v>
      </c>
      <c r="P189" s="11">
        <f>(SMA1MSFT[[#This Row],[Adj Close]]-N189)^2</f>
        <v>3.4414578469444734</v>
      </c>
      <c r="Q189" s="11">
        <f>ABS(SMA1MSFT[[#This Row],[Erorr 3]])</f>
        <v>1.8551166666666745</v>
      </c>
      <c r="R189" s="28">
        <f>SMA1MSFT[[#This Row],[Abs Erorr 3]]/SMA1MSFT[[#This Row],[Adj Close]]</f>
        <v>9.2021866922757812E-3</v>
      </c>
    </row>
    <row r="190" spans="2:18">
      <c r="B190" s="14">
        <v>44056.291666666664</v>
      </c>
      <c r="C190" s="15">
        <v>201.12299999999999</v>
      </c>
      <c r="D190" s="23">
        <f t="shared" si="11"/>
        <v>201.59520000000001</v>
      </c>
      <c r="E190" s="24">
        <f>SMA1MSFT[[#This Row],[Adj Close]]-SMA1MSFT[[#This Row],[Naive Trend ]]</f>
        <v>-0.47220000000001505</v>
      </c>
      <c r="F190" s="6">
        <f t="shared" si="10"/>
        <v>0.22297284000001422</v>
      </c>
      <c r="G190" s="6">
        <f>ABS(SMA1MSFT[[#This Row],[Erorr 1]])</f>
        <v>0.47220000000001505</v>
      </c>
      <c r="H190" s="25">
        <f>SMA1MSFT[[#This Row],[Abs Erorr 1]]/SMA1MSFT[[#This Row],[Adj Close]]</f>
        <v>2.3478170075029465E-3</v>
      </c>
      <c r="I190" s="23">
        <f t="shared" si="13"/>
        <v>199.42690000000002</v>
      </c>
      <c r="J190" s="26">
        <f>(SMA1MSFT[[#This Row],[Adj Close]]-SMA1MSFT[[#This Row],[3-MA]])</f>
        <v>1.6960999999999729</v>
      </c>
      <c r="K190" s="11">
        <f t="shared" si="12"/>
        <v>2.8767552099999079</v>
      </c>
      <c r="L190" s="11">
        <f>ABS(SMA1MSFT[[#This Row],[Erorr 2]])</f>
        <v>1.6960999999999729</v>
      </c>
      <c r="M190" s="25">
        <f>SMA1MSFT[[#This Row],[Abs Erorr 2]]/SMA1MSFT[[#This Row],[Adj Close]]</f>
        <v>8.4331478746835168E-3</v>
      </c>
      <c r="N190" s="23">
        <f t="shared" si="14"/>
        <v>202.79179999999999</v>
      </c>
      <c r="O190" s="27">
        <f>SMA1MSFT[[#This Row],[Adj Close]]-SMA1MSFT[[#This Row],[6-MA]]</f>
        <v>-1.6688000000000045</v>
      </c>
      <c r="P190" s="11">
        <f>(SMA1MSFT[[#This Row],[Adj Close]]-N190)^2</f>
        <v>2.7848934400000149</v>
      </c>
      <c r="Q190" s="11">
        <f>ABS(SMA1MSFT[[#This Row],[Erorr 3]])</f>
        <v>1.6688000000000045</v>
      </c>
      <c r="R190" s="28">
        <f>SMA1MSFT[[#This Row],[Abs Erorr 3]]/SMA1MSFT[[#This Row],[Adj Close]]</f>
        <v>8.2974100426107637E-3</v>
      </c>
    </row>
    <row r="191" spans="2:18">
      <c r="B191" s="14">
        <v>44057.291666666664</v>
      </c>
      <c r="C191" s="15">
        <v>201.31569999999999</v>
      </c>
      <c r="D191" s="23">
        <f t="shared" si="11"/>
        <v>201.12299999999999</v>
      </c>
      <c r="E191" s="24">
        <f>SMA1MSFT[[#This Row],[Adj Close]]-SMA1MSFT[[#This Row],[Naive Trend ]]</f>
        <v>0.19270000000000209</v>
      </c>
      <c r="F191" s="6">
        <f t="shared" si="10"/>
        <v>3.7133290000000804E-2</v>
      </c>
      <c r="G191" s="6">
        <f>ABS(SMA1MSFT[[#This Row],[Erorr 1]])</f>
        <v>0.19270000000000209</v>
      </c>
      <c r="H191" s="25">
        <f>SMA1MSFT[[#This Row],[Abs Erorr 1]]/SMA1MSFT[[#This Row],[Adj Close]]</f>
        <v>9.5720303980266865E-4</v>
      </c>
      <c r="I191" s="23">
        <f t="shared" si="13"/>
        <v>199.57146666666668</v>
      </c>
      <c r="J191" s="26">
        <f>(SMA1MSFT[[#This Row],[Adj Close]]-SMA1MSFT[[#This Row],[3-MA]])</f>
        <v>1.7442333333333124</v>
      </c>
      <c r="K191" s="11">
        <f t="shared" si="12"/>
        <v>3.0423499211110383</v>
      </c>
      <c r="L191" s="11">
        <f>ABS(SMA1MSFT[[#This Row],[Erorr 2]])</f>
        <v>1.7442333333333124</v>
      </c>
      <c r="M191" s="25">
        <f>SMA1MSFT[[#This Row],[Abs Erorr 2]]/SMA1MSFT[[#This Row],[Adj Close]]</f>
        <v>8.6641694280839131E-3</v>
      </c>
      <c r="N191" s="23">
        <f t="shared" si="14"/>
        <v>202.11078333333333</v>
      </c>
      <c r="O191" s="27">
        <f>SMA1MSFT[[#This Row],[Adj Close]]-SMA1MSFT[[#This Row],[6-MA]]</f>
        <v>-0.79508333333333781</v>
      </c>
      <c r="P191" s="11">
        <f>(SMA1MSFT[[#This Row],[Adj Close]]-N191)^2</f>
        <v>0.63215750694445161</v>
      </c>
      <c r="Q191" s="11">
        <f>ABS(SMA1MSFT[[#This Row],[Erorr 3]])</f>
        <v>0.79508333333333781</v>
      </c>
      <c r="R191" s="28">
        <f>SMA1MSFT[[#This Row],[Abs Erorr 3]]/SMA1MSFT[[#This Row],[Adj Close]]</f>
        <v>3.9494353065028598E-3</v>
      </c>
    </row>
    <row r="192" spans="2:18">
      <c r="B192" s="14">
        <v>44060.291666666664</v>
      </c>
      <c r="C192" s="15">
        <v>202.6456</v>
      </c>
      <c r="D192" s="23">
        <f t="shared" si="11"/>
        <v>201.31569999999999</v>
      </c>
      <c r="E192" s="24">
        <f>SMA1MSFT[[#This Row],[Adj Close]]-SMA1MSFT[[#This Row],[Naive Trend ]]</f>
        <v>1.3299000000000092</v>
      </c>
      <c r="F192" s="6">
        <f t="shared" si="10"/>
        <v>1.7686340100000244</v>
      </c>
      <c r="G192" s="6">
        <f>ABS(SMA1MSFT[[#This Row],[Erorr 1]])</f>
        <v>1.3299000000000092</v>
      </c>
      <c r="H192" s="25">
        <f>SMA1MSFT[[#This Row],[Abs Erorr 1]]/SMA1MSFT[[#This Row],[Adj Close]]</f>
        <v>6.5626887531730722E-3</v>
      </c>
      <c r="I192" s="23">
        <f t="shared" si="13"/>
        <v>201.34463333333335</v>
      </c>
      <c r="J192" s="26">
        <f>(SMA1MSFT[[#This Row],[Adj Close]]-SMA1MSFT[[#This Row],[3-MA]])</f>
        <v>1.3009666666666533</v>
      </c>
      <c r="K192" s="11">
        <f t="shared" si="12"/>
        <v>1.6925142677777429</v>
      </c>
      <c r="L192" s="11">
        <f>ABS(SMA1MSFT[[#This Row],[Erorr 2]])</f>
        <v>1.3009666666666533</v>
      </c>
      <c r="M192" s="25">
        <f>SMA1MSFT[[#This Row],[Abs Erorr 2]]/SMA1MSFT[[#This Row],[Adj Close]]</f>
        <v>6.4199107538809291E-3</v>
      </c>
      <c r="N192" s="23">
        <f t="shared" si="14"/>
        <v>200.91418333333331</v>
      </c>
      <c r="O192" s="27">
        <f>SMA1MSFT[[#This Row],[Adj Close]]-SMA1MSFT[[#This Row],[6-MA]]</f>
        <v>1.7314166666666893</v>
      </c>
      <c r="P192" s="11">
        <f>(SMA1MSFT[[#This Row],[Adj Close]]-N192)^2</f>
        <v>2.9978036736111893</v>
      </c>
      <c r="Q192" s="11">
        <f>ABS(SMA1MSFT[[#This Row],[Erorr 3]])</f>
        <v>1.7314166666666893</v>
      </c>
      <c r="R192" s="28">
        <f>SMA1MSFT[[#This Row],[Abs Erorr 3]]/SMA1MSFT[[#This Row],[Adj Close]]</f>
        <v>8.5440624749152667E-3</v>
      </c>
    </row>
    <row r="193" spans="2:18">
      <c r="B193" s="14">
        <v>44061.291666666664</v>
      </c>
      <c r="C193" s="15">
        <v>203.8117</v>
      </c>
      <c r="D193" s="23">
        <f t="shared" si="11"/>
        <v>202.6456</v>
      </c>
      <c r="E193" s="24">
        <f>SMA1MSFT[[#This Row],[Adj Close]]-SMA1MSFT[[#This Row],[Naive Trend ]]</f>
        <v>1.1661000000000001</v>
      </c>
      <c r="F193" s="6">
        <f t="shared" si="10"/>
        <v>1.3597892100000004</v>
      </c>
      <c r="G193" s="6">
        <f>ABS(SMA1MSFT[[#This Row],[Erorr 1]])</f>
        <v>1.1661000000000001</v>
      </c>
      <c r="H193" s="25">
        <f>SMA1MSFT[[#This Row],[Abs Erorr 1]]/SMA1MSFT[[#This Row],[Adj Close]]</f>
        <v>5.7214576003242219E-3</v>
      </c>
      <c r="I193" s="23">
        <f t="shared" si="13"/>
        <v>201.69476666666665</v>
      </c>
      <c r="J193" s="26">
        <f>(SMA1MSFT[[#This Row],[Adj Close]]-SMA1MSFT[[#This Row],[3-MA]])</f>
        <v>2.1169333333333498</v>
      </c>
      <c r="K193" s="11">
        <f t="shared" si="12"/>
        <v>4.4814067377778475</v>
      </c>
      <c r="L193" s="11">
        <f>ABS(SMA1MSFT[[#This Row],[Erorr 2]])</f>
        <v>2.1169333333333498</v>
      </c>
      <c r="M193" s="25">
        <f>SMA1MSFT[[#This Row],[Abs Erorr 2]]/SMA1MSFT[[#This Row],[Adj Close]]</f>
        <v>1.0386711525066273E-2</v>
      </c>
      <c r="N193" s="23">
        <f t="shared" si="14"/>
        <v>200.56083333333333</v>
      </c>
      <c r="O193" s="27">
        <f>SMA1MSFT[[#This Row],[Adj Close]]-SMA1MSFT[[#This Row],[6-MA]]</f>
        <v>3.250866666666667</v>
      </c>
      <c r="P193" s="11">
        <f>(SMA1MSFT[[#This Row],[Adj Close]]-N193)^2</f>
        <v>10.568134084444447</v>
      </c>
      <c r="Q193" s="11">
        <f>ABS(SMA1MSFT[[#This Row],[Erorr 3]])</f>
        <v>3.250866666666667</v>
      </c>
      <c r="R193" s="28">
        <f>SMA1MSFT[[#This Row],[Abs Erorr 3]]/SMA1MSFT[[#This Row],[Adj Close]]</f>
        <v>1.5950343707778637E-2</v>
      </c>
    </row>
    <row r="194" spans="2:18">
      <c r="B194" s="14">
        <v>44062.291666666664</v>
      </c>
      <c r="C194" s="15">
        <v>202.5752</v>
      </c>
      <c r="D194" s="23">
        <f t="shared" si="11"/>
        <v>203.8117</v>
      </c>
      <c r="E194" s="24">
        <f>SMA1MSFT[[#This Row],[Adj Close]]-SMA1MSFT[[#This Row],[Naive Trend ]]</f>
        <v>-1.2365000000000066</v>
      </c>
      <c r="F194" s="6">
        <f t="shared" si="10"/>
        <v>1.5289322500000162</v>
      </c>
      <c r="G194" s="6">
        <f>ABS(SMA1MSFT[[#This Row],[Erorr 1]])</f>
        <v>1.2365000000000066</v>
      </c>
      <c r="H194" s="25">
        <f>SMA1MSFT[[#This Row],[Abs Erorr 1]]/SMA1MSFT[[#This Row],[Adj Close]]</f>
        <v>6.1039061049921539E-3</v>
      </c>
      <c r="I194" s="23">
        <f t="shared" si="13"/>
        <v>202.59100000000001</v>
      </c>
      <c r="J194" s="26">
        <f>(SMA1MSFT[[#This Row],[Adj Close]]-SMA1MSFT[[#This Row],[3-MA]])</f>
        <v>-1.5800000000012915E-2</v>
      </c>
      <c r="K194" s="11">
        <f t="shared" si="12"/>
        <v>2.4964000000040812E-4</v>
      </c>
      <c r="L194" s="11">
        <f>ABS(SMA1MSFT[[#This Row],[Erorr 2]])</f>
        <v>1.5800000000012915E-2</v>
      </c>
      <c r="M194" s="25">
        <f>SMA1MSFT[[#This Row],[Abs Erorr 2]]/SMA1MSFT[[#This Row],[Adj Close]]</f>
        <v>7.7995727018968344E-5</v>
      </c>
      <c r="N194" s="23">
        <f t="shared" si="14"/>
        <v>201.08123333333333</v>
      </c>
      <c r="O194" s="27">
        <f>SMA1MSFT[[#This Row],[Adj Close]]-SMA1MSFT[[#This Row],[6-MA]]</f>
        <v>1.4939666666666653</v>
      </c>
      <c r="P194" s="11">
        <f>(SMA1MSFT[[#This Row],[Adj Close]]-N194)^2</f>
        <v>2.2319364011111071</v>
      </c>
      <c r="Q194" s="11">
        <f>ABS(SMA1MSFT[[#This Row],[Erorr 3]])</f>
        <v>1.4939666666666653</v>
      </c>
      <c r="R194" s="28">
        <f>SMA1MSFT[[#This Row],[Abs Erorr 3]]/SMA1MSFT[[#This Row],[Adj Close]]</f>
        <v>7.3748744499162059E-3</v>
      </c>
    </row>
    <row r="195" spans="2:18">
      <c r="B195" s="14">
        <v>44063.291666666664</v>
      </c>
      <c r="C195" s="15">
        <v>207.2894</v>
      </c>
      <c r="D195" s="23">
        <f t="shared" si="11"/>
        <v>202.5752</v>
      </c>
      <c r="E195" s="24">
        <f>SMA1MSFT[[#This Row],[Adj Close]]-SMA1MSFT[[#This Row],[Naive Trend ]]</f>
        <v>4.7142000000000053</v>
      </c>
      <c r="F195" s="6">
        <f t="shared" si="10"/>
        <v>22.223681640000049</v>
      </c>
      <c r="G195" s="6">
        <f>ABS(SMA1MSFT[[#This Row],[Erorr 1]])</f>
        <v>4.7142000000000053</v>
      </c>
      <c r="H195" s="25">
        <f>SMA1MSFT[[#This Row],[Abs Erorr 1]]/SMA1MSFT[[#This Row],[Adj Close]]</f>
        <v>2.2742118024365959E-2</v>
      </c>
      <c r="I195" s="23">
        <f t="shared" si="13"/>
        <v>203.01083333333335</v>
      </c>
      <c r="J195" s="26">
        <f>(SMA1MSFT[[#This Row],[Adj Close]]-SMA1MSFT[[#This Row],[3-MA]])</f>
        <v>4.2785666666666486</v>
      </c>
      <c r="K195" s="11">
        <f t="shared" si="12"/>
        <v>18.306132721110956</v>
      </c>
      <c r="L195" s="11">
        <f>ABS(SMA1MSFT[[#This Row],[Erorr 2]])</f>
        <v>4.2785666666666486</v>
      </c>
      <c r="M195" s="25">
        <f>SMA1MSFT[[#This Row],[Abs Erorr 2]]/SMA1MSFT[[#This Row],[Adj Close]]</f>
        <v>2.0640547305683016E-2</v>
      </c>
      <c r="N195" s="23">
        <f t="shared" si="14"/>
        <v>202.17773333333332</v>
      </c>
      <c r="O195" s="27">
        <f>SMA1MSFT[[#This Row],[Adj Close]]-SMA1MSFT[[#This Row],[6-MA]]</f>
        <v>5.1116666666666788</v>
      </c>
      <c r="P195" s="11">
        <f>(SMA1MSFT[[#This Row],[Adj Close]]-N195)^2</f>
        <v>26.129136111111237</v>
      </c>
      <c r="Q195" s="11">
        <f>ABS(SMA1MSFT[[#This Row],[Erorr 3]])</f>
        <v>5.1116666666666788</v>
      </c>
      <c r="R195" s="28">
        <f>SMA1MSFT[[#This Row],[Abs Erorr 3]]/SMA1MSFT[[#This Row],[Adj Close]]</f>
        <v>2.4659566126713082E-2</v>
      </c>
    </row>
    <row r="196" spans="2:18">
      <c r="B196" s="14">
        <v>44064.291666666664</v>
      </c>
      <c r="C196" s="15">
        <v>205.7824</v>
      </c>
      <c r="D196" s="23">
        <f t="shared" si="11"/>
        <v>207.2894</v>
      </c>
      <c r="E196" s="24">
        <f>SMA1MSFT[[#This Row],[Adj Close]]-SMA1MSFT[[#This Row],[Naive Trend ]]</f>
        <v>-1.507000000000005</v>
      </c>
      <c r="F196" s="6">
        <f t="shared" ref="F196:F259" si="15">(C196-D196)^2</f>
        <v>2.2710490000000152</v>
      </c>
      <c r="G196" s="6">
        <f>ABS(SMA1MSFT[[#This Row],[Erorr 1]])</f>
        <v>1.507000000000005</v>
      </c>
      <c r="H196" s="25">
        <f>SMA1MSFT[[#This Row],[Abs Erorr 1]]/SMA1MSFT[[#This Row],[Adj Close]]</f>
        <v>7.3232696285008099E-3</v>
      </c>
      <c r="I196" s="23">
        <f t="shared" si="13"/>
        <v>204.55876666666666</v>
      </c>
      <c r="J196" s="26">
        <f>(SMA1MSFT[[#This Row],[Adj Close]]-SMA1MSFT[[#This Row],[3-MA]])</f>
        <v>1.2236333333333391</v>
      </c>
      <c r="K196" s="11">
        <f t="shared" si="12"/>
        <v>1.4972785344444586</v>
      </c>
      <c r="L196" s="11">
        <f>ABS(SMA1MSFT[[#This Row],[Erorr 2]])</f>
        <v>1.2236333333333391</v>
      </c>
      <c r="M196" s="25">
        <f>SMA1MSFT[[#This Row],[Abs Erorr 2]]/SMA1MSFT[[#This Row],[Adj Close]]</f>
        <v>5.9462487235708164E-3</v>
      </c>
      <c r="N196" s="23">
        <f t="shared" si="14"/>
        <v>203.12676666666667</v>
      </c>
      <c r="O196" s="27">
        <f>SMA1MSFT[[#This Row],[Adj Close]]-SMA1MSFT[[#This Row],[6-MA]]</f>
        <v>2.6556333333333271</v>
      </c>
      <c r="P196" s="11">
        <f>(SMA1MSFT[[#This Row],[Adj Close]]-N196)^2</f>
        <v>7.0523884011110782</v>
      </c>
      <c r="Q196" s="11">
        <f>ABS(SMA1MSFT[[#This Row],[Erorr 3]])</f>
        <v>2.6556333333333271</v>
      </c>
      <c r="R196" s="28">
        <f>SMA1MSFT[[#This Row],[Abs Erorr 3]]/SMA1MSFT[[#This Row],[Adj Close]]</f>
        <v>1.2905055696373097E-2</v>
      </c>
    </row>
    <row r="197" spans="2:18">
      <c r="B197" s="14">
        <v>44067.291666666664</v>
      </c>
      <c r="C197" s="15">
        <v>206.42959999999999</v>
      </c>
      <c r="D197" s="23">
        <f t="shared" ref="D197:D260" si="16">C196</f>
        <v>205.7824</v>
      </c>
      <c r="E197" s="24">
        <f>SMA1MSFT[[#This Row],[Adj Close]]-SMA1MSFT[[#This Row],[Naive Trend ]]</f>
        <v>0.647199999999998</v>
      </c>
      <c r="F197" s="6">
        <f t="shared" si="15"/>
        <v>0.41886783999999744</v>
      </c>
      <c r="G197" s="6">
        <f>ABS(SMA1MSFT[[#This Row],[Erorr 1]])</f>
        <v>0.647199999999998</v>
      </c>
      <c r="H197" s="25">
        <f>SMA1MSFT[[#This Row],[Abs Erorr 1]]/SMA1MSFT[[#This Row],[Adj Close]]</f>
        <v>3.1352092916907171E-3</v>
      </c>
      <c r="I197" s="23">
        <f t="shared" si="13"/>
        <v>205.21566666666664</v>
      </c>
      <c r="J197" s="26">
        <f>(SMA1MSFT[[#This Row],[Adj Close]]-SMA1MSFT[[#This Row],[3-MA]])</f>
        <v>1.2139333333333582</v>
      </c>
      <c r="K197" s="11">
        <f t="shared" si="12"/>
        <v>1.4736341377778381</v>
      </c>
      <c r="L197" s="11">
        <f>ABS(SMA1MSFT[[#This Row],[Erorr 2]])</f>
        <v>1.2139333333333582</v>
      </c>
      <c r="M197" s="25">
        <f>SMA1MSFT[[#This Row],[Abs Erorr 2]]/SMA1MSFT[[#This Row],[Adj Close]]</f>
        <v>5.8806166040788642E-3</v>
      </c>
      <c r="N197" s="23">
        <f t="shared" si="14"/>
        <v>203.90333333333334</v>
      </c>
      <c r="O197" s="27">
        <f>SMA1MSFT[[#This Row],[Adj Close]]-SMA1MSFT[[#This Row],[6-MA]]</f>
        <v>2.5262666666666576</v>
      </c>
      <c r="P197" s="11">
        <f>(SMA1MSFT[[#This Row],[Adj Close]]-N197)^2</f>
        <v>6.3820232711110654</v>
      </c>
      <c r="Q197" s="11">
        <f>ABS(SMA1MSFT[[#This Row],[Erorr 3]])</f>
        <v>2.5262666666666576</v>
      </c>
      <c r="R197" s="28">
        <f>SMA1MSFT[[#This Row],[Abs Erorr 3]]/SMA1MSFT[[#This Row],[Adj Close]]</f>
        <v>1.2237909033717343E-2</v>
      </c>
    </row>
    <row r="198" spans="2:18">
      <c r="B198" s="14">
        <v>44068.291666666664</v>
      </c>
      <c r="C198" s="15">
        <v>209.11519999999999</v>
      </c>
      <c r="D198" s="23">
        <f t="shared" si="16"/>
        <v>206.42959999999999</v>
      </c>
      <c r="E198" s="24">
        <f>SMA1MSFT[[#This Row],[Adj Close]]-SMA1MSFT[[#This Row],[Naive Trend ]]</f>
        <v>2.6855999999999938</v>
      </c>
      <c r="F198" s="6">
        <f t="shared" si="15"/>
        <v>7.2124473599999668</v>
      </c>
      <c r="G198" s="6">
        <f>ABS(SMA1MSFT[[#This Row],[Erorr 1]])</f>
        <v>2.6855999999999938</v>
      </c>
      <c r="H198" s="25">
        <f>SMA1MSFT[[#This Row],[Abs Erorr 1]]/SMA1MSFT[[#This Row],[Adj Close]]</f>
        <v>1.284268192842985E-2</v>
      </c>
      <c r="I198" s="23">
        <f t="shared" si="13"/>
        <v>206.50046666666665</v>
      </c>
      <c r="J198" s="26">
        <f>(SMA1MSFT[[#This Row],[Adj Close]]-SMA1MSFT[[#This Row],[3-MA]])</f>
        <v>2.6147333333333336</v>
      </c>
      <c r="K198" s="11">
        <f t="shared" ref="K198:K261" si="17">(C198-I198)^2</f>
        <v>6.8368304044444459</v>
      </c>
      <c r="L198" s="11">
        <f>ABS(SMA1MSFT[[#This Row],[Erorr 2]])</f>
        <v>2.6147333333333336</v>
      </c>
      <c r="M198" s="25">
        <f>SMA1MSFT[[#This Row],[Abs Erorr 2]]/SMA1MSFT[[#This Row],[Adj Close]]</f>
        <v>1.2503793762162357E-2</v>
      </c>
      <c r="N198" s="23">
        <f t="shared" si="14"/>
        <v>204.75564999999997</v>
      </c>
      <c r="O198" s="27">
        <f>SMA1MSFT[[#This Row],[Adj Close]]-SMA1MSFT[[#This Row],[6-MA]]</f>
        <v>4.3595500000000129</v>
      </c>
      <c r="P198" s="11">
        <f>(SMA1MSFT[[#This Row],[Adj Close]]-N198)^2</f>
        <v>19.005676202500112</v>
      </c>
      <c r="Q198" s="11">
        <f>ABS(SMA1MSFT[[#This Row],[Erorr 3]])</f>
        <v>4.3595500000000129</v>
      </c>
      <c r="R198" s="28">
        <f>SMA1MSFT[[#This Row],[Abs Erorr 3]]/SMA1MSFT[[#This Row],[Adj Close]]</f>
        <v>2.0847599791885111E-2</v>
      </c>
    </row>
    <row r="199" spans="2:18">
      <c r="B199" s="14">
        <v>44069.291666666664</v>
      </c>
      <c r="C199" s="15">
        <v>213.6362</v>
      </c>
      <c r="D199" s="23">
        <f t="shared" si="16"/>
        <v>209.11519999999999</v>
      </c>
      <c r="E199" s="24">
        <f>SMA1MSFT[[#This Row],[Adj Close]]-SMA1MSFT[[#This Row],[Naive Trend ]]</f>
        <v>4.521000000000015</v>
      </c>
      <c r="F199" s="6">
        <f t="shared" si="15"/>
        <v>20.439441000000137</v>
      </c>
      <c r="G199" s="6">
        <f>ABS(SMA1MSFT[[#This Row],[Erorr 1]])</f>
        <v>4.521000000000015</v>
      </c>
      <c r="H199" s="25">
        <f>SMA1MSFT[[#This Row],[Abs Erorr 1]]/SMA1MSFT[[#This Row],[Adj Close]]</f>
        <v>2.1162143868876226E-2</v>
      </c>
      <c r="I199" s="23">
        <f t="shared" ref="I199:I262" si="18">AVERAGE(C196:C198)</f>
        <v>207.10906666666665</v>
      </c>
      <c r="J199" s="26">
        <f>(SMA1MSFT[[#This Row],[Adj Close]]-SMA1MSFT[[#This Row],[3-MA]])</f>
        <v>6.527133333333353</v>
      </c>
      <c r="K199" s="11">
        <f t="shared" si="17"/>
        <v>42.603469551111367</v>
      </c>
      <c r="L199" s="11">
        <f>ABS(SMA1MSFT[[#This Row],[Erorr 2]])</f>
        <v>6.527133333333353</v>
      </c>
      <c r="M199" s="25">
        <f>SMA1MSFT[[#This Row],[Abs Erorr 2]]/SMA1MSFT[[#This Row],[Adj Close]]</f>
        <v>3.0552562409054986E-2</v>
      </c>
      <c r="N199" s="23">
        <f t="shared" si="14"/>
        <v>205.83391666666662</v>
      </c>
      <c r="O199" s="27">
        <f>SMA1MSFT[[#This Row],[Adj Close]]-SMA1MSFT[[#This Row],[6-MA]]</f>
        <v>7.8022833333333779</v>
      </c>
      <c r="P199" s="11">
        <f>(SMA1MSFT[[#This Row],[Adj Close]]-N199)^2</f>
        <v>60.875625213611805</v>
      </c>
      <c r="Q199" s="11">
        <f>ABS(SMA1MSFT[[#This Row],[Erorr 3]])</f>
        <v>7.8022833333333779</v>
      </c>
      <c r="R199" s="28">
        <f>SMA1MSFT[[#This Row],[Abs Erorr 3]]/SMA1MSFT[[#This Row],[Adj Close]]</f>
        <v>3.6521354214938191E-2</v>
      </c>
    </row>
    <row r="200" spans="2:18">
      <c r="B200" s="14">
        <v>44070.291666666664</v>
      </c>
      <c r="C200" s="15">
        <v>218.8817</v>
      </c>
      <c r="D200" s="23">
        <f t="shared" si="16"/>
        <v>213.6362</v>
      </c>
      <c r="E200" s="24">
        <f>SMA1MSFT[[#This Row],[Adj Close]]-SMA1MSFT[[#This Row],[Naive Trend ]]</f>
        <v>5.2454999999999927</v>
      </c>
      <c r="F200" s="6">
        <f t="shared" si="15"/>
        <v>27.515270249999922</v>
      </c>
      <c r="G200" s="6">
        <f>ABS(SMA1MSFT[[#This Row],[Erorr 1]])</f>
        <v>5.2454999999999927</v>
      </c>
      <c r="H200" s="25">
        <f>SMA1MSFT[[#This Row],[Abs Erorr 1]]/SMA1MSFT[[#This Row],[Adj Close]]</f>
        <v>2.3965000271836307E-2</v>
      </c>
      <c r="I200" s="23">
        <f t="shared" si="18"/>
        <v>209.727</v>
      </c>
      <c r="J200" s="26">
        <f>(SMA1MSFT[[#This Row],[Adj Close]]-SMA1MSFT[[#This Row],[3-MA]])</f>
        <v>9.1546999999999912</v>
      </c>
      <c r="K200" s="11">
        <f t="shared" si="17"/>
        <v>83.808532089999844</v>
      </c>
      <c r="L200" s="11">
        <f>ABS(SMA1MSFT[[#This Row],[Erorr 2]])</f>
        <v>9.1546999999999912</v>
      </c>
      <c r="M200" s="25">
        <f>SMA1MSFT[[#This Row],[Abs Erorr 2]]/SMA1MSFT[[#This Row],[Adj Close]]</f>
        <v>4.1824876177405379E-2</v>
      </c>
      <c r="N200" s="23">
        <f t="shared" si="14"/>
        <v>207.47133333333329</v>
      </c>
      <c r="O200" s="27">
        <f>SMA1MSFT[[#This Row],[Adj Close]]-SMA1MSFT[[#This Row],[6-MA]]</f>
        <v>11.410366666666704</v>
      </c>
      <c r="P200" s="11">
        <f>(SMA1MSFT[[#This Row],[Adj Close]]-N200)^2</f>
        <v>130.19646746777863</v>
      </c>
      <c r="Q200" s="11">
        <f>ABS(SMA1MSFT[[#This Row],[Erorr 3]])</f>
        <v>11.410366666666704</v>
      </c>
      <c r="R200" s="28">
        <f>SMA1MSFT[[#This Row],[Abs Erorr 3]]/SMA1MSFT[[#This Row],[Adj Close]]</f>
        <v>5.2130290776555115E-2</v>
      </c>
    </row>
    <row r="201" spans="2:18">
      <c r="B201" s="14">
        <v>44071.291666666664</v>
      </c>
      <c r="C201" s="15">
        <v>221.13249999999999</v>
      </c>
      <c r="D201" s="23">
        <f t="shared" si="16"/>
        <v>218.8817</v>
      </c>
      <c r="E201" s="24">
        <f>SMA1MSFT[[#This Row],[Adj Close]]-SMA1MSFT[[#This Row],[Naive Trend ]]</f>
        <v>2.2507999999999981</v>
      </c>
      <c r="F201" s="6">
        <f t="shared" si="15"/>
        <v>5.0661006399999913</v>
      </c>
      <c r="G201" s="6">
        <f>ABS(SMA1MSFT[[#This Row],[Erorr 1]])</f>
        <v>2.2507999999999981</v>
      </c>
      <c r="H201" s="25">
        <f>SMA1MSFT[[#This Row],[Abs Erorr 1]]/SMA1MSFT[[#This Row],[Adj Close]]</f>
        <v>1.0178512882547786E-2</v>
      </c>
      <c r="I201" s="23">
        <f t="shared" si="18"/>
        <v>213.8777</v>
      </c>
      <c r="J201" s="26">
        <f>(SMA1MSFT[[#This Row],[Adj Close]]-SMA1MSFT[[#This Row],[3-MA]])</f>
        <v>7.2547999999999888</v>
      </c>
      <c r="K201" s="11">
        <f t="shared" si="17"/>
        <v>52.63212303999984</v>
      </c>
      <c r="L201" s="11">
        <f>ABS(SMA1MSFT[[#This Row],[Erorr 2]])</f>
        <v>7.2547999999999888</v>
      </c>
      <c r="M201" s="25">
        <f>SMA1MSFT[[#This Row],[Abs Erorr 2]]/SMA1MSFT[[#This Row],[Adj Close]]</f>
        <v>3.2807479678473264E-2</v>
      </c>
      <c r="N201" s="23">
        <f t="shared" si="14"/>
        <v>210.18908333333331</v>
      </c>
      <c r="O201" s="27">
        <f>SMA1MSFT[[#This Row],[Adj Close]]-SMA1MSFT[[#This Row],[6-MA]]</f>
        <v>10.943416666666678</v>
      </c>
      <c r="P201" s="11">
        <f>(SMA1MSFT[[#This Row],[Adj Close]]-N201)^2</f>
        <v>119.75836834027804</v>
      </c>
      <c r="Q201" s="11">
        <f>ABS(SMA1MSFT[[#This Row],[Erorr 3]])</f>
        <v>10.943416666666678</v>
      </c>
      <c r="R201" s="28">
        <f>SMA1MSFT[[#This Row],[Abs Erorr 3]]/SMA1MSFT[[#This Row],[Adj Close]]</f>
        <v>4.9488052035167505E-2</v>
      </c>
    </row>
    <row r="202" spans="2:18">
      <c r="B202" s="14">
        <v>44074.291666666664</v>
      </c>
      <c r="C202" s="15">
        <v>217.8674</v>
      </c>
      <c r="D202" s="23">
        <f t="shared" si="16"/>
        <v>221.13249999999999</v>
      </c>
      <c r="E202" s="24">
        <f>SMA1MSFT[[#This Row],[Adj Close]]-SMA1MSFT[[#This Row],[Naive Trend ]]</f>
        <v>-3.2650999999999897</v>
      </c>
      <c r="F202" s="6">
        <f t="shared" si="15"/>
        <v>10.660878009999932</v>
      </c>
      <c r="G202" s="6">
        <f>ABS(SMA1MSFT[[#This Row],[Erorr 1]])</f>
        <v>3.2650999999999897</v>
      </c>
      <c r="H202" s="25">
        <f>SMA1MSFT[[#This Row],[Abs Erorr 1]]/SMA1MSFT[[#This Row],[Adj Close]]</f>
        <v>1.4986638661864922E-2</v>
      </c>
      <c r="I202" s="23">
        <f t="shared" si="18"/>
        <v>217.88346666666666</v>
      </c>
      <c r="J202" s="26">
        <f>(SMA1MSFT[[#This Row],[Adj Close]]-SMA1MSFT[[#This Row],[3-MA]])</f>
        <v>-1.6066666666660012E-2</v>
      </c>
      <c r="K202" s="11">
        <f t="shared" si="17"/>
        <v>2.5813777777756395E-4</v>
      </c>
      <c r="L202" s="11">
        <f>ABS(SMA1MSFT[[#This Row],[Erorr 2]])</f>
        <v>1.6066666666660012E-2</v>
      </c>
      <c r="M202" s="25">
        <f>SMA1MSFT[[#This Row],[Abs Erorr 2]]/SMA1MSFT[[#This Row],[Adj Close]]</f>
        <v>7.3745161812460288E-5</v>
      </c>
      <c r="N202" s="23">
        <f t="shared" ref="N202:N265" si="19">AVERAGE(C196:C201)</f>
        <v>212.49626666666666</v>
      </c>
      <c r="O202" s="27">
        <f>SMA1MSFT[[#This Row],[Adj Close]]-SMA1MSFT[[#This Row],[6-MA]]</f>
        <v>5.3711333333333471</v>
      </c>
      <c r="P202" s="11">
        <f>(SMA1MSFT[[#This Row],[Adj Close]]-N202)^2</f>
        <v>28.849073284444593</v>
      </c>
      <c r="Q202" s="11">
        <f>ABS(SMA1MSFT[[#This Row],[Erorr 3]])</f>
        <v>5.3711333333333471</v>
      </c>
      <c r="R202" s="28">
        <f>SMA1MSFT[[#This Row],[Abs Erorr 3]]/SMA1MSFT[[#This Row],[Adj Close]]</f>
        <v>2.4653221791481182E-2</v>
      </c>
    </row>
    <row r="203" spans="2:18">
      <c r="B203" s="14">
        <v>44075.291666666664</v>
      </c>
      <c r="C203" s="15">
        <v>219.54830000000001</v>
      </c>
      <c r="D203" s="23">
        <f t="shared" si="16"/>
        <v>217.8674</v>
      </c>
      <c r="E203" s="24">
        <f>SMA1MSFT[[#This Row],[Adj Close]]-SMA1MSFT[[#This Row],[Naive Trend ]]</f>
        <v>1.6809000000000083</v>
      </c>
      <c r="F203" s="6">
        <f t="shared" si="15"/>
        <v>2.8254248100000279</v>
      </c>
      <c r="G203" s="6">
        <f>ABS(SMA1MSFT[[#This Row],[Erorr 1]])</f>
        <v>1.6809000000000083</v>
      </c>
      <c r="H203" s="25">
        <f>SMA1MSFT[[#This Row],[Abs Erorr 1]]/SMA1MSFT[[#This Row],[Adj Close]]</f>
        <v>7.6561740628372354E-3</v>
      </c>
      <c r="I203" s="23">
        <f t="shared" si="18"/>
        <v>219.29386666666664</v>
      </c>
      <c r="J203" s="26">
        <f>(SMA1MSFT[[#This Row],[Adj Close]]-SMA1MSFT[[#This Row],[3-MA]])</f>
        <v>0.25443333333336682</v>
      </c>
      <c r="K203" s="11">
        <f t="shared" si="17"/>
        <v>6.4736321111128148E-2</v>
      </c>
      <c r="L203" s="11">
        <f>ABS(SMA1MSFT[[#This Row],[Erorr 2]])</f>
        <v>0.25443333333336682</v>
      </c>
      <c r="M203" s="25">
        <f>SMA1MSFT[[#This Row],[Abs Erorr 2]]/SMA1MSFT[[#This Row],[Adj Close]]</f>
        <v>1.1588945727813279E-3</v>
      </c>
      <c r="N203" s="23">
        <f t="shared" si="19"/>
        <v>214.51043333333337</v>
      </c>
      <c r="O203" s="27">
        <f>SMA1MSFT[[#This Row],[Adj Close]]-SMA1MSFT[[#This Row],[6-MA]]</f>
        <v>5.0378666666666447</v>
      </c>
      <c r="P203" s="11">
        <f>(SMA1MSFT[[#This Row],[Adj Close]]-N203)^2</f>
        <v>25.380100551110889</v>
      </c>
      <c r="Q203" s="11">
        <f>ABS(SMA1MSFT[[#This Row],[Erorr 3]])</f>
        <v>5.0378666666666447</v>
      </c>
      <c r="R203" s="28">
        <f>SMA1MSFT[[#This Row],[Abs Erorr 3]]/SMA1MSFT[[#This Row],[Adj Close]]</f>
        <v>2.2946507290954401E-2</v>
      </c>
    </row>
    <row r="204" spans="2:18">
      <c r="B204" s="14">
        <v>44076.291666666664</v>
      </c>
      <c r="C204" s="15">
        <v>223.77940000000001</v>
      </c>
      <c r="D204" s="23">
        <f t="shared" si="16"/>
        <v>219.54830000000001</v>
      </c>
      <c r="E204" s="24">
        <f>SMA1MSFT[[#This Row],[Adj Close]]-SMA1MSFT[[#This Row],[Naive Trend ]]</f>
        <v>4.2310999999999979</v>
      </c>
      <c r="F204" s="6">
        <f t="shared" si="15"/>
        <v>17.902207209999982</v>
      </c>
      <c r="G204" s="6">
        <f>ABS(SMA1MSFT[[#This Row],[Erorr 1]])</f>
        <v>4.2310999999999979</v>
      </c>
      <c r="H204" s="25">
        <f>SMA1MSFT[[#This Row],[Abs Erorr 1]]/SMA1MSFT[[#This Row],[Adj Close]]</f>
        <v>1.8907459757243061E-2</v>
      </c>
      <c r="I204" s="23">
        <f t="shared" si="18"/>
        <v>219.51606666666669</v>
      </c>
      <c r="J204" s="26">
        <f>(SMA1MSFT[[#This Row],[Adj Close]]-SMA1MSFT[[#This Row],[3-MA]])</f>
        <v>4.2633333333333212</v>
      </c>
      <c r="K204" s="11">
        <f t="shared" si="17"/>
        <v>18.176011111111009</v>
      </c>
      <c r="L204" s="11">
        <f>ABS(SMA1MSFT[[#This Row],[Erorr 2]])</f>
        <v>4.2633333333333212</v>
      </c>
      <c r="M204" s="25">
        <f>SMA1MSFT[[#This Row],[Abs Erorr 2]]/SMA1MSFT[[#This Row],[Adj Close]]</f>
        <v>1.9051500421099175E-2</v>
      </c>
      <c r="N204" s="23">
        <f t="shared" si="19"/>
        <v>216.69688333333332</v>
      </c>
      <c r="O204" s="27">
        <f>SMA1MSFT[[#This Row],[Adj Close]]-SMA1MSFT[[#This Row],[6-MA]]</f>
        <v>7.0825166666666917</v>
      </c>
      <c r="P204" s="11">
        <f>(SMA1MSFT[[#This Row],[Adj Close]]-N204)^2</f>
        <v>50.162042333611467</v>
      </c>
      <c r="Q204" s="11">
        <f>ABS(SMA1MSFT[[#This Row],[Erorr 3]])</f>
        <v>7.0825166666666917</v>
      </c>
      <c r="R204" s="28">
        <f>SMA1MSFT[[#This Row],[Abs Erorr 3]]/SMA1MSFT[[#This Row],[Adj Close]]</f>
        <v>3.1649547128407222E-2</v>
      </c>
    </row>
    <row r="205" spans="2:18">
      <c r="B205" s="14">
        <v>44077.291666666664</v>
      </c>
      <c r="C205" s="15">
        <v>209.917</v>
      </c>
      <c r="D205" s="23">
        <f t="shared" si="16"/>
        <v>223.77940000000001</v>
      </c>
      <c r="E205" s="24">
        <f>SMA1MSFT[[#This Row],[Adj Close]]-SMA1MSFT[[#This Row],[Naive Trend ]]</f>
        <v>-13.862400000000008</v>
      </c>
      <c r="F205" s="6">
        <f t="shared" si="15"/>
        <v>192.16613376000024</v>
      </c>
      <c r="G205" s="6">
        <f>ABS(SMA1MSFT[[#This Row],[Erorr 1]])</f>
        <v>13.862400000000008</v>
      </c>
      <c r="H205" s="25">
        <f>SMA1MSFT[[#This Row],[Abs Erorr 1]]/SMA1MSFT[[#This Row],[Adj Close]]</f>
        <v>6.6037529118651697E-2</v>
      </c>
      <c r="I205" s="23">
        <f t="shared" si="18"/>
        <v>220.39836666666667</v>
      </c>
      <c r="J205" s="26">
        <f>(SMA1MSFT[[#This Row],[Adj Close]]-SMA1MSFT[[#This Row],[3-MA]])</f>
        <v>-10.481366666666673</v>
      </c>
      <c r="K205" s="11">
        <f t="shared" si="17"/>
        <v>109.85904720111125</v>
      </c>
      <c r="L205" s="11">
        <f>ABS(SMA1MSFT[[#This Row],[Erorr 2]])</f>
        <v>10.481366666666673</v>
      </c>
      <c r="M205" s="25">
        <f>SMA1MSFT[[#This Row],[Abs Erorr 2]]/SMA1MSFT[[#This Row],[Adj Close]]</f>
        <v>4.9931004476372443E-2</v>
      </c>
      <c r="N205" s="23">
        <f t="shared" si="19"/>
        <v>219.14091666666664</v>
      </c>
      <c r="O205" s="27">
        <f>SMA1MSFT[[#This Row],[Adj Close]]-SMA1MSFT[[#This Row],[6-MA]]</f>
        <v>-9.2239166666666392</v>
      </c>
      <c r="P205" s="11">
        <f>(SMA1MSFT[[#This Row],[Adj Close]]-N205)^2</f>
        <v>85.080638673610608</v>
      </c>
      <c r="Q205" s="11">
        <f>ABS(SMA1MSFT[[#This Row],[Erorr 3]])</f>
        <v>9.2239166666666392</v>
      </c>
      <c r="R205" s="28">
        <f>SMA1MSFT[[#This Row],[Abs Erorr 3]]/SMA1MSFT[[#This Row],[Adj Close]]</f>
        <v>4.3940779768511552E-2</v>
      </c>
    </row>
    <row r="206" spans="2:18">
      <c r="B206" s="14">
        <v>44078.291666666664</v>
      </c>
      <c r="C206" s="15">
        <v>206.97059999999999</v>
      </c>
      <c r="D206" s="23">
        <f t="shared" si="16"/>
        <v>209.917</v>
      </c>
      <c r="E206" s="24">
        <f>SMA1MSFT[[#This Row],[Adj Close]]-SMA1MSFT[[#This Row],[Naive Trend ]]</f>
        <v>-2.9464000000000112</v>
      </c>
      <c r="F206" s="6">
        <f t="shared" si="15"/>
        <v>8.6812729600000669</v>
      </c>
      <c r="G206" s="6">
        <f>ABS(SMA1MSFT[[#This Row],[Erorr 1]])</f>
        <v>2.9464000000000112</v>
      </c>
      <c r="H206" s="25">
        <f>SMA1MSFT[[#This Row],[Abs Erorr 1]]/SMA1MSFT[[#This Row],[Adj Close]]</f>
        <v>1.4235838326796228E-2</v>
      </c>
      <c r="I206" s="23">
        <f t="shared" si="18"/>
        <v>217.74823333333336</v>
      </c>
      <c r="J206" s="26">
        <f>(SMA1MSFT[[#This Row],[Adj Close]]-SMA1MSFT[[#This Row],[3-MA]])</f>
        <v>-10.77763333333337</v>
      </c>
      <c r="K206" s="11">
        <f t="shared" si="17"/>
        <v>116.15738026777856</v>
      </c>
      <c r="L206" s="11">
        <f>ABS(SMA1MSFT[[#This Row],[Erorr 2]])</f>
        <v>10.77763333333337</v>
      </c>
      <c r="M206" s="25">
        <f>SMA1MSFT[[#This Row],[Abs Erorr 2]]/SMA1MSFT[[#This Row],[Adj Close]]</f>
        <v>5.2073257425611995E-2</v>
      </c>
      <c r="N206" s="23">
        <f t="shared" si="19"/>
        <v>218.52104999999997</v>
      </c>
      <c r="O206" s="27">
        <f>SMA1MSFT[[#This Row],[Adj Close]]-SMA1MSFT[[#This Row],[6-MA]]</f>
        <v>-11.550449999999984</v>
      </c>
      <c r="P206" s="11">
        <f>(SMA1MSFT[[#This Row],[Adj Close]]-N206)^2</f>
        <v>133.41289520249961</v>
      </c>
      <c r="Q206" s="11">
        <f>ABS(SMA1MSFT[[#This Row],[Erorr 3]])</f>
        <v>11.550449999999984</v>
      </c>
      <c r="R206" s="28">
        <f>SMA1MSFT[[#This Row],[Abs Erorr 3]]/SMA1MSFT[[#This Row],[Adj Close]]</f>
        <v>5.5807201602546375E-2</v>
      </c>
    </row>
    <row r="207" spans="2:18">
      <c r="B207" s="14">
        <v>44082.291666666664</v>
      </c>
      <c r="C207" s="15">
        <v>195.77440000000001</v>
      </c>
      <c r="D207" s="23">
        <f t="shared" si="16"/>
        <v>206.97059999999999</v>
      </c>
      <c r="E207" s="24">
        <f>SMA1MSFT[[#This Row],[Adj Close]]-SMA1MSFT[[#This Row],[Naive Trend ]]</f>
        <v>-11.196199999999976</v>
      </c>
      <c r="F207" s="6">
        <f t="shared" si="15"/>
        <v>125.35489443999947</v>
      </c>
      <c r="G207" s="6">
        <f>ABS(SMA1MSFT[[#This Row],[Erorr 1]])</f>
        <v>11.196199999999976</v>
      </c>
      <c r="H207" s="25">
        <f>SMA1MSFT[[#This Row],[Abs Erorr 1]]/SMA1MSFT[[#This Row],[Adj Close]]</f>
        <v>5.7189295433927909E-2</v>
      </c>
      <c r="I207" s="23">
        <f t="shared" si="18"/>
        <v>213.55566666666667</v>
      </c>
      <c r="J207" s="26">
        <f>(SMA1MSFT[[#This Row],[Adj Close]]-SMA1MSFT[[#This Row],[3-MA]])</f>
        <v>-17.781266666666653</v>
      </c>
      <c r="K207" s="11">
        <f t="shared" si="17"/>
        <v>316.17344427111061</v>
      </c>
      <c r="L207" s="11">
        <f>ABS(SMA1MSFT[[#This Row],[Erorr 2]])</f>
        <v>17.781266666666653</v>
      </c>
      <c r="M207" s="25">
        <f>SMA1MSFT[[#This Row],[Abs Erorr 2]]/SMA1MSFT[[#This Row],[Adj Close]]</f>
        <v>9.0825290061758088E-2</v>
      </c>
      <c r="N207" s="23">
        <f t="shared" si="19"/>
        <v>216.53586666666669</v>
      </c>
      <c r="O207" s="27">
        <f>SMA1MSFT[[#This Row],[Adj Close]]-SMA1MSFT[[#This Row],[6-MA]]</f>
        <v>-20.761466666666678</v>
      </c>
      <c r="P207" s="11">
        <f>(SMA1MSFT[[#This Row],[Adj Close]]-N207)^2</f>
        <v>431.03849815111158</v>
      </c>
      <c r="Q207" s="11">
        <f>ABS(SMA1MSFT[[#This Row],[Erorr 3]])</f>
        <v>20.761466666666678</v>
      </c>
      <c r="R207" s="28">
        <f>SMA1MSFT[[#This Row],[Abs Erorr 3]]/SMA1MSFT[[#This Row],[Adj Close]]</f>
        <v>0.10604791365299383</v>
      </c>
    </row>
    <row r="208" spans="2:18">
      <c r="B208" s="14">
        <v>44083.291666666664</v>
      </c>
      <c r="C208" s="15">
        <v>204.1112</v>
      </c>
      <c r="D208" s="23">
        <f t="shared" si="16"/>
        <v>195.77440000000001</v>
      </c>
      <c r="E208" s="24">
        <f>SMA1MSFT[[#This Row],[Adj Close]]-SMA1MSFT[[#This Row],[Naive Trend ]]</f>
        <v>8.3367999999999824</v>
      </c>
      <c r="F208" s="6">
        <f t="shared" si="15"/>
        <v>69.502234239999709</v>
      </c>
      <c r="G208" s="6">
        <f>ABS(SMA1MSFT[[#This Row],[Erorr 1]])</f>
        <v>8.3367999999999824</v>
      </c>
      <c r="H208" s="25">
        <f>SMA1MSFT[[#This Row],[Abs Erorr 1]]/SMA1MSFT[[#This Row],[Adj Close]]</f>
        <v>4.084440246297108E-2</v>
      </c>
      <c r="I208" s="23">
        <f t="shared" si="18"/>
        <v>204.22066666666669</v>
      </c>
      <c r="J208" s="26">
        <f>(SMA1MSFT[[#This Row],[Adj Close]]-SMA1MSFT[[#This Row],[3-MA]])</f>
        <v>-0.10946666666669103</v>
      </c>
      <c r="K208" s="11">
        <f t="shared" si="17"/>
        <v>1.1982951111116445E-2</v>
      </c>
      <c r="L208" s="11">
        <f>ABS(SMA1MSFT[[#This Row],[Erorr 2]])</f>
        <v>0.10946666666669103</v>
      </c>
      <c r="M208" s="25">
        <f>SMA1MSFT[[#This Row],[Abs Erorr 2]]/SMA1MSFT[[#This Row],[Adj Close]]</f>
        <v>5.3630896622375952E-4</v>
      </c>
      <c r="N208" s="23">
        <f t="shared" si="19"/>
        <v>212.30951666666667</v>
      </c>
      <c r="O208" s="27">
        <f>SMA1MSFT[[#This Row],[Adj Close]]-SMA1MSFT[[#This Row],[6-MA]]</f>
        <v>-8.1983166666666705</v>
      </c>
      <c r="P208" s="11">
        <f>(SMA1MSFT[[#This Row],[Adj Close]]-N208)^2</f>
        <v>67.212396166944501</v>
      </c>
      <c r="Q208" s="11">
        <f>ABS(SMA1MSFT[[#This Row],[Erorr 3]])</f>
        <v>8.1983166666666705</v>
      </c>
      <c r="R208" s="28">
        <f>SMA1MSFT[[#This Row],[Abs Erorr 3]]/SMA1MSFT[[#This Row],[Adj Close]]</f>
        <v>4.0165932426376755E-2</v>
      </c>
    </row>
    <row r="209" spans="2:18">
      <c r="B209" s="14">
        <v>44084.291666666664</v>
      </c>
      <c r="C209" s="15">
        <v>198.39230000000001</v>
      </c>
      <c r="D209" s="23">
        <f t="shared" si="16"/>
        <v>204.1112</v>
      </c>
      <c r="E209" s="24">
        <f>SMA1MSFT[[#This Row],[Adj Close]]-SMA1MSFT[[#This Row],[Naive Trend ]]</f>
        <v>-5.7188999999999908</v>
      </c>
      <c r="F209" s="6">
        <f t="shared" si="15"/>
        <v>32.705817209999893</v>
      </c>
      <c r="G209" s="6">
        <f>ABS(SMA1MSFT[[#This Row],[Erorr 1]])</f>
        <v>5.7188999999999908</v>
      </c>
      <c r="H209" s="25">
        <f>SMA1MSFT[[#This Row],[Abs Erorr 1]]/SMA1MSFT[[#This Row],[Adj Close]]</f>
        <v>2.8826219565981092E-2</v>
      </c>
      <c r="I209" s="23">
        <f t="shared" si="18"/>
        <v>202.28539999999998</v>
      </c>
      <c r="J209" s="26">
        <f>(SMA1MSFT[[#This Row],[Adj Close]]-SMA1MSFT[[#This Row],[3-MA]])</f>
        <v>-3.8930999999999756</v>
      </c>
      <c r="K209" s="11">
        <f t="shared" si="17"/>
        <v>15.15622760999981</v>
      </c>
      <c r="L209" s="11">
        <f>ABS(SMA1MSFT[[#This Row],[Erorr 2]])</f>
        <v>3.8930999999999756</v>
      </c>
      <c r="M209" s="25">
        <f>SMA1MSFT[[#This Row],[Abs Erorr 2]]/SMA1MSFT[[#This Row],[Adj Close]]</f>
        <v>1.9623241426204422E-2</v>
      </c>
      <c r="N209" s="23">
        <f t="shared" si="19"/>
        <v>210.0168166666667</v>
      </c>
      <c r="O209" s="27">
        <f>SMA1MSFT[[#This Row],[Adj Close]]-SMA1MSFT[[#This Row],[6-MA]]</f>
        <v>-11.624516666666693</v>
      </c>
      <c r="P209" s="11">
        <f>(SMA1MSFT[[#This Row],[Adj Close]]-N209)^2</f>
        <v>135.12938773361174</v>
      </c>
      <c r="Q209" s="11">
        <f>ABS(SMA1MSFT[[#This Row],[Erorr 3]])</f>
        <v>11.624516666666693</v>
      </c>
      <c r="R209" s="28">
        <f>SMA1MSFT[[#This Row],[Abs Erorr 3]]/SMA1MSFT[[#This Row],[Adj Close]]</f>
        <v>5.8593587889583881E-2</v>
      </c>
    </row>
    <row r="210" spans="2:18">
      <c r="B210" s="14">
        <v>44085.291666666664</v>
      </c>
      <c r="C210" s="15">
        <v>197.09780000000001</v>
      </c>
      <c r="D210" s="23">
        <f t="shared" si="16"/>
        <v>198.39230000000001</v>
      </c>
      <c r="E210" s="24">
        <f>SMA1MSFT[[#This Row],[Adj Close]]-SMA1MSFT[[#This Row],[Naive Trend ]]</f>
        <v>-1.2944999999999993</v>
      </c>
      <c r="F210" s="6">
        <f t="shared" si="15"/>
        <v>1.6757302499999982</v>
      </c>
      <c r="G210" s="6">
        <f>ABS(SMA1MSFT[[#This Row],[Erorr 1]])</f>
        <v>1.2944999999999993</v>
      </c>
      <c r="H210" s="25">
        <f>SMA1MSFT[[#This Row],[Abs Erorr 1]]/SMA1MSFT[[#This Row],[Adj Close]]</f>
        <v>6.5678054245151352E-3</v>
      </c>
      <c r="I210" s="23">
        <f t="shared" si="18"/>
        <v>199.42596666666668</v>
      </c>
      <c r="J210" s="26">
        <f>(SMA1MSFT[[#This Row],[Adj Close]]-SMA1MSFT[[#This Row],[3-MA]])</f>
        <v>-2.3281666666666752</v>
      </c>
      <c r="K210" s="11">
        <f t="shared" si="17"/>
        <v>5.420360027777817</v>
      </c>
      <c r="L210" s="11">
        <f>ABS(SMA1MSFT[[#This Row],[Erorr 2]])</f>
        <v>2.3281666666666752</v>
      </c>
      <c r="M210" s="25">
        <f>SMA1MSFT[[#This Row],[Abs Erorr 2]]/SMA1MSFT[[#This Row],[Adj Close]]</f>
        <v>1.1812240758987036E-2</v>
      </c>
      <c r="N210" s="23">
        <f t="shared" si="19"/>
        <v>206.49081666666666</v>
      </c>
      <c r="O210" s="27">
        <f>SMA1MSFT[[#This Row],[Adj Close]]-SMA1MSFT[[#This Row],[6-MA]]</f>
        <v>-9.3930166666666537</v>
      </c>
      <c r="P210" s="11">
        <f>(SMA1MSFT[[#This Row],[Adj Close]]-N210)^2</f>
        <v>88.228762100277535</v>
      </c>
      <c r="Q210" s="11">
        <f>ABS(SMA1MSFT[[#This Row],[Erorr 3]])</f>
        <v>9.3930166666666537</v>
      </c>
      <c r="R210" s="28">
        <f>SMA1MSFT[[#This Row],[Abs Erorr 3]]/SMA1MSFT[[#This Row],[Adj Close]]</f>
        <v>4.7656628671992551E-2</v>
      </c>
    </row>
    <row r="211" spans="2:18">
      <c r="B211" s="14">
        <v>44088.291666666664</v>
      </c>
      <c r="C211" s="15">
        <v>198.43100000000001</v>
      </c>
      <c r="D211" s="23">
        <f t="shared" si="16"/>
        <v>197.09780000000001</v>
      </c>
      <c r="E211" s="24">
        <f>SMA1MSFT[[#This Row],[Adj Close]]-SMA1MSFT[[#This Row],[Naive Trend ]]</f>
        <v>1.333200000000005</v>
      </c>
      <c r="F211" s="6">
        <f t="shared" si="15"/>
        <v>1.7774222400000135</v>
      </c>
      <c r="G211" s="6">
        <f>ABS(SMA1MSFT[[#This Row],[Erorr 1]])</f>
        <v>1.333200000000005</v>
      </c>
      <c r="H211" s="25">
        <f>SMA1MSFT[[#This Row],[Abs Erorr 1]]/SMA1MSFT[[#This Row],[Adj Close]]</f>
        <v>6.7187082663495374E-3</v>
      </c>
      <c r="I211" s="23">
        <f t="shared" si="18"/>
        <v>199.86710000000002</v>
      </c>
      <c r="J211" s="26">
        <f>(SMA1MSFT[[#This Row],[Adj Close]]-SMA1MSFT[[#This Row],[3-MA]])</f>
        <v>-1.4361000000000104</v>
      </c>
      <c r="K211" s="11">
        <f t="shared" si="17"/>
        <v>2.0623832100000299</v>
      </c>
      <c r="L211" s="11">
        <f>ABS(SMA1MSFT[[#This Row],[Erorr 2]])</f>
        <v>1.4361000000000104</v>
      </c>
      <c r="M211" s="25">
        <f>SMA1MSFT[[#This Row],[Abs Erorr 2]]/SMA1MSFT[[#This Row],[Adj Close]]</f>
        <v>7.2372764336218146E-3</v>
      </c>
      <c r="N211" s="23">
        <f t="shared" si="19"/>
        <v>202.04388333333335</v>
      </c>
      <c r="O211" s="27">
        <f>SMA1MSFT[[#This Row],[Adj Close]]-SMA1MSFT[[#This Row],[6-MA]]</f>
        <v>-3.6128833333333432</v>
      </c>
      <c r="P211" s="11">
        <f>(SMA1MSFT[[#This Row],[Adj Close]]-N211)^2</f>
        <v>13.052925980277848</v>
      </c>
      <c r="Q211" s="11">
        <f>ABS(SMA1MSFT[[#This Row],[Erorr 3]])</f>
        <v>3.6128833333333432</v>
      </c>
      <c r="R211" s="28">
        <f>SMA1MSFT[[#This Row],[Abs Erorr 3]]/SMA1MSFT[[#This Row],[Adj Close]]</f>
        <v>1.8207252563023635E-2</v>
      </c>
    </row>
    <row r="212" spans="2:18">
      <c r="B212" s="14">
        <v>44089.291666666664</v>
      </c>
      <c r="C212" s="15">
        <v>201.6865</v>
      </c>
      <c r="D212" s="23">
        <f t="shared" si="16"/>
        <v>198.43100000000001</v>
      </c>
      <c r="E212" s="24">
        <f>SMA1MSFT[[#This Row],[Adj Close]]-SMA1MSFT[[#This Row],[Naive Trend ]]</f>
        <v>3.2554999999999836</v>
      </c>
      <c r="F212" s="6">
        <f t="shared" si="15"/>
        <v>10.598280249999894</v>
      </c>
      <c r="G212" s="6">
        <f>ABS(SMA1MSFT[[#This Row],[Erorr 1]])</f>
        <v>3.2554999999999836</v>
      </c>
      <c r="H212" s="25">
        <f>SMA1MSFT[[#This Row],[Abs Erorr 1]]/SMA1MSFT[[#This Row],[Adj Close]]</f>
        <v>1.6141387747816455E-2</v>
      </c>
      <c r="I212" s="23">
        <f t="shared" si="18"/>
        <v>197.97370000000001</v>
      </c>
      <c r="J212" s="26">
        <f>(SMA1MSFT[[#This Row],[Adj Close]]-SMA1MSFT[[#This Row],[3-MA]])</f>
        <v>3.7127999999999872</v>
      </c>
      <c r="K212" s="11">
        <f t="shared" si="17"/>
        <v>13.784883839999905</v>
      </c>
      <c r="L212" s="11">
        <f>ABS(SMA1MSFT[[#This Row],[Erorr 2]])</f>
        <v>3.7127999999999872</v>
      </c>
      <c r="M212" s="25">
        <f>SMA1MSFT[[#This Row],[Abs Erorr 2]]/SMA1MSFT[[#This Row],[Adj Close]]</f>
        <v>1.8408768063306109E-2</v>
      </c>
      <c r="N212" s="23">
        <f t="shared" si="19"/>
        <v>200.12954999999999</v>
      </c>
      <c r="O212" s="27">
        <f>SMA1MSFT[[#This Row],[Adj Close]]-SMA1MSFT[[#This Row],[6-MA]]</f>
        <v>1.5569500000000005</v>
      </c>
      <c r="P212" s="11">
        <f>(SMA1MSFT[[#This Row],[Adj Close]]-N212)^2</f>
        <v>2.4240933025000015</v>
      </c>
      <c r="Q212" s="11">
        <f>ABS(SMA1MSFT[[#This Row],[Erorr 3]])</f>
        <v>1.5569500000000005</v>
      </c>
      <c r="R212" s="28">
        <f>SMA1MSFT[[#This Row],[Abs Erorr 3]]/SMA1MSFT[[#This Row],[Adj Close]]</f>
        <v>7.7196540174974551E-3</v>
      </c>
    </row>
    <row r="213" spans="2:18">
      <c r="B213" s="14">
        <v>44090.291666666664</v>
      </c>
      <c r="C213" s="15">
        <v>198.08320000000001</v>
      </c>
      <c r="D213" s="23">
        <f t="shared" si="16"/>
        <v>201.6865</v>
      </c>
      <c r="E213" s="24">
        <f>SMA1MSFT[[#This Row],[Adj Close]]-SMA1MSFT[[#This Row],[Naive Trend ]]</f>
        <v>-3.6032999999999902</v>
      </c>
      <c r="F213" s="6">
        <f t="shared" si="15"/>
        <v>12.98377088999993</v>
      </c>
      <c r="G213" s="6">
        <f>ABS(SMA1MSFT[[#This Row],[Erorr 1]])</f>
        <v>3.6032999999999902</v>
      </c>
      <c r="H213" s="25">
        <f>SMA1MSFT[[#This Row],[Abs Erorr 1]]/SMA1MSFT[[#This Row],[Adj Close]]</f>
        <v>1.8190841020338879E-2</v>
      </c>
      <c r="I213" s="23">
        <f t="shared" si="18"/>
        <v>199.07176666666669</v>
      </c>
      <c r="J213" s="26">
        <f>(SMA1MSFT[[#This Row],[Adj Close]]-SMA1MSFT[[#This Row],[3-MA]])</f>
        <v>-0.98856666666668502</v>
      </c>
      <c r="K213" s="11">
        <f t="shared" si="17"/>
        <v>0.97726405444448072</v>
      </c>
      <c r="L213" s="11">
        <f>ABS(SMA1MSFT[[#This Row],[Erorr 2]])</f>
        <v>0.98856666666668502</v>
      </c>
      <c r="M213" s="25">
        <f>SMA1MSFT[[#This Row],[Abs Erorr 2]]/SMA1MSFT[[#This Row],[Adj Close]]</f>
        <v>4.9906638557267102E-3</v>
      </c>
      <c r="N213" s="23">
        <f t="shared" si="19"/>
        <v>199.24886666666669</v>
      </c>
      <c r="O213" s="27">
        <f>SMA1MSFT[[#This Row],[Adj Close]]-SMA1MSFT[[#This Row],[6-MA]]</f>
        <v>-1.1656666666666808</v>
      </c>
      <c r="P213" s="11">
        <f>(SMA1MSFT[[#This Row],[Adj Close]]-N213)^2</f>
        <v>1.3587787777778109</v>
      </c>
      <c r="Q213" s="11">
        <f>ABS(SMA1MSFT[[#This Row],[Erorr 3]])</f>
        <v>1.1656666666666808</v>
      </c>
      <c r="R213" s="28">
        <f>SMA1MSFT[[#This Row],[Abs Erorr 3]]/SMA1MSFT[[#This Row],[Adj Close]]</f>
        <v>5.8847326106741043E-3</v>
      </c>
    </row>
    <row r="214" spans="2:18">
      <c r="B214" s="14">
        <v>44091.291666666664</v>
      </c>
      <c r="C214" s="15">
        <v>196.01589999999999</v>
      </c>
      <c r="D214" s="23">
        <f t="shared" si="16"/>
        <v>198.08320000000001</v>
      </c>
      <c r="E214" s="24">
        <f>SMA1MSFT[[#This Row],[Adj Close]]-SMA1MSFT[[#This Row],[Naive Trend ]]</f>
        <v>-2.0673000000000172</v>
      </c>
      <c r="F214" s="6">
        <f t="shared" si="15"/>
        <v>4.2737292900000714</v>
      </c>
      <c r="G214" s="6">
        <f>ABS(SMA1MSFT[[#This Row],[Erorr 1]])</f>
        <v>2.0673000000000172</v>
      </c>
      <c r="H214" s="25">
        <f>SMA1MSFT[[#This Row],[Abs Erorr 1]]/SMA1MSFT[[#This Row],[Adj Close]]</f>
        <v>1.0546593414105781E-2</v>
      </c>
      <c r="I214" s="23">
        <f t="shared" si="18"/>
        <v>199.40023333333332</v>
      </c>
      <c r="J214" s="26">
        <f>(SMA1MSFT[[#This Row],[Adj Close]]-SMA1MSFT[[#This Row],[3-MA]])</f>
        <v>-3.3843333333333305</v>
      </c>
      <c r="K214" s="11">
        <f t="shared" si="17"/>
        <v>11.453712111111091</v>
      </c>
      <c r="L214" s="11">
        <f>ABS(SMA1MSFT[[#This Row],[Erorr 2]])</f>
        <v>3.3843333333333305</v>
      </c>
      <c r="M214" s="25">
        <f>SMA1MSFT[[#This Row],[Abs Erorr 2]]/SMA1MSFT[[#This Row],[Adj Close]]</f>
        <v>1.7265606174465084E-2</v>
      </c>
      <c r="N214" s="23">
        <f t="shared" si="19"/>
        <v>199.6336666666667</v>
      </c>
      <c r="O214" s="27">
        <f>SMA1MSFT[[#This Row],[Adj Close]]-SMA1MSFT[[#This Row],[6-MA]]</f>
        <v>-3.6177666666667108</v>
      </c>
      <c r="P214" s="11">
        <f>(SMA1MSFT[[#This Row],[Adj Close]]-N214)^2</f>
        <v>13.088235654444764</v>
      </c>
      <c r="Q214" s="11">
        <f>ABS(SMA1MSFT[[#This Row],[Erorr 3]])</f>
        <v>3.6177666666667108</v>
      </c>
      <c r="R214" s="28">
        <f>SMA1MSFT[[#This Row],[Abs Erorr 3]]/SMA1MSFT[[#This Row],[Adj Close]]</f>
        <v>1.8456495961127188E-2</v>
      </c>
    </row>
    <row r="215" spans="2:18">
      <c r="B215" s="14">
        <v>44092.291666666664</v>
      </c>
      <c r="C215" s="15">
        <v>193.58150000000001</v>
      </c>
      <c r="D215" s="23">
        <f t="shared" si="16"/>
        <v>196.01589999999999</v>
      </c>
      <c r="E215" s="24">
        <f>SMA1MSFT[[#This Row],[Adj Close]]-SMA1MSFT[[#This Row],[Naive Trend ]]</f>
        <v>-2.4343999999999824</v>
      </c>
      <c r="F215" s="6">
        <f t="shared" si="15"/>
        <v>5.9263033599999142</v>
      </c>
      <c r="G215" s="6">
        <f>ABS(SMA1MSFT[[#This Row],[Erorr 1]])</f>
        <v>2.4343999999999824</v>
      </c>
      <c r="H215" s="25">
        <f>SMA1MSFT[[#This Row],[Abs Erorr 1]]/SMA1MSFT[[#This Row],[Adj Close]]</f>
        <v>1.2575581860869878E-2</v>
      </c>
      <c r="I215" s="23">
        <f t="shared" si="18"/>
        <v>198.59519999999998</v>
      </c>
      <c r="J215" s="26">
        <f>(SMA1MSFT[[#This Row],[Adj Close]]-SMA1MSFT[[#This Row],[3-MA]])</f>
        <v>-5.0136999999999716</v>
      </c>
      <c r="K215" s="11">
        <f t="shared" si="17"/>
        <v>25.137187689999717</v>
      </c>
      <c r="L215" s="11">
        <f>ABS(SMA1MSFT[[#This Row],[Erorr 2]])</f>
        <v>5.0136999999999716</v>
      </c>
      <c r="M215" s="25">
        <f>SMA1MSFT[[#This Row],[Abs Erorr 2]]/SMA1MSFT[[#This Row],[Adj Close]]</f>
        <v>2.589968566211116E-2</v>
      </c>
      <c r="N215" s="23">
        <f t="shared" si="19"/>
        <v>198.28445000000002</v>
      </c>
      <c r="O215" s="27">
        <f>SMA1MSFT[[#This Row],[Adj Close]]-SMA1MSFT[[#This Row],[6-MA]]</f>
        <v>-4.7029500000000155</v>
      </c>
      <c r="P215" s="11">
        <f>(SMA1MSFT[[#This Row],[Adj Close]]-N215)^2</f>
        <v>22.117738702500144</v>
      </c>
      <c r="Q215" s="11">
        <f>ABS(SMA1MSFT[[#This Row],[Erorr 3]])</f>
        <v>4.7029500000000155</v>
      </c>
      <c r="R215" s="28">
        <f>SMA1MSFT[[#This Row],[Abs Erorr 3]]/SMA1MSFT[[#This Row],[Adj Close]]</f>
        <v>2.4294418629879484E-2</v>
      </c>
    </row>
    <row r="216" spans="2:18">
      <c r="B216" s="14">
        <v>44095.291666666664</v>
      </c>
      <c r="C216" s="15">
        <v>195.6584</v>
      </c>
      <c r="D216" s="23">
        <f t="shared" si="16"/>
        <v>193.58150000000001</v>
      </c>
      <c r="E216" s="24">
        <f>SMA1MSFT[[#This Row],[Adj Close]]-SMA1MSFT[[#This Row],[Naive Trend ]]</f>
        <v>2.0768999999999949</v>
      </c>
      <c r="F216" s="6">
        <f t="shared" si="15"/>
        <v>4.3135136099999789</v>
      </c>
      <c r="G216" s="6">
        <f>ABS(SMA1MSFT[[#This Row],[Erorr 1]])</f>
        <v>2.0768999999999949</v>
      </c>
      <c r="H216" s="25">
        <f>SMA1MSFT[[#This Row],[Abs Erorr 1]]/SMA1MSFT[[#This Row],[Adj Close]]</f>
        <v>1.0614928876041074E-2</v>
      </c>
      <c r="I216" s="23">
        <f t="shared" si="18"/>
        <v>195.89353333333335</v>
      </c>
      <c r="J216" s="26">
        <f>(SMA1MSFT[[#This Row],[Adj Close]]-SMA1MSFT[[#This Row],[3-MA]])</f>
        <v>-0.2351333333333514</v>
      </c>
      <c r="K216" s="11">
        <f t="shared" si="17"/>
        <v>5.5287684444452943E-2</v>
      </c>
      <c r="L216" s="11">
        <f>ABS(SMA1MSFT[[#This Row],[Erorr 2]])</f>
        <v>0.2351333333333514</v>
      </c>
      <c r="M216" s="25">
        <f>SMA1MSFT[[#This Row],[Abs Erorr 2]]/SMA1MSFT[[#This Row],[Adj Close]]</f>
        <v>1.2017543500986996E-3</v>
      </c>
      <c r="N216" s="23">
        <f t="shared" si="19"/>
        <v>197.48265000000001</v>
      </c>
      <c r="O216" s="27">
        <f>SMA1MSFT[[#This Row],[Adj Close]]-SMA1MSFT[[#This Row],[6-MA]]</f>
        <v>-1.8242500000000064</v>
      </c>
      <c r="P216" s="11">
        <f>(SMA1MSFT[[#This Row],[Adj Close]]-N216)^2</f>
        <v>3.3278880625000231</v>
      </c>
      <c r="Q216" s="11">
        <f>ABS(SMA1MSFT[[#This Row],[Erorr 3]])</f>
        <v>1.8242500000000064</v>
      </c>
      <c r="R216" s="28">
        <f>SMA1MSFT[[#This Row],[Abs Erorr 3]]/SMA1MSFT[[#This Row],[Adj Close]]</f>
        <v>9.3236477452540052E-3</v>
      </c>
    </row>
    <row r="217" spans="2:18">
      <c r="B217" s="14">
        <v>44096.291666666664</v>
      </c>
      <c r="C217" s="15">
        <v>200.37270000000001</v>
      </c>
      <c r="D217" s="23">
        <f t="shared" si="16"/>
        <v>195.6584</v>
      </c>
      <c r="E217" s="24">
        <f>SMA1MSFT[[#This Row],[Adj Close]]-SMA1MSFT[[#This Row],[Naive Trend ]]</f>
        <v>4.7143000000000086</v>
      </c>
      <c r="F217" s="6">
        <f t="shared" si="15"/>
        <v>22.224624490000082</v>
      </c>
      <c r="G217" s="6">
        <f>ABS(SMA1MSFT[[#This Row],[Erorr 1]])</f>
        <v>4.7143000000000086</v>
      </c>
      <c r="H217" s="25">
        <f>SMA1MSFT[[#This Row],[Abs Erorr 1]]/SMA1MSFT[[#This Row],[Adj Close]]</f>
        <v>2.3527656212647772E-2</v>
      </c>
      <c r="I217" s="23">
        <f t="shared" si="18"/>
        <v>195.08526666666668</v>
      </c>
      <c r="J217" s="26">
        <f>(SMA1MSFT[[#This Row],[Adj Close]]-SMA1MSFT[[#This Row],[3-MA]])</f>
        <v>5.2874333333333254</v>
      </c>
      <c r="K217" s="11">
        <f t="shared" si="17"/>
        <v>27.956951254444363</v>
      </c>
      <c r="L217" s="11">
        <f>ABS(SMA1MSFT[[#This Row],[Erorr 2]])</f>
        <v>5.2874333333333254</v>
      </c>
      <c r="M217" s="25">
        <f>SMA1MSFT[[#This Row],[Abs Erorr 2]]/SMA1MSFT[[#This Row],[Adj Close]]</f>
        <v>2.6387992642377556E-2</v>
      </c>
      <c r="N217" s="23">
        <f t="shared" si="19"/>
        <v>197.24275</v>
      </c>
      <c r="O217" s="27">
        <f>SMA1MSFT[[#This Row],[Adj Close]]-SMA1MSFT[[#This Row],[6-MA]]</f>
        <v>3.129950000000008</v>
      </c>
      <c r="P217" s="11">
        <f>(SMA1MSFT[[#This Row],[Adj Close]]-N217)^2</f>
        <v>9.7965870025000505</v>
      </c>
      <c r="Q217" s="11">
        <f>ABS(SMA1MSFT[[#This Row],[Erorr 3]])</f>
        <v>3.129950000000008</v>
      </c>
      <c r="R217" s="28">
        <f>SMA1MSFT[[#This Row],[Abs Erorr 3]]/SMA1MSFT[[#This Row],[Adj Close]]</f>
        <v>1.5620640935616518E-2</v>
      </c>
    </row>
    <row r="218" spans="2:18">
      <c r="B218" s="14">
        <v>44097.291666666664</v>
      </c>
      <c r="C218" s="15">
        <v>193.7747</v>
      </c>
      <c r="D218" s="23">
        <f t="shared" si="16"/>
        <v>200.37270000000001</v>
      </c>
      <c r="E218" s="24">
        <f>SMA1MSFT[[#This Row],[Adj Close]]-SMA1MSFT[[#This Row],[Naive Trend ]]</f>
        <v>-6.5980000000000132</v>
      </c>
      <c r="F218" s="6">
        <f t="shared" si="15"/>
        <v>43.533604000000174</v>
      </c>
      <c r="G218" s="6">
        <f>ABS(SMA1MSFT[[#This Row],[Erorr 1]])</f>
        <v>6.5980000000000132</v>
      </c>
      <c r="H218" s="25">
        <f>SMA1MSFT[[#This Row],[Abs Erorr 1]]/SMA1MSFT[[#This Row],[Adj Close]]</f>
        <v>3.4049852741353817E-2</v>
      </c>
      <c r="I218" s="23">
        <f t="shared" si="18"/>
        <v>196.53753333333336</v>
      </c>
      <c r="J218" s="26">
        <f>(SMA1MSFT[[#This Row],[Adj Close]]-SMA1MSFT[[#This Row],[3-MA]])</f>
        <v>-2.7628333333333615</v>
      </c>
      <c r="K218" s="11">
        <f t="shared" si="17"/>
        <v>7.6332480277779329</v>
      </c>
      <c r="L218" s="11">
        <f>ABS(SMA1MSFT[[#This Row],[Erorr 2]])</f>
        <v>2.7628333333333615</v>
      </c>
      <c r="M218" s="25">
        <f>SMA1MSFT[[#This Row],[Abs Erorr 2]]/SMA1MSFT[[#This Row],[Adj Close]]</f>
        <v>1.4257967285375034E-2</v>
      </c>
      <c r="N218" s="23">
        <f t="shared" si="19"/>
        <v>197.56636666666668</v>
      </c>
      <c r="O218" s="27">
        <f>SMA1MSFT[[#This Row],[Adj Close]]-SMA1MSFT[[#This Row],[6-MA]]</f>
        <v>-3.7916666666666856</v>
      </c>
      <c r="P218" s="11">
        <f>(SMA1MSFT[[#This Row],[Adj Close]]-N218)^2</f>
        <v>14.376736111111255</v>
      </c>
      <c r="Q218" s="11">
        <f>ABS(SMA1MSFT[[#This Row],[Erorr 3]])</f>
        <v>3.7916666666666856</v>
      </c>
      <c r="R218" s="28">
        <f>SMA1MSFT[[#This Row],[Abs Erorr 3]]/SMA1MSFT[[#This Row],[Adj Close]]</f>
        <v>1.9567397945483522E-2</v>
      </c>
    </row>
    <row r="219" spans="2:18">
      <c r="B219" s="14">
        <v>44098.291666666664</v>
      </c>
      <c r="C219" s="15">
        <v>196.28639999999999</v>
      </c>
      <c r="D219" s="23">
        <f t="shared" si="16"/>
        <v>193.7747</v>
      </c>
      <c r="E219" s="24">
        <f>SMA1MSFT[[#This Row],[Adj Close]]-SMA1MSFT[[#This Row],[Naive Trend ]]</f>
        <v>2.5116999999999905</v>
      </c>
      <c r="F219" s="6">
        <f t="shared" si="15"/>
        <v>6.3086368899999519</v>
      </c>
      <c r="G219" s="6">
        <f>ABS(SMA1MSFT[[#This Row],[Erorr 1]])</f>
        <v>2.5116999999999905</v>
      </c>
      <c r="H219" s="25">
        <f>SMA1MSFT[[#This Row],[Abs Erorr 1]]/SMA1MSFT[[#This Row],[Adj Close]]</f>
        <v>1.2796097946673793E-2</v>
      </c>
      <c r="I219" s="23">
        <f t="shared" si="18"/>
        <v>196.60193333333336</v>
      </c>
      <c r="J219" s="26">
        <f>(SMA1MSFT[[#This Row],[Adj Close]]-SMA1MSFT[[#This Row],[3-MA]])</f>
        <v>-0.31553333333337719</v>
      </c>
      <c r="K219" s="11">
        <f t="shared" si="17"/>
        <v>9.9561284444472112E-2</v>
      </c>
      <c r="L219" s="11">
        <f>ABS(SMA1MSFT[[#This Row],[Erorr 2]])</f>
        <v>0.31553333333337719</v>
      </c>
      <c r="M219" s="25">
        <f>SMA1MSFT[[#This Row],[Abs Erorr 2]]/SMA1MSFT[[#This Row],[Adj Close]]</f>
        <v>1.6075150052850182E-3</v>
      </c>
      <c r="N219" s="23">
        <f t="shared" si="19"/>
        <v>196.24773333333334</v>
      </c>
      <c r="O219" s="27">
        <f>SMA1MSFT[[#This Row],[Adj Close]]-SMA1MSFT[[#This Row],[6-MA]]</f>
        <v>3.8666666666642868E-2</v>
      </c>
      <c r="P219" s="11">
        <f>(SMA1MSFT[[#This Row],[Adj Close]]-N219)^2</f>
        <v>1.4951111111092708E-3</v>
      </c>
      <c r="Q219" s="11">
        <f>ABS(SMA1MSFT[[#This Row],[Erorr 3]])</f>
        <v>3.8666666666642868E-2</v>
      </c>
      <c r="R219" s="28">
        <f>SMA1MSFT[[#This Row],[Abs Erorr 3]]/SMA1MSFT[[#This Row],[Adj Close]]</f>
        <v>1.9699106339839576E-4</v>
      </c>
    </row>
    <row r="220" spans="2:18">
      <c r="B220" s="14">
        <v>44099.291666666664</v>
      </c>
      <c r="C220" s="15">
        <v>200.75909999999999</v>
      </c>
      <c r="D220" s="23">
        <f t="shared" si="16"/>
        <v>196.28639999999999</v>
      </c>
      <c r="E220" s="24">
        <f>SMA1MSFT[[#This Row],[Adj Close]]-SMA1MSFT[[#This Row],[Naive Trend ]]</f>
        <v>4.4727000000000032</v>
      </c>
      <c r="F220" s="6">
        <f t="shared" si="15"/>
        <v>20.00504529000003</v>
      </c>
      <c r="G220" s="6">
        <f>ABS(SMA1MSFT[[#This Row],[Erorr 1]])</f>
        <v>4.4727000000000032</v>
      </c>
      <c r="H220" s="25">
        <f>SMA1MSFT[[#This Row],[Abs Erorr 1]]/SMA1MSFT[[#This Row],[Adj Close]]</f>
        <v>2.2278940282159081E-2</v>
      </c>
      <c r="I220" s="23">
        <f t="shared" si="18"/>
        <v>196.81126666666668</v>
      </c>
      <c r="J220" s="26">
        <f>(SMA1MSFT[[#This Row],[Adj Close]]-SMA1MSFT[[#This Row],[3-MA]])</f>
        <v>3.9478333333333069</v>
      </c>
      <c r="K220" s="11">
        <f t="shared" si="17"/>
        <v>15.585388027777569</v>
      </c>
      <c r="L220" s="11">
        <f>ABS(SMA1MSFT[[#This Row],[Erorr 2]])</f>
        <v>3.9478333333333069</v>
      </c>
      <c r="M220" s="25">
        <f>SMA1MSFT[[#This Row],[Abs Erorr 2]]/SMA1MSFT[[#This Row],[Adj Close]]</f>
        <v>1.9664529943266867E-2</v>
      </c>
      <c r="N220" s="23">
        <f t="shared" si="19"/>
        <v>195.94826666666665</v>
      </c>
      <c r="O220" s="27">
        <f>SMA1MSFT[[#This Row],[Adj Close]]-SMA1MSFT[[#This Row],[6-MA]]</f>
        <v>4.8108333333333348</v>
      </c>
      <c r="P220" s="11">
        <f>(SMA1MSFT[[#This Row],[Adj Close]]-N220)^2</f>
        <v>23.144117361111125</v>
      </c>
      <c r="Q220" s="11">
        <f>ABS(SMA1MSFT[[#This Row],[Erorr 3]])</f>
        <v>4.8108333333333348</v>
      </c>
      <c r="R220" s="28">
        <f>SMA1MSFT[[#This Row],[Abs Erorr 3]]/SMA1MSFT[[#This Row],[Adj Close]]</f>
        <v>2.3963214286840971E-2</v>
      </c>
    </row>
    <row r="221" spans="2:18">
      <c r="B221" s="14">
        <v>44102.291666666664</v>
      </c>
      <c r="C221" s="15">
        <v>202.32400000000001</v>
      </c>
      <c r="D221" s="23">
        <f t="shared" si="16"/>
        <v>200.75909999999999</v>
      </c>
      <c r="E221" s="24">
        <f>SMA1MSFT[[#This Row],[Adj Close]]-SMA1MSFT[[#This Row],[Naive Trend ]]</f>
        <v>1.5649000000000228</v>
      </c>
      <c r="F221" s="6">
        <f t="shared" si="15"/>
        <v>2.4489120100000714</v>
      </c>
      <c r="G221" s="6">
        <f>ABS(SMA1MSFT[[#This Row],[Erorr 1]])</f>
        <v>1.5649000000000228</v>
      </c>
      <c r="H221" s="25">
        <f>SMA1MSFT[[#This Row],[Abs Erorr 1]]/SMA1MSFT[[#This Row],[Adj Close]]</f>
        <v>7.7346236729207742E-3</v>
      </c>
      <c r="I221" s="23">
        <f t="shared" si="18"/>
        <v>196.94006666666667</v>
      </c>
      <c r="J221" s="26">
        <f>(SMA1MSFT[[#This Row],[Adj Close]]-SMA1MSFT[[#This Row],[3-MA]])</f>
        <v>5.3839333333333457</v>
      </c>
      <c r="K221" s="11">
        <f t="shared" si="17"/>
        <v>28.986738137777909</v>
      </c>
      <c r="L221" s="11">
        <f>ABS(SMA1MSFT[[#This Row],[Erorr 2]])</f>
        <v>5.3839333333333457</v>
      </c>
      <c r="M221" s="25">
        <f>SMA1MSFT[[#This Row],[Abs Erorr 2]]/SMA1MSFT[[#This Row],[Adj Close]]</f>
        <v>2.6610453200477183E-2</v>
      </c>
      <c r="N221" s="23">
        <f t="shared" si="19"/>
        <v>196.7388</v>
      </c>
      <c r="O221" s="27">
        <f>SMA1MSFT[[#This Row],[Adj Close]]-SMA1MSFT[[#This Row],[6-MA]]</f>
        <v>5.5852000000000146</v>
      </c>
      <c r="P221" s="11">
        <f>(SMA1MSFT[[#This Row],[Adj Close]]-N221)^2</f>
        <v>31.194459040000162</v>
      </c>
      <c r="Q221" s="11">
        <f>ABS(SMA1MSFT[[#This Row],[Erorr 3]])</f>
        <v>5.5852000000000146</v>
      </c>
      <c r="R221" s="28">
        <f>SMA1MSFT[[#This Row],[Abs Erorr 3]]/SMA1MSFT[[#This Row],[Adj Close]]</f>
        <v>2.7605227259247613E-2</v>
      </c>
    </row>
    <row r="222" spans="2:18">
      <c r="B222" s="14">
        <v>44103.291666666664</v>
      </c>
      <c r="C222" s="15">
        <v>200.21809999999999</v>
      </c>
      <c r="D222" s="23">
        <f t="shared" si="16"/>
        <v>202.32400000000001</v>
      </c>
      <c r="E222" s="24">
        <f>SMA1MSFT[[#This Row],[Adj Close]]-SMA1MSFT[[#This Row],[Naive Trend ]]</f>
        <v>-2.1059000000000196</v>
      </c>
      <c r="F222" s="6">
        <f t="shared" si="15"/>
        <v>4.4348148100000824</v>
      </c>
      <c r="G222" s="6">
        <f>ABS(SMA1MSFT[[#This Row],[Erorr 1]])</f>
        <v>2.1059000000000196</v>
      </c>
      <c r="H222" s="25">
        <f>SMA1MSFT[[#This Row],[Abs Erorr 1]]/SMA1MSFT[[#This Row],[Adj Close]]</f>
        <v>1.0518030088188928E-2</v>
      </c>
      <c r="I222" s="23">
        <f t="shared" si="18"/>
        <v>199.78983333333335</v>
      </c>
      <c r="J222" s="26">
        <f>(SMA1MSFT[[#This Row],[Adj Close]]-SMA1MSFT[[#This Row],[3-MA]])</f>
        <v>0.42826666666664437</v>
      </c>
      <c r="K222" s="11">
        <f t="shared" si="17"/>
        <v>0.18341233777775867</v>
      </c>
      <c r="L222" s="11">
        <f>ABS(SMA1MSFT[[#This Row],[Erorr 2]])</f>
        <v>0.42826666666664437</v>
      </c>
      <c r="M222" s="25">
        <f>SMA1MSFT[[#This Row],[Abs Erorr 2]]/SMA1MSFT[[#This Row],[Adj Close]]</f>
        <v>2.1390007530120623E-3</v>
      </c>
      <c r="N222" s="23">
        <f t="shared" si="19"/>
        <v>198.19588333333334</v>
      </c>
      <c r="O222" s="27">
        <f>SMA1MSFT[[#This Row],[Adj Close]]-SMA1MSFT[[#This Row],[6-MA]]</f>
        <v>2.022216666666651</v>
      </c>
      <c r="P222" s="11">
        <f>(SMA1MSFT[[#This Row],[Adj Close]]-N222)^2</f>
        <v>4.0893602469443815</v>
      </c>
      <c r="Q222" s="11">
        <f>ABS(SMA1MSFT[[#This Row],[Erorr 3]])</f>
        <v>2.022216666666651</v>
      </c>
      <c r="R222" s="28">
        <f>SMA1MSFT[[#This Row],[Abs Erorr 3]]/SMA1MSFT[[#This Row],[Adj Close]]</f>
        <v>1.0100069207862081E-2</v>
      </c>
    </row>
    <row r="223" spans="2:18">
      <c r="B223" s="14">
        <v>44104.291666666664</v>
      </c>
      <c r="C223" s="15">
        <v>203.18379999999999</v>
      </c>
      <c r="D223" s="23">
        <f t="shared" si="16"/>
        <v>200.21809999999999</v>
      </c>
      <c r="E223" s="24">
        <f>SMA1MSFT[[#This Row],[Adj Close]]-SMA1MSFT[[#This Row],[Naive Trend ]]</f>
        <v>2.9656999999999982</v>
      </c>
      <c r="F223" s="6">
        <f t="shared" si="15"/>
        <v>8.79537648999999</v>
      </c>
      <c r="G223" s="6">
        <f>ABS(SMA1MSFT[[#This Row],[Erorr 1]])</f>
        <v>2.9656999999999982</v>
      </c>
      <c r="H223" s="25">
        <f>SMA1MSFT[[#This Row],[Abs Erorr 1]]/SMA1MSFT[[#This Row],[Adj Close]]</f>
        <v>1.459614398391997E-2</v>
      </c>
      <c r="I223" s="23">
        <f t="shared" si="18"/>
        <v>201.10040000000001</v>
      </c>
      <c r="J223" s="26">
        <f>(SMA1MSFT[[#This Row],[Adj Close]]-SMA1MSFT[[#This Row],[3-MA]])</f>
        <v>2.0833999999999833</v>
      </c>
      <c r="K223" s="11">
        <f t="shared" si="17"/>
        <v>4.3405555599999301</v>
      </c>
      <c r="L223" s="11">
        <f>ABS(SMA1MSFT[[#This Row],[Erorr 2]])</f>
        <v>2.0833999999999833</v>
      </c>
      <c r="M223" s="25">
        <f>SMA1MSFT[[#This Row],[Abs Erorr 2]]/SMA1MSFT[[#This Row],[Adj Close]]</f>
        <v>1.0253770231681775E-2</v>
      </c>
      <c r="N223" s="23">
        <f t="shared" si="19"/>
        <v>198.95583333333335</v>
      </c>
      <c r="O223" s="27">
        <f>SMA1MSFT[[#This Row],[Adj Close]]-SMA1MSFT[[#This Row],[6-MA]]</f>
        <v>4.2279666666666458</v>
      </c>
      <c r="P223" s="11">
        <f>(SMA1MSFT[[#This Row],[Adj Close]]-N223)^2</f>
        <v>17.875702134444268</v>
      </c>
      <c r="Q223" s="11">
        <f>ABS(SMA1MSFT[[#This Row],[Erorr 3]])</f>
        <v>4.2279666666666458</v>
      </c>
      <c r="R223" s="28">
        <f>SMA1MSFT[[#This Row],[Abs Erorr 3]]/SMA1MSFT[[#This Row],[Adj Close]]</f>
        <v>2.080858152405185E-2</v>
      </c>
    </row>
    <row r="224" spans="2:18">
      <c r="B224" s="14">
        <v>44105.291666666664</v>
      </c>
      <c r="C224" s="15">
        <v>205.2414</v>
      </c>
      <c r="D224" s="23">
        <f t="shared" si="16"/>
        <v>203.18379999999999</v>
      </c>
      <c r="E224" s="24">
        <f>SMA1MSFT[[#This Row],[Adj Close]]-SMA1MSFT[[#This Row],[Naive Trend ]]</f>
        <v>2.0576000000000079</v>
      </c>
      <c r="F224" s="6">
        <f t="shared" si="15"/>
        <v>4.2337177600000322</v>
      </c>
      <c r="G224" s="6">
        <f>ABS(SMA1MSFT[[#This Row],[Erorr 1]])</f>
        <v>2.0576000000000079</v>
      </c>
      <c r="H224" s="25">
        <f>SMA1MSFT[[#This Row],[Abs Erorr 1]]/SMA1MSFT[[#This Row],[Adj Close]]</f>
        <v>1.0025267806592665E-2</v>
      </c>
      <c r="I224" s="23">
        <f t="shared" si="18"/>
        <v>201.90863333333334</v>
      </c>
      <c r="J224" s="26">
        <f>(SMA1MSFT[[#This Row],[Adj Close]]-SMA1MSFT[[#This Row],[3-MA]])</f>
        <v>3.3327666666666573</v>
      </c>
      <c r="K224" s="11">
        <f t="shared" si="17"/>
        <v>11.107333654444382</v>
      </c>
      <c r="L224" s="11">
        <f>ABS(SMA1MSFT[[#This Row],[Erorr 2]])</f>
        <v>3.3327666666666573</v>
      </c>
      <c r="M224" s="25">
        <f>SMA1MSFT[[#This Row],[Abs Erorr 2]]/SMA1MSFT[[#This Row],[Adj Close]]</f>
        <v>1.6238276812897676E-2</v>
      </c>
      <c r="N224" s="23">
        <f t="shared" si="19"/>
        <v>199.42435</v>
      </c>
      <c r="O224" s="27">
        <f>SMA1MSFT[[#This Row],[Adj Close]]-SMA1MSFT[[#This Row],[6-MA]]</f>
        <v>5.8170499999999947</v>
      </c>
      <c r="P224" s="11">
        <f>(SMA1MSFT[[#This Row],[Adj Close]]-N224)^2</f>
        <v>33.838070702499941</v>
      </c>
      <c r="Q224" s="11">
        <f>ABS(SMA1MSFT[[#This Row],[Erorr 3]])</f>
        <v>5.8170499999999947</v>
      </c>
      <c r="R224" s="28">
        <f>SMA1MSFT[[#This Row],[Abs Erorr 3]]/SMA1MSFT[[#This Row],[Adj Close]]</f>
        <v>2.8342478661712474E-2</v>
      </c>
    </row>
    <row r="225" spans="2:18">
      <c r="B225" s="14">
        <v>44106.291666666664</v>
      </c>
      <c r="C225" s="15">
        <v>199.18440000000001</v>
      </c>
      <c r="D225" s="23">
        <f t="shared" si="16"/>
        <v>205.2414</v>
      </c>
      <c r="E225" s="24">
        <f>SMA1MSFT[[#This Row],[Adj Close]]-SMA1MSFT[[#This Row],[Naive Trend ]]</f>
        <v>-6.0569999999999879</v>
      </c>
      <c r="F225" s="6">
        <f t="shared" si="15"/>
        <v>36.687248999999852</v>
      </c>
      <c r="G225" s="6">
        <f>ABS(SMA1MSFT[[#This Row],[Erorr 1]])</f>
        <v>6.0569999999999879</v>
      </c>
      <c r="H225" s="25">
        <f>SMA1MSFT[[#This Row],[Abs Erorr 1]]/SMA1MSFT[[#This Row],[Adj Close]]</f>
        <v>3.0409007934356243E-2</v>
      </c>
      <c r="I225" s="23">
        <f t="shared" si="18"/>
        <v>202.88109999999998</v>
      </c>
      <c r="J225" s="26">
        <f>(SMA1MSFT[[#This Row],[Adj Close]]-SMA1MSFT[[#This Row],[3-MA]])</f>
        <v>-3.6966999999999643</v>
      </c>
      <c r="K225" s="11">
        <f t="shared" si="17"/>
        <v>13.665590889999736</v>
      </c>
      <c r="L225" s="11">
        <f>ABS(SMA1MSFT[[#This Row],[Erorr 2]])</f>
        <v>3.6966999999999643</v>
      </c>
      <c r="M225" s="25">
        <f>SMA1MSFT[[#This Row],[Abs Erorr 2]]/SMA1MSFT[[#This Row],[Adj Close]]</f>
        <v>1.8559184353794594E-2</v>
      </c>
      <c r="N225" s="23">
        <f t="shared" si="19"/>
        <v>201.33546666666666</v>
      </c>
      <c r="O225" s="27">
        <f>SMA1MSFT[[#This Row],[Adj Close]]-SMA1MSFT[[#This Row],[6-MA]]</f>
        <v>-2.1510666666666509</v>
      </c>
      <c r="P225" s="11">
        <f>(SMA1MSFT[[#This Row],[Adj Close]]-N225)^2</f>
        <v>4.6270878044443764</v>
      </c>
      <c r="Q225" s="11">
        <f>ABS(SMA1MSFT[[#This Row],[Erorr 3]])</f>
        <v>2.1510666666666509</v>
      </c>
      <c r="R225" s="28">
        <f>SMA1MSFT[[#This Row],[Abs Erorr 3]]/SMA1MSFT[[#This Row],[Adj Close]]</f>
        <v>1.0799373177149671E-2</v>
      </c>
    </row>
    <row r="226" spans="2:18">
      <c r="B226" s="14">
        <v>44109.291666666664</v>
      </c>
      <c r="C226" s="15">
        <v>203.2321</v>
      </c>
      <c r="D226" s="23">
        <f t="shared" si="16"/>
        <v>199.18440000000001</v>
      </c>
      <c r="E226" s="24">
        <f>SMA1MSFT[[#This Row],[Adj Close]]-SMA1MSFT[[#This Row],[Naive Trend ]]</f>
        <v>4.0476999999999919</v>
      </c>
      <c r="F226" s="6">
        <f t="shared" si="15"/>
        <v>16.383875289999935</v>
      </c>
      <c r="G226" s="6">
        <f>ABS(SMA1MSFT[[#This Row],[Erorr 1]])</f>
        <v>4.0476999999999919</v>
      </c>
      <c r="H226" s="25">
        <f>SMA1MSFT[[#This Row],[Abs Erorr 1]]/SMA1MSFT[[#This Row],[Adj Close]]</f>
        <v>1.9916637184775397E-2</v>
      </c>
      <c r="I226" s="23">
        <f t="shared" si="18"/>
        <v>202.53653333333332</v>
      </c>
      <c r="J226" s="26">
        <f>(SMA1MSFT[[#This Row],[Adj Close]]-SMA1MSFT[[#This Row],[3-MA]])</f>
        <v>0.69556666666667866</v>
      </c>
      <c r="K226" s="11">
        <f t="shared" si="17"/>
        <v>0.48381298777779447</v>
      </c>
      <c r="L226" s="11">
        <f>ABS(SMA1MSFT[[#This Row],[Erorr 2]])</f>
        <v>0.69556666666667866</v>
      </c>
      <c r="M226" s="25">
        <f>SMA1MSFT[[#This Row],[Abs Erorr 2]]/SMA1MSFT[[#This Row],[Adj Close]]</f>
        <v>3.4225236400483913E-3</v>
      </c>
      <c r="N226" s="23">
        <f t="shared" si="19"/>
        <v>201.81846666666669</v>
      </c>
      <c r="O226" s="27">
        <f>SMA1MSFT[[#This Row],[Adj Close]]-SMA1MSFT[[#This Row],[6-MA]]</f>
        <v>1.4136333333333084</v>
      </c>
      <c r="P226" s="11">
        <f>(SMA1MSFT[[#This Row],[Adj Close]]-N226)^2</f>
        <v>1.9983592011110407</v>
      </c>
      <c r="Q226" s="11">
        <f>ABS(SMA1MSFT[[#This Row],[Erorr 3]])</f>
        <v>1.4136333333333084</v>
      </c>
      <c r="R226" s="28">
        <f>SMA1MSFT[[#This Row],[Abs Erorr 3]]/SMA1MSFT[[#This Row],[Adj Close]]</f>
        <v>6.9557581372888854E-3</v>
      </c>
    </row>
    <row r="227" spans="2:18">
      <c r="B227" s="14">
        <v>44110.291666666664</v>
      </c>
      <c r="C227" s="15">
        <v>198.91390000000001</v>
      </c>
      <c r="D227" s="23">
        <f t="shared" si="16"/>
        <v>203.2321</v>
      </c>
      <c r="E227" s="24">
        <f>SMA1MSFT[[#This Row],[Adj Close]]-SMA1MSFT[[#This Row],[Naive Trend ]]</f>
        <v>-4.3181999999999903</v>
      </c>
      <c r="F227" s="6">
        <f t="shared" si="15"/>
        <v>18.646851239999915</v>
      </c>
      <c r="G227" s="6">
        <f>ABS(SMA1MSFT[[#This Row],[Erorr 1]])</f>
        <v>4.3181999999999903</v>
      </c>
      <c r="H227" s="25">
        <f>SMA1MSFT[[#This Row],[Abs Erorr 1]]/SMA1MSFT[[#This Row],[Adj Close]]</f>
        <v>2.1708890127839182E-2</v>
      </c>
      <c r="I227" s="23">
        <f t="shared" si="18"/>
        <v>202.55263333333332</v>
      </c>
      <c r="J227" s="26">
        <f>(SMA1MSFT[[#This Row],[Adj Close]]-SMA1MSFT[[#This Row],[3-MA]])</f>
        <v>-3.6387333333333061</v>
      </c>
      <c r="K227" s="11">
        <f t="shared" si="17"/>
        <v>13.240380271110913</v>
      </c>
      <c r="L227" s="11">
        <f>ABS(SMA1MSFT[[#This Row],[Erorr 2]])</f>
        <v>3.6387333333333061</v>
      </c>
      <c r="M227" s="25">
        <f>SMA1MSFT[[#This Row],[Abs Erorr 2]]/SMA1MSFT[[#This Row],[Adj Close]]</f>
        <v>1.8293006840312848E-2</v>
      </c>
      <c r="N227" s="23">
        <f t="shared" si="19"/>
        <v>202.23063333333334</v>
      </c>
      <c r="O227" s="27">
        <f>SMA1MSFT[[#This Row],[Adj Close]]-SMA1MSFT[[#This Row],[6-MA]]</f>
        <v>-3.3167333333333318</v>
      </c>
      <c r="P227" s="11">
        <f>(SMA1MSFT[[#This Row],[Adj Close]]-N227)^2</f>
        <v>11.000720004444434</v>
      </c>
      <c r="Q227" s="11">
        <f>ABS(SMA1MSFT[[#This Row],[Erorr 3]])</f>
        <v>3.3167333333333318</v>
      </c>
      <c r="R227" s="28">
        <f>SMA1MSFT[[#This Row],[Abs Erorr 3]]/SMA1MSFT[[#This Row],[Adj Close]]</f>
        <v>1.6674215996636391E-2</v>
      </c>
    </row>
    <row r="228" spans="2:18">
      <c r="B228" s="14">
        <v>44111.291666666664</v>
      </c>
      <c r="C228" s="15">
        <v>202.70079999999999</v>
      </c>
      <c r="D228" s="23">
        <f t="shared" si="16"/>
        <v>198.91390000000001</v>
      </c>
      <c r="E228" s="24">
        <f>SMA1MSFT[[#This Row],[Adj Close]]-SMA1MSFT[[#This Row],[Naive Trend ]]</f>
        <v>3.7868999999999744</v>
      </c>
      <c r="F228" s="6">
        <f t="shared" si="15"/>
        <v>14.340611609999806</v>
      </c>
      <c r="G228" s="6">
        <f>ABS(SMA1MSFT[[#This Row],[Erorr 1]])</f>
        <v>3.7868999999999744</v>
      </c>
      <c r="H228" s="25">
        <f>SMA1MSFT[[#This Row],[Abs Erorr 1]]/SMA1MSFT[[#This Row],[Adj Close]]</f>
        <v>1.8682215363728088E-2</v>
      </c>
      <c r="I228" s="23">
        <f t="shared" si="18"/>
        <v>200.44346666666669</v>
      </c>
      <c r="J228" s="26">
        <f>(SMA1MSFT[[#This Row],[Adj Close]]-SMA1MSFT[[#This Row],[3-MA]])</f>
        <v>2.2573333333332926</v>
      </c>
      <c r="K228" s="11">
        <f t="shared" si="17"/>
        <v>5.0955537777775941</v>
      </c>
      <c r="L228" s="11">
        <f>ABS(SMA1MSFT[[#This Row],[Erorr 2]])</f>
        <v>2.2573333333332926</v>
      </c>
      <c r="M228" s="25">
        <f>SMA1MSFT[[#This Row],[Abs Erorr 2]]/SMA1MSFT[[#This Row],[Adj Close]]</f>
        <v>1.113628231034753E-2</v>
      </c>
      <c r="N228" s="23">
        <f t="shared" si="19"/>
        <v>201.66228333333333</v>
      </c>
      <c r="O228" s="27">
        <f>SMA1MSFT[[#This Row],[Adj Close]]-SMA1MSFT[[#This Row],[6-MA]]</f>
        <v>1.0385166666666521</v>
      </c>
      <c r="P228" s="11">
        <f>(SMA1MSFT[[#This Row],[Adj Close]]-N228)^2</f>
        <v>1.0785168669444143</v>
      </c>
      <c r="Q228" s="11">
        <f>ABS(SMA1MSFT[[#This Row],[Erorr 3]])</f>
        <v>1.0385166666666521</v>
      </c>
      <c r="R228" s="28">
        <f>SMA1MSFT[[#This Row],[Abs Erorr 3]]/SMA1MSFT[[#This Row],[Adj Close]]</f>
        <v>5.1233969805084744E-3</v>
      </c>
    </row>
    <row r="229" spans="2:18">
      <c r="B229" s="14">
        <v>44112.291666666664</v>
      </c>
      <c r="C229" s="15">
        <v>203.42529999999999</v>
      </c>
      <c r="D229" s="23">
        <f t="shared" si="16"/>
        <v>202.70079999999999</v>
      </c>
      <c r="E229" s="24">
        <f>SMA1MSFT[[#This Row],[Adj Close]]-SMA1MSFT[[#This Row],[Naive Trend ]]</f>
        <v>0.72450000000000614</v>
      </c>
      <c r="F229" s="6">
        <f t="shared" si="15"/>
        <v>0.52490025000000895</v>
      </c>
      <c r="G229" s="6">
        <f>ABS(SMA1MSFT[[#This Row],[Erorr 1]])</f>
        <v>0.72450000000000614</v>
      </c>
      <c r="H229" s="25">
        <f>SMA1MSFT[[#This Row],[Abs Erorr 1]]/SMA1MSFT[[#This Row],[Adj Close]]</f>
        <v>3.5615039033984768E-3</v>
      </c>
      <c r="I229" s="23">
        <f t="shared" si="18"/>
        <v>201.6156</v>
      </c>
      <c r="J229" s="26">
        <f>(SMA1MSFT[[#This Row],[Adj Close]]-SMA1MSFT[[#This Row],[3-MA]])</f>
        <v>1.8096999999999923</v>
      </c>
      <c r="K229" s="11">
        <f t="shared" si="17"/>
        <v>3.275014089999972</v>
      </c>
      <c r="L229" s="11">
        <f>ABS(SMA1MSFT[[#This Row],[Erorr 2]])</f>
        <v>1.8096999999999923</v>
      </c>
      <c r="M229" s="25">
        <f>SMA1MSFT[[#This Row],[Abs Erorr 2]]/SMA1MSFT[[#This Row],[Adj Close]]</f>
        <v>8.8961402539408443E-3</v>
      </c>
      <c r="N229" s="23">
        <f t="shared" si="19"/>
        <v>202.07606666666666</v>
      </c>
      <c r="O229" s="27">
        <f>SMA1MSFT[[#This Row],[Adj Close]]-SMA1MSFT[[#This Row],[6-MA]]</f>
        <v>1.3492333333333306</v>
      </c>
      <c r="P229" s="11">
        <f>(SMA1MSFT[[#This Row],[Adj Close]]-N229)^2</f>
        <v>1.8204305877777704</v>
      </c>
      <c r="Q229" s="11">
        <f>ABS(SMA1MSFT[[#This Row],[Erorr 3]])</f>
        <v>1.3492333333333306</v>
      </c>
      <c r="R229" s="28">
        <f>SMA1MSFT[[#This Row],[Abs Erorr 3]]/SMA1MSFT[[#This Row],[Adj Close]]</f>
        <v>6.6325738899405857E-3</v>
      </c>
    </row>
    <row r="230" spans="2:18">
      <c r="B230" s="14">
        <v>44113.291666666664</v>
      </c>
      <c r="C230" s="15">
        <v>208.4776</v>
      </c>
      <c r="D230" s="23">
        <f t="shared" si="16"/>
        <v>203.42529999999999</v>
      </c>
      <c r="E230" s="24">
        <f>SMA1MSFT[[#This Row],[Adj Close]]-SMA1MSFT[[#This Row],[Naive Trend ]]</f>
        <v>5.0523000000000025</v>
      </c>
      <c r="F230" s="6">
        <f t="shared" si="15"/>
        <v>25.525735290000025</v>
      </c>
      <c r="G230" s="6">
        <f>ABS(SMA1MSFT[[#This Row],[Erorr 1]])</f>
        <v>5.0523000000000025</v>
      </c>
      <c r="H230" s="25">
        <f>SMA1MSFT[[#This Row],[Abs Erorr 1]]/SMA1MSFT[[#This Row],[Adj Close]]</f>
        <v>2.4234258260839546E-2</v>
      </c>
      <c r="I230" s="23">
        <f t="shared" si="18"/>
        <v>201.67999999999998</v>
      </c>
      <c r="J230" s="26">
        <f>(SMA1MSFT[[#This Row],[Adj Close]]-SMA1MSFT[[#This Row],[3-MA]])</f>
        <v>6.797600000000017</v>
      </c>
      <c r="K230" s="11">
        <f t="shared" si="17"/>
        <v>46.207365760000229</v>
      </c>
      <c r="L230" s="11">
        <f>ABS(SMA1MSFT[[#This Row],[Erorr 2]])</f>
        <v>6.797600000000017</v>
      </c>
      <c r="M230" s="25">
        <f>SMA1MSFT[[#This Row],[Abs Erorr 2]]/SMA1MSFT[[#This Row],[Adj Close]]</f>
        <v>3.2605901065630154E-2</v>
      </c>
      <c r="N230" s="23">
        <f t="shared" si="19"/>
        <v>202.11631666666665</v>
      </c>
      <c r="O230" s="27">
        <f>SMA1MSFT[[#This Row],[Adj Close]]-SMA1MSFT[[#This Row],[6-MA]]</f>
        <v>6.3612833333333469</v>
      </c>
      <c r="P230" s="11">
        <f>(SMA1MSFT[[#This Row],[Adj Close]]-N230)^2</f>
        <v>40.465925646944619</v>
      </c>
      <c r="Q230" s="11">
        <f>ABS(SMA1MSFT[[#This Row],[Erorr 3]])</f>
        <v>6.3612833333333469</v>
      </c>
      <c r="R230" s="28">
        <f>SMA1MSFT[[#This Row],[Abs Erorr 3]]/SMA1MSFT[[#This Row],[Adj Close]]</f>
        <v>3.0513030336752473E-2</v>
      </c>
    </row>
    <row r="231" spans="2:18">
      <c r="B231" s="14">
        <v>44116.291666666664</v>
      </c>
      <c r="C231" s="15">
        <v>213.8777</v>
      </c>
      <c r="D231" s="23">
        <f t="shared" si="16"/>
        <v>208.4776</v>
      </c>
      <c r="E231" s="24">
        <f>SMA1MSFT[[#This Row],[Adj Close]]-SMA1MSFT[[#This Row],[Naive Trend ]]</f>
        <v>5.400100000000009</v>
      </c>
      <c r="F231" s="6">
        <f t="shared" si="15"/>
        <v>29.161080010000099</v>
      </c>
      <c r="G231" s="6">
        <f>ABS(SMA1MSFT[[#This Row],[Erorr 1]])</f>
        <v>5.400100000000009</v>
      </c>
      <c r="H231" s="25">
        <f>SMA1MSFT[[#This Row],[Abs Erorr 1]]/SMA1MSFT[[#This Row],[Adj Close]]</f>
        <v>2.5248541573057916E-2</v>
      </c>
      <c r="I231" s="23">
        <f t="shared" si="18"/>
        <v>204.86789999999996</v>
      </c>
      <c r="J231" s="26">
        <f>(SMA1MSFT[[#This Row],[Adj Close]]-SMA1MSFT[[#This Row],[3-MA]])</f>
        <v>9.0098000000000411</v>
      </c>
      <c r="K231" s="11">
        <f t="shared" si="17"/>
        <v>81.176496040000742</v>
      </c>
      <c r="L231" s="11">
        <f>ABS(SMA1MSFT[[#This Row],[Erorr 2]])</f>
        <v>9.0098000000000411</v>
      </c>
      <c r="M231" s="25">
        <f>SMA1MSFT[[#This Row],[Abs Erorr 2]]/SMA1MSFT[[#This Row],[Adj Close]]</f>
        <v>4.2125943938989621E-2</v>
      </c>
      <c r="N231" s="23">
        <f t="shared" si="19"/>
        <v>202.65568333333331</v>
      </c>
      <c r="O231" s="27">
        <f>SMA1MSFT[[#This Row],[Adj Close]]-SMA1MSFT[[#This Row],[6-MA]]</f>
        <v>11.22201666666669</v>
      </c>
      <c r="P231" s="11">
        <f>(SMA1MSFT[[#This Row],[Adj Close]]-N231)^2</f>
        <v>125.93365806694497</v>
      </c>
      <c r="Q231" s="11">
        <f>ABS(SMA1MSFT[[#This Row],[Erorr 3]])</f>
        <v>11.22201666666669</v>
      </c>
      <c r="R231" s="28">
        <f>SMA1MSFT[[#This Row],[Abs Erorr 3]]/SMA1MSFT[[#This Row],[Adj Close]]</f>
        <v>5.2469316187085842E-2</v>
      </c>
    </row>
    <row r="232" spans="2:18">
      <c r="B232" s="14">
        <v>44117.291666666664</v>
      </c>
      <c r="C232" s="15">
        <v>215.28800000000001</v>
      </c>
      <c r="D232" s="23">
        <f t="shared" si="16"/>
        <v>213.8777</v>
      </c>
      <c r="E232" s="24">
        <f>SMA1MSFT[[#This Row],[Adj Close]]-SMA1MSFT[[#This Row],[Naive Trend ]]</f>
        <v>1.4103000000000065</v>
      </c>
      <c r="F232" s="6">
        <f t="shared" si="15"/>
        <v>1.9889460900000184</v>
      </c>
      <c r="G232" s="6">
        <f>ABS(SMA1MSFT[[#This Row],[Erorr 1]])</f>
        <v>1.4103000000000065</v>
      </c>
      <c r="H232" s="25">
        <f>SMA1MSFT[[#This Row],[Abs Erorr 1]]/SMA1MSFT[[#This Row],[Adj Close]]</f>
        <v>6.5507599123035493E-3</v>
      </c>
      <c r="I232" s="23">
        <f t="shared" si="18"/>
        <v>208.59353333333334</v>
      </c>
      <c r="J232" s="26">
        <f>(SMA1MSFT[[#This Row],[Adj Close]]-SMA1MSFT[[#This Row],[3-MA]])</f>
        <v>6.6944666666666706</v>
      </c>
      <c r="K232" s="11">
        <f t="shared" si="17"/>
        <v>44.815883951111161</v>
      </c>
      <c r="L232" s="11">
        <f>ABS(SMA1MSFT[[#This Row],[Erorr 2]])</f>
        <v>6.6944666666666706</v>
      </c>
      <c r="M232" s="25">
        <f>SMA1MSFT[[#This Row],[Abs Erorr 2]]/SMA1MSFT[[#This Row],[Adj Close]]</f>
        <v>3.1095400889351334E-2</v>
      </c>
      <c r="N232" s="23">
        <f t="shared" si="19"/>
        <v>205.10456666666667</v>
      </c>
      <c r="O232" s="27">
        <f>SMA1MSFT[[#This Row],[Adj Close]]-SMA1MSFT[[#This Row],[6-MA]]</f>
        <v>10.18343333333334</v>
      </c>
      <c r="P232" s="11">
        <f>(SMA1MSFT[[#This Row],[Adj Close]]-N232)^2</f>
        <v>103.70231445444459</v>
      </c>
      <c r="Q232" s="11">
        <f>ABS(SMA1MSFT[[#This Row],[Erorr 3]])</f>
        <v>10.18343333333334</v>
      </c>
      <c r="R232" s="28">
        <f>SMA1MSFT[[#This Row],[Abs Erorr 3]]/SMA1MSFT[[#This Row],[Adj Close]]</f>
        <v>4.7301444266904517E-2</v>
      </c>
    </row>
    <row r="233" spans="2:18">
      <c r="B233" s="14">
        <v>44118.291666666664</v>
      </c>
      <c r="C233" s="15">
        <v>213.35599999999999</v>
      </c>
      <c r="D233" s="23">
        <f t="shared" si="16"/>
        <v>215.28800000000001</v>
      </c>
      <c r="E233" s="24">
        <f>SMA1MSFT[[#This Row],[Adj Close]]-SMA1MSFT[[#This Row],[Naive Trend ]]</f>
        <v>-1.9320000000000164</v>
      </c>
      <c r="F233" s="6">
        <f t="shared" si="15"/>
        <v>3.7326240000000634</v>
      </c>
      <c r="G233" s="6">
        <f>ABS(SMA1MSFT[[#This Row],[Erorr 1]])</f>
        <v>1.9320000000000164</v>
      </c>
      <c r="H233" s="25">
        <f>SMA1MSFT[[#This Row],[Abs Erorr 1]]/SMA1MSFT[[#This Row],[Adj Close]]</f>
        <v>9.0552878756632871E-3</v>
      </c>
      <c r="I233" s="23">
        <f t="shared" si="18"/>
        <v>212.54776666666666</v>
      </c>
      <c r="J233" s="26">
        <f>(SMA1MSFT[[#This Row],[Adj Close]]-SMA1MSFT[[#This Row],[3-MA]])</f>
        <v>0.8082333333333338</v>
      </c>
      <c r="K233" s="11">
        <f t="shared" si="17"/>
        <v>0.65324112111111188</v>
      </c>
      <c r="L233" s="11">
        <f>ABS(SMA1MSFT[[#This Row],[Erorr 2]])</f>
        <v>0.8082333333333338</v>
      </c>
      <c r="M233" s="25">
        <f>SMA1MSFT[[#This Row],[Abs Erorr 2]]/SMA1MSFT[[#This Row],[Adj Close]]</f>
        <v>3.7881912546791924E-3</v>
      </c>
      <c r="N233" s="23">
        <f t="shared" si="19"/>
        <v>207.11388333333332</v>
      </c>
      <c r="O233" s="27">
        <f>SMA1MSFT[[#This Row],[Adj Close]]-SMA1MSFT[[#This Row],[6-MA]]</f>
        <v>6.242116666666675</v>
      </c>
      <c r="P233" s="11">
        <f>(SMA1MSFT[[#This Row],[Adj Close]]-N233)^2</f>
        <v>38.964020480277881</v>
      </c>
      <c r="Q233" s="11">
        <f>ABS(SMA1MSFT[[#This Row],[Erorr 3]])</f>
        <v>6.242116666666675</v>
      </c>
      <c r="R233" s="28">
        <f>SMA1MSFT[[#This Row],[Abs Erorr 3]]/SMA1MSFT[[#This Row],[Adj Close]]</f>
        <v>2.9256813338582814E-2</v>
      </c>
    </row>
    <row r="234" spans="2:18">
      <c r="B234" s="14">
        <v>44119.291666666664</v>
      </c>
      <c r="C234" s="15">
        <v>212.1968</v>
      </c>
      <c r="D234" s="23">
        <f t="shared" si="16"/>
        <v>213.35599999999999</v>
      </c>
      <c r="E234" s="24">
        <f>SMA1MSFT[[#This Row],[Adj Close]]-SMA1MSFT[[#This Row],[Naive Trend ]]</f>
        <v>-1.1591999999999985</v>
      </c>
      <c r="F234" s="6">
        <f t="shared" si="15"/>
        <v>1.3437446399999964</v>
      </c>
      <c r="G234" s="6">
        <f>ABS(SMA1MSFT[[#This Row],[Erorr 1]])</f>
        <v>1.1591999999999985</v>
      </c>
      <c r="H234" s="25">
        <f>SMA1MSFT[[#This Row],[Abs Erorr 1]]/SMA1MSFT[[#This Row],[Adj Close]]</f>
        <v>5.4628533512286635E-3</v>
      </c>
      <c r="I234" s="23">
        <f t="shared" si="18"/>
        <v>214.1739</v>
      </c>
      <c r="J234" s="26">
        <f>(SMA1MSFT[[#This Row],[Adj Close]]-SMA1MSFT[[#This Row],[3-MA]])</f>
        <v>-1.9771000000000072</v>
      </c>
      <c r="K234" s="11">
        <f t="shared" si="17"/>
        <v>3.9089244100000284</v>
      </c>
      <c r="L234" s="11">
        <f>ABS(SMA1MSFT[[#This Row],[Erorr 2]])</f>
        <v>1.9771000000000072</v>
      </c>
      <c r="M234" s="25">
        <f>SMA1MSFT[[#This Row],[Abs Erorr 2]]/SMA1MSFT[[#This Row],[Adj Close]]</f>
        <v>9.3172941345015907E-3</v>
      </c>
      <c r="N234" s="23">
        <f t="shared" si="19"/>
        <v>209.52089999999998</v>
      </c>
      <c r="O234" s="27">
        <f>SMA1MSFT[[#This Row],[Adj Close]]-SMA1MSFT[[#This Row],[6-MA]]</f>
        <v>2.6759000000000128</v>
      </c>
      <c r="P234" s="11">
        <f>(SMA1MSFT[[#This Row],[Adj Close]]-N234)^2</f>
        <v>7.1604408100000683</v>
      </c>
      <c r="Q234" s="11">
        <f>ABS(SMA1MSFT[[#This Row],[Erorr 3]])</f>
        <v>2.6759000000000128</v>
      </c>
      <c r="R234" s="28">
        <f>SMA1MSFT[[#This Row],[Abs Erorr 3]]/SMA1MSFT[[#This Row],[Adj Close]]</f>
        <v>1.2610463494265761E-2</v>
      </c>
    </row>
    <row r="235" spans="2:18">
      <c r="B235" s="14">
        <v>44120.291666666664</v>
      </c>
      <c r="C235" s="15">
        <v>212.1968</v>
      </c>
      <c r="D235" s="23">
        <f t="shared" si="16"/>
        <v>212.1968</v>
      </c>
      <c r="E235" s="24">
        <f>SMA1MSFT[[#This Row],[Adj Close]]-SMA1MSFT[[#This Row],[Naive Trend ]]</f>
        <v>0</v>
      </c>
      <c r="F235" s="6">
        <f t="shared" si="15"/>
        <v>0</v>
      </c>
      <c r="G235" s="6">
        <f>ABS(SMA1MSFT[[#This Row],[Erorr 1]])</f>
        <v>0</v>
      </c>
      <c r="H235" s="25">
        <f>SMA1MSFT[[#This Row],[Abs Erorr 1]]/SMA1MSFT[[#This Row],[Adj Close]]</f>
        <v>0</v>
      </c>
      <c r="I235" s="23">
        <f t="shared" si="18"/>
        <v>213.61359999999999</v>
      </c>
      <c r="J235" s="26">
        <f>(SMA1MSFT[[#This Row],[Adj Close]]-SMA1MSFT[[#This Row],[3-MA]])</f>
        <v>-1.416799999999995</v>
      </c>
      <c r="K235" s="11">
        <f t="shared" si="17"/>
        <v>2.0073222399999855</v>
      </c>
      <c r="L235" s="11">
        <f>ABS(SMA1MSFT[[#This Row],[Erorr 2]])</f>
        <v>1.416799999999995</v>
      </c>
      <c r="M235" s="25">
        <f>SMA1MSFT[[#This Row],[Abs Erorr 2]]/SMA1MSFT[[#This Row],[Adj Close]]</f>
        <v>6.6768207626127958E-3</v>
      </c>
      <c r="N235" s="23">
        <f t="shared" si="19"/>
        <v>211.10356666666667</v>
      </c>
      <c r="O235" s="27">
        <f>SMA1MSFT[[#This Row],[Adj Close]]-SMA1MSFT[[#This Row],[6-MA]]</f>
        <v>1.0932333333333304</v>
      </c>
      <c r="P235" s="11">
        <f>(SMA1MSFT[[#This Row],[Adj Close]]-N235)^2</f>
        <v>1.1951591211111048</v>
      </c>
      <c r="Q235" s="11">
        <f>ABS(SMA1MSFT[[#This Row],[Erorr 3]])</f>
        <v>1.0932333333333304</v>
      </c>
      <c r="R235" s="28">
        <f>SMA1MSFT[[#This Row],[Abs Erorr 3]]/SMA1MSFT[[#This Row],[Adj Close]]</f>
        <v>5.1519784150059304E-3</v>
      </c>
    </row>
    <row r="236" spans="2:18">
      <c r="B236" s="14">
        <v>44123.291666666664</v>
      </c>
      <c r="C236" s="15">
        <v>206.9417</v>
      </c>
      <c r="D236" s="23">
        <f t="shared" si="16"/>
        <v>212.1968</v>
      </c>
      <c r="E236" s="24">
        <f>SMA1MSFT[[#This Row],[Adj Close]]-SMA1MSFT[[#This Row],[Naive Trend ]]</f>
        <v>-5.2550999999999988</v>
      </c>
      <c r="F236" s="6">
        <f t="shared" si="15"/>
        <v>27.616076009999986</v>
      </c>
      <c r="G236" s="6">
        <f>ABS(SMA1MSFT[[#This Row],[Erorr 1]])</f>
        <v>5.2550999999999988</v>
      </c>
      <c r="H236" s="25">
        <f>SMA1MSFT[[#This Row],[Abs Erorr 1]]/SMA1MSFT[[#This Row],[Adj Close]]</f>
        <v>2.5394108582272201E-2</v>
      </c>
      <c r="I236" s="23">
        <f t="shared" si="18"/>
        <v>212.58320000000001</v>
      </c>
      <c r="J236" s="26">
        <f>(SMA1MSFT[[#This Row],[Adj Close]]-SMA1MSFT[[#This Row],[3-MA]])</f>
        <v>-5.6415000000000077</v>
      </c>
      <c r="K236" s="11">
        <f t="shared" si="17"/>
        <v>31.826522250000089</v>
      </c>
      <c r="L236" s="11">
        <f>ABS(SMA1MSFT[[#This Row],[Erorr 2]])</f>
        <v>5.6415000000000077</v>
      </c>
      <c r="M236" s="25">
        <f>SMA1MSFT[[#This Row],[Abs Erorr 2]]/SMA1MSFT[[#This Row],[Adj Close]]</f>
        <v>2.726130112973851E-2</v>
      </c>
      <c r="N236" s="23">
        <f t="shared" si="19"/>
        <v>212.5654833333333</v>
      </c>
      <c r="O236" s="27">
        <f>SMA1MSFT[[#This Row],[Adj Close]]-SMA1MSFT[[#This Row],[6-MA]]</f>
        <v>-5.6237833333333072</v>
      </c>
      <c r="P236" s="11">
        <f>(SMA1MSFT[[#This Row],[Adj Close]]-N236)^2</f>
        <v>31.626938980277483</v>
      </c>
      <c r="Q236" s="11">
        <f>ABS(SMA1MSFT[[#This Row],[Erorr 3]])</f>
        <v>5.6237833333333072</v>
      </c>
      <c r="R236" s="28">
        <f>SMA1MSFT[[#This Row],[Abs Erorr 3]]/SMA1MSFT[[#This Row],[Adj Close]]</f>
        <v>2.7175689256120478E-2</v>
      </c>
    </row>
    <row r="237" spans="2:18">
      <c r="B237" s="14">
        <v>44124.291666666664</v>
      </c>
      <c r="C237" s="15">
        <v>207.357</v>
      </c>
      <c r="D237" s="23">
        <f t="shared" si="16"/>
        <v>206.9417</v>
      </c>
      <c r="E237" s="24">
        <f>SMA1MSFT[[#This Row],[Adj Close]]-SMA1MSFT[[#This Row],[Naive Trend ]]</f>
        <v>0.415300000000002</v>
      </c>
      <c r="F237" s="6">
        <f t="shared" si="15"/>
        <v>0.17247409000000166</v>
      </c>
      <c r="G237" s="6">
        <f>ABS(SMA1MSFT[[#This Row],[Erorr 1]])</f>
        <v>0.415300000000002</v>
      </c>
      <c r="H237" s="25">
        <f>SMA1MSFT[[#This Row],[Abs Erorr 1]]/SMA1MSFT[[#This Row],[Adj Close]]</f>
        <v>2.0028260439724824E-3</v>
      </c>
      <c r="I237" s="23">
        <f t="shared" si="18"/>
        <v>210.4451</v>
      </c>
      <c r="J237" s="26">
        <f>(SMA1MSFT[[#This Row],[Adj Close]]-SMA1MSFT[[#This Row],[3-MA]])</f>
        <v>-3.0880999999999972</v>
      </c>
      <c r="K237" s="11">
        <f t="shared" si="17"/>
        <v>9.5363616099999824</v>
      </c>
      <c r="L237" s="11">
        <f>ABS(SMA1MSFT[[#This Row],[Erorr 2]])</f>
        <v>3.0880999999999972</v>
      </c>
      <c r="M237" s="25">
        <f>SMA1MSFT[[#This Row],[Abs Erorr 2]]/SMA1MSFT[[#This Row],[Adj Close]]</f>
        <v>1.489267302285429E-2</v>
      </c>
      <c r="N237" s="23">
        <f t="shared" si="19"/>
        <v>212.30949999999999</v>
      </c>
      <c r="O237" s="27">
        <f>SMA1MSFT[[#This Row],[Adj Close]]-SMA1MSFT[[#This Row],[6-MA]]</f>
        <v>-4.9524999999999864</v>
      </c>
      <c r="P237" s="11">
        <f>(SMA1MSFT[[#This Row],[Adj Close]]-N237)^2</f>
        <v>24.527256249999866</v>
      </c>
      <c r="Q237" s="11">
        <f>ABS(SMA1MSFT[[#This Row],[Erorr 3]])</f>
        <v>4.9524999999999864</v>
      </c>
      <c r="R237" s="28">
        <f>SMA1MSFT[[#This Row],[Abs Erorr 3]]/SMA1MSFT[[#This Row],[Adj Close]]</f>
        <v>2.3883929647901862E-2</v>
      </c>
    </row>
    <row r="238" spans="2:18">
      <c r="B238" s="14">
        <v>44125.291666666664</v>
      </c>
      <c r="C238" s="15">
        <v>207.50190000000001</v>
      </c>
      <c r="D238" s="23">
        <f t="shared" si="16"/>
        <v>207.357</v>
      </c>
      <c r="E238" s="24">
        <f>SMA1MSFT[[#This Row],[Adj Close]]-SMA1MSFT[[#This Row],[Naive Trend ]]</f>
        <v>0.14490000000000691</v>
      </c>
      <c r="F238" s="6">
        <f t="shared" si="15"/>
        <v>2.0996010000002004E-2</v>
      </c>
      <c r="G238" s="6">
        <f>ABS(SMA1MSFT[[#This Row],[Erorr 1]])</f>
        <v>0.14490000000000691</v>
      </c>
      <c r="H238" s="25">
        <f>SMA1MSFT[[#This Row],[Abs Erorr 1]]/SMA1MSFT[[#This Row],[Adj Close]]</f>
        <v>6.9830685887698819E-4</v>
      </c>
      <c r="I238" s="23">
        <f t="shared" si="18"/>
        <v>208.83183333333332</v>
      </c>
      <c r="J238" s="26">
        <f>(SMA1MSFT[[#This Row],[Adj Close]]-SMA1MSFT[[#This Row],[3-MA]])</f>
        <v>-1.3299333333333152</v>
      </c>
      <c r="K238" s="11">
        <f t="shared" si="17"/>
        <v>1.7687226711110628</v>
      </c>
      <c r="L238" s="11">
        <f>ABS(SMA1MSFT[[#This Row],[Erorr 2]])</f>
        <v>1.3299333333333152</v>
      </c>
      <c r="M238" s="25">
        <f>SMA1MSFT[[#This Row],[Abs Erorr 2]]/SMA1MSFT[[#This Row],[Adj Close]]</f>
        <v>6.4092585818892028E-3</v>
      </c>
      <c r="N238" s="23">
        <f t="shared" si="19"/>
        <v>211.22271666666666</v>
      </c>
      <c r="O238" s="27">
        <f>SMA1MSFT[[#This Row],[Adj Close]]-SMA1MSFT[[#This Row],[6-MA]]</f>
        <v>-3.72081666666665</v>
      </c>
      <c r="P238" s="11">
        <f>(SMA1MSFT[[#This Row],[Adj Close]]-N238)^2</f>
        <v>13.84447666694432</v>
      </c>
      <c r="Q238" s="11">
        <f>ABS(SMA1MSFT[[#This Row],[Erorr 3]])</f>
        <v>3.72081666666665</v>
      </c>
      <c r="R238" s="28">
        <f>SMA1MSFT[[#This Row],[Abs Erorr 3]]/SMA1MSFT[[#This Row],[Adj Close]]</f>
        <v>1.7931482394458315E-2</v>
      </c>
    </row>
    <row r="239" spans="2:18">
      <c r="B239" s="14">
        <v>44126.291666666664</v>
      </c>
      <c r="C239" s="15">
        <v>207.5889</v>
      </c>
      <c r="D239" s="23">
        <f t="shared" si="16"/>
        <v>207.50190000000001</v>
      </c>
      <c r="E239" s="24">
        <f>SMA1MSFT[[#This Row],[Adj Close]]-SMA1MSFT[[#This Row],[Naive Trend ]]</f>
        <v>8.6999999999989086E-2</v>
      </c>
      <c r="F239" s="6">
        <f t="shared" si="15"/>
        <v>7.5689999999981007E-3</v>
      </c>
      <c r="G239" s="6">
        <f>ABS(SMA1MSFT[[#This Row],[Erorr 1]])</f>
        <v>8.6999999999989086E-2</v>
      </c>
      <c r="H239" s="25">
        <f>SMA1MSFT[[#This Row],[Abs Erorr 1]]/SMA1MSFT[[#This Row],[Adj Close]]</f>
        <v>4.1909755290378764E-4</v>
      </c>
      <c r="I239" s="23">
        <f t="shared" si="18"/>
        <v>207.26686666666669</v>
      </c>
      <c r="J239" s="26">
        <f>(SMA1MSFT[[#This Row],[Adj Close]]-SMA1MSFT[[#This Row],[3-MA]])</f>
        <v>0.32203333333330875</v>
      </c>
      <c r="K239" s="11">
        <f t="shared" si="17"/>
        <v>0.10370546777776195</v>
      </c>
      <c r="L239" s="11">
        <f>ABS(SMA1MSFT[[#This Row],[Erorr 2]])</f>
        <v>0.32203333333330875</v>
      </c>
      <c r="M239" s="25">
        <f>SMA1MSFT[[#This Row],[Abs Erorr 2]]/SMA1MSFT[[#This Row],[Adj Close]]</f>
        <v>1.5513032408443262E-3</v>
      </c>
      <c r="N239" s="23">
        <f t="shared" si="19"/>
        <v>209.92503333333332</v>
      </c>
      <c r="O239" s="27">
        <f>SMA1MSFT[[#This Row],[Adj Close]]-SMA1MSFT[[#This Row],[6-MA]]</f>
        <v>-2.3361333333333221</v>
      </c>
      <c r="P239" s="11">
        <f>(SMA1MSFT[[#This Row],[Adj Close]]-N239)^2</f>
        <v>5.4575189511110587</v>
      </c>
      <c r="Q239" s="11">
        <f>ABS(SMA1MSFT[[#This Row],[Erorr 3]])</f>
        <v>2.3361333333333221</v>
      </c>
      <c r="R239" s="28">
        <f>SMA1MSFT[[#This Row],[Abs Erorr 3]]/SMA1MSFT[[#This Row],[Adj Close]]</f>
        <v>1.125365245123088E-2</v>
      </c>
    </row>
    <row r="240" spans="2:18">
      <c r="B240" s="14">
        <v>44127.291666666664</v>
      </c>
      <c r="C240" s="15">
        <v>208.88329999999999</v>
      </c>
      <c r="D240" s="23">
        <f t="shared" si="16"/>
        <v>207.5889</v>
      </c>
      <c r="E240" s="24">
        <f>SMA1MSFT[[#This Row],[Adj Close]]-SMA1MSFT[[#This Row],[Naive Trend ]]</f>
        <v>1.294399999999996</v>
      </c>
      <c r="F240" s="6">
        <f t="shared" si="15"/>
        <v>1.6754713599999898</v>
      </c>
      <c r="G240" s="6">
        <f>ABS(SMA1MSFT[[#This Row],[Erorr 1]])</f>
        <v>1.294399999999996</v>
      </c>
      <c r="H240" s="25">
        <f>SMA1MSFT[[#This Row],[Abs Erorr 1]]/SMA1MSFT[[#This Row],[Adj Close]]</f>
        <v>6.1967615410135519E-3</v>
      </c>
      <c r="I240" s="23">
        <f t="shared" si="18"/>
        <v>207.48260000000002</v>
      </c>
      <c r="J240" s="26">
        <f>(SMA1MSFT[[#This Row],[Adj Close]]-SMA1MSFT[[#This Row],[3-MA]])</f>
        <v>1.4006999999999721</v>
      </c>
      <c r="K240" s="11">
        <f t="shared" si="17"/>
        <v>1.9619604899999217</v>
      </c>
      <c r="L240" s="11">
        <f>ABS(SMA1MSFT[[#This Row],[Erorr 2]])</f>
        <v>1.4006999999999721</v>
      </c>
      <c r="M240" s="25">
        <f>SMA1MSFT[[#This Row],[Abs Erorr 2]]/SMA1MSFT[[#This Row],[Adj Close]]</f>
        <v>6.7056581354276393E-3</v>
      </c>
      <c r="N240" s="23">
        <f t="shared" si="19"/>
        <v>208.96384999999998</v>
      </c>
      <c r="O240" s="27">
        <f>SMA1MSFT[[#This Row],[Adj Close]]-SMA1MSFT[[#This Row],[6-MA]]</f>
        <v>-8.0549999999988131E-2</v>
      </c>
      <c r="P240" s="11">
        <f>(SMA1MSFT[[#This Row],[Adj Close]]-N240)^2</f>
        <v>6.4883024999980877E-3</v>
      </c>
      <c r="Q240" s="11">
        <f>ABS(SMA1MSFT[[#This Row],[Erorr 3]])</f>
        <v>8.0549999999988131E-2</v>
      </c>
      <c r="R240" s="28">
        <f>SMA1MSFT[[#This Row],[Abs Erorr 3]]/SMA1MSFT[[#This Row],[Adj Close]]</f>
        <v>3.8562201956780719E-4</v>
      </c>
    </row>
    <row r="241" spans="2:18">
      <c r="B241" s="14">
        <v>44130.291666666664</v>
      </c>
      <c r="C241" s="15">
        <v>202.94229999999999</v>
      </c>
      <c r="D241" s="23">
        <f t="shared" si="16"/>
        <v>208.88329999999999</v>
      </c>
      <c r="E241" s="24">
        <f>SMA1MSFT[[#This Row],[Adj Close]]-SMA1MSFT[[#This Row],[Naive Trend ]]</f>
        <v>-5.9410000000000025</v>
      </c>
      <c r="F241" s="6">
        <f t="shared" si="15"/>
        <v>35.295481000000031</v>
      </c>
      <c r="G241" s="6">
        <f>ABS(SMA1MSFT[[#This Row],[Erorr 1]])</f>
        <v>5.9410000000000025</v>
      </c>
      <c r="H241" s="25">
        <f>SMA1MSFT[[#This Row],[Abs Erorr 1]]/SMA1MSFT[[#This Row],[Adj Close]]</f>
        <v>2.9274330684140284E-2</v>
      </c>
      <c r="I241" s="23">
        <f t="shared" si="18"/>
        <v>207.99136666666666</v>
      </c>
      <c r="J241" s="26">
        <f>(SMA1MSFT[[#This Row],[Adj Close]]-SMA1MSFT[[#This Row],[3-MA]])</f>
        <v>-5.0490666666666755</v>
      </c>
      <c r="K241" s="11">
        <f t="shared" si="17"/>
        <v>25.493074204444532</v>
      </c>
      <c r="L241" s="11">
        <f>ABS(SMA1MSFT[[#This Row],[Erorr 2]])</f>
        <v>5.0490666666666755</v>
      </c>
      <c r="M241" s="25">
        <f>SMA1MSFT[[#This Row],[Abs Erorr 2]]/SMA1MSFT[[#This Row],[Adj Close]]</f>
        <v>2.4879321199506834E-2</v>
      </c>
      <c r="N241" s="23">
        <f t="shared" si="19"/>
        <v>208.41159999999999</v>
      </c>
      <c r="O241" s="27">
        <f>SMA1MSFT[[#This Row],[Adj Close]]-SMA1MSFT[[#This Row],[6-MA]]</f>
        <v>-5.469300000000004</v>
      </c>
      <c r="P241" s="11">
        <f>(SMA1MSFT[[#This Row],[Adj Close]]-N241)^2</f>
        <v>29.913242490000044</v>
      </c>
      <c r="Q241" s="11">
        <f>ABS(SMA1MSFT[[#This Row],[Erorr 3]])</f>
        <v>5.469300000000004</v>
      </c>
      <c r="R241" s="28">
        <f>SMA1MSFT[[#This Row],[Abs Erorr 3]]/SMA1MSFT[[#This Row],[Adj Close]]</f>
        <v>2.6950024711457417E-2</v>
      </c>
    </row>
    <row r="242" spans="2:18">
      <c r="B242" s="14">
        <v>44131.291666666664</v>
      </c>
      <c r="C242" s="15">
        <v>206.00460000000001</v>
      </c>
      <c r="D242" s="23">
        <f t="shared" si="16"/>
        <v>202.94229999999999</v>
      </c>
      <c r="E242" s="24">
        <f>SMA1MSFT[[#This Row],[Adj Close]]-SMA1MSFT[[#This Row],[Naive Trend ]]</f>
        <v>3.0623000000000218</v>
      </c>
      <c r="F242" s="6">
        <f t="shared" si="15"/>
        <v>9.3776812900001332</v>
      </c>
      <c r="G242" s="6">
        <f>ABS(SMA1MSFT[[#This Row],[Erorr 1]])</f>
        <v>3.0623000000000218</v>
      </c>
      <c r="H242" s="25">
        <f>SMA1MSFT[[#This Row],[Abs Erorr 1]]/SMA1MSFT[[#This Row],[Adj Close]]</f>
        <v>1.486520203917787E-2</v>
      </c>
      <c r="I242" s="23">
        <f t="shared" si="18"/>
        <v>206.47149999999999</v>
      </c>
      <c r="J242" s="26">
        <f>(SMA1MSFT[[#This Row],[Adj Close]]-SMA1MSFT[[#This Row],[3-MA]])</f>
        <v>-0.46689999999998122</v>
      </c>
      <c r="K242" s="11">
        <f t="shared" si="17"/>
        <v>0.21799560999998246</v>
      </c>
      <c r="L242" s="11">
        <f>ABS(SMA1MSFT[[#This Row],[Erorr 2]])</f>
        <v>0.46689999999998122</v>
      </c>
      <c r="M242" s="25">
        <f>SMA1MSFT[[#This Row],[Abs Erorr 2]]/SMA1MSFT[[#This Row],[Adj Close]]</f>
        <v>2.2664542442255233E-3</v>
      </c>
      <c r="N242" s="23">
        <f t="shared" si="19"/>
        <v>206.86918333333332</v>
      </c>
      <c r="O242" s="27">
        <f>SMA1MSFT[[#This Row],[Adj Close]]-SMA1MSFT[[#This Row],[6-MA]]</f>
        <v>-0.86458333333331439</v>
      </c>
      <c r="P242" s="11">
        <f>(SMA1MSFT[[#This Row],[Adj Close]]-N242)^2</f>
        <v>0.74750434027774504</v>
      </c>
      <c r="Q242" s="11">
        <f>ABS(SMA1MSFT[[#This Row],[Erorr 3]])</f>
        <v>0.86458333333331439</v>
      </c>
      <c r="R242" s="28">
        <f>SMA1MSFT[[#This Row],[Abs Erorr 3]]/SMA1MSFT[[#This Row],[Adj Close]]</f>
        <v>4.1969127550225303E-3</v>
      </c>
    </row>
    <row r="243" spans="2:18">
      <c r="B243" s="14">
        <v>44132.291666666664</v>
      </c>
      <c r="C243" s="15">
        <v>195.7937</v>
      </c>
      <c r="D243" s="23">
        <f t="shared" si="16"/>
        <v>206.00460000000001</v>
      </c>
      <c r="E243" s="24">
        <f>SMA1MSFT[[#This Row],[Adj Close]]-SMA1MSFT[[#This Row],[Naive Trend ]]</f>
        <v>-10.210900000000009</v>
      </c>
      <c r="F243" s="6">
        <f t="shared" si="15"/>
        <v>104.26247881000019</v>
      </c>
      <c r="G243" s="6">
        <f>ABS(SMA1MSFT[[#This Row],[Erorr 1]])</f>
        <v>10.210900000000009</v>
      </c>
      <c r="H243" s="25">
        <f>SMA1MSFT[[#This Row],[Abs Erorr 1]]/SMA1MSFT[[#This Row],[Adj Close]]</f>
        <v>5.2151320497033402E-2</v>
      </c>
      <c r="I243" s="23">
        <f t="shared" si="18"/>
        <v>205.9434</v>
      </c>
      <c r="J243" s="26">
        <f>(SMA1MSFT[[#This Row],[Adj Close]]-SMA1MSFT[[#This Row],[3-MA]])</f>
        <v>-10.149699999999996</v>
      </c>
      <c r="K243" s="11">
        <f t="shared" si="17"/>
        <v>103.01641008999991</v>
      </c>
      <c r="L243" s="11">
        <f>ABS(SMA1MSFT[[#This Row],[Erorr 2]])</f>
        <v>10.149699999999996</v>
      </c>
      <c r="M243" s="25">
        <f>SMA1MSFT[[#This Row],[Abs Erorr 2]]/SMA1MSFT[[#This Row],[Adj Close]]</f>
        <v>5.1838746599098928E-2</v>
      </c>
      <c r="N243" s="23">
        <f t="shared" si="19"/>
        <v>206.71299999999999</v>
      </c>
      <c r="O243" s="27">
        <f>SMA1MSFT[[#This Row],[Adj Close]]-SMA1MSFT[[#This Row],[6-MA]]</f>
        <v>-10.919299999999993</v>
      </c>
      <c r="P243" s="11">
        <f>(SMA1MSFT[[#This Row],[Adj Close]]-N243)^2</f>
        <v>119.23111248999984</v>
      </c>
      <c r="Q243" s="11">
        <f>ABS(SMA1MSFT[[#This Row],[Erorr 3]])</f>
        <v>10.919299999999993</v>
      </c>
      <c r="R243" s="28">
        <f>SMA1MSFT[[#This Row],[Abs Erorr 3]]/SMA1MSFT[[#This Row],[Adj Close]]</f>
        <v>5.5769414439790416E-2</v>
      </c>
    </row>
    <row r="244" spans="2:18">
      <c r="B244" s="14">
        <v>44133.291666666664</v>
      </c>
      <c r="C244" s="15">
        <v>197.76439999999999</v>
      </c>
      <c r="D244" s="23">
        <f t="shared" si="16"/>
        <v>195.7937</v>
      </c>
      <c r="E244" s="24">
        <f>SMA1MSFT[[#This Row],[Adj Close]]-SMA1MSFT[[#This Row],[Naive Trend ]]</f>
        <v>1.9706999999999937</v>
      </c>
      <c r="F244" s="6">
        <f t="shared" si="15"/>
        <v>3.8836584899999749</v>
      </c>
      <c r="G244" s="6">
        <f>ABS(SMA1MSFT[[#This Row],[Erorr 1]])</f>
        <v>1.9706999999999937</v>
      </c>
      <c r="H244" s="25">
        <f>SMA1MSFT[[#This Row],[Abs Erorr 1]]/SMA1MSFT[[#This Row],[Adj Close]]</f>
        <v>9.96488751261599E-3</v>
      </c>
      <c r="I244" s="23">
        <f t="shared" si="18"/>
        <v>201.58020000000002</v>
      </c>
      <c r="J244" s="26">
        <f>(SMA1MSFT[[#This Row],[Adj Close]]-SMA1MSFT[[#This Row],[3-MA]])</f>
        <v>-3.8158000000000243</v>
      </c>
      <c r="K244" s="11">
        <f t="shared" si="17"/>
        <v>14.560329640000186</v>
      </c>
      <c r="L244" s="11">
        <f>ABS(SMA1MSFT[[#This Row],[Erorr 2]])</f>
        <v>3.8158000000000243</v>
      </c>
      <c r="M244" s="25">
        <f>SMA1MSFT[[#This Row],[Abs Erorr 2]]/SMA1MSFT[[#This Row],[Adj Close]]</f>
        <v>1.9294675887065744E-2</v>
      </c>
      <c r="N244" s="23">
        <f t="shared" si="19"/>
        <v>204.78578333333334</v>
      </c>
      <c r="O244" s="27">
        <f>SMA1MSFT[[#This Row],[Adj Close]]-SMA1MSFT[[#This Row],[6-MA]]</f>
        <v>-7.0213833333333469</v>
      </c>
      <c r="P244" s="11">
        <f>(SMA1MSFT[[#This Row],[Adj Close]]-N244)^2</f>
        <v>49.299823913611299</v>
      </c>
      <c r="Q244" s="11">
        <f>ABS(SMA1MSFT[[#This Row],[Erorr 3]])</f>
        <v>7.0213833333333469</v>
      </c>
      <c r="R244" s="28">
        <f>SMA1MSFT[[#This Row],[Abs Erorr 3]]/SMA1MSFT[[#This Row],[Adj Close]]</f>
        <v>3.550377789598809E-2</v>
      </c>
    </row>
    <row r="245" spans="2:18">
      <c r="B245" s="14">
        <v>44134.291666666664</v>
      </c>
      <c r="C245" s="15">
        <v>195.5908</v>
      </c>
      <c r="D245" s="23">
        <f t="shared" si="16"/>
        <v>197.76439999999999</v>
      </c>
      <c r="E245" s="24">
        <f>SMA1MSFT[[#This Row],[Adj Close]]-SMA1MSFT[[#This Row],[Naive Trend ]]</f>
        <v>-2.1735999999999933</v>
      </c>
      <c r="F245" s="6">
        <f t="shared" si="15"/>
        <v>4.7245369599999707</v>
      </c>
      <c r="G245" s="6">
        <f>ABS(SMA1MSFT[[#This Row],[Erorr 1]])</f>
        <v>2.1735999999999933</v>
      </c>
      <c r="H245" s="25">
        <f>SMA1MSFT[[#This Row],[Abs Erorr 1]]/SMA1MSFT[[#This Row],[Adj Close]]</f>
        <v>1.1112997134834528E-2</v>
      </c>
      <c r="I245" s="23">
        <f t="shared" si="18"/>
        <v>199.85423333333335</v>
      </c>
      <c r="J245" s="26">
        <f>(SMA1MSFT[[#This Row],[Adj Close]]-SMA1MSFT[[#This Row],[3-MA]])</f>
        <v>-4.2634333333333529</v>
      </c>
      <c r="K245" s="11">
        <f t="shared" si="17"/>
        <v>18.176863787777943</v>
      </c>
      <c r="L245" s="11">
        <f>ABS(SMA1MSFT[[#This Row],[Erorr 2]])</f>
        <v>4.2634333333333529</v>
      </c>
      <c r="M245" s="25">
        <f>SMA1MSFT[[#This Row],[Abs Erorr 2]]/SMA1MSFT[[#This Row],[Adj Close]]</f>
        <v>2.1797719183792658E-2</v>
      </c>
      <c r="N245" s="23">
        <f t="shared" si="19"/>
        <v>203.16286666666667</v>
      </c>
      <c r="O245" s="27">
        <f>SMA1MSFT[[#This Row],[Adj Close]]-SMA1MSFT[[#This Row],[6-MA]]</f>
        <v>-7.5720666666666716</v>
      </c>
      <c r="P245" s="11">
        <f>(SMA1MSFT[[#This Row],[Adj Close]]-N245)^2</f>
        <v>57.336193604444517</v>
      </c>
      <c r="Q245" s="11">
        <f>ABS(SMA1MSFT[[#This Row],[Erorr 3]])</f>
        <v>7.5720666666666716</v>
      </c>
      <c r="R245" s="28">
        <f>SMA1MSFT[[#This Row],[Abs Erorr 3]]/SMA1MSFT[[#This Row],[Adj Close]]</f>
        <v>3.8713818168680081E-2</v>
      </c>
    </row>
    <row r="246" spans="2:18">
      <c r="B246" s="14">
        <v>44137.291666666664</v>
      </c>
      <c r="C246" s="15">
        <v>195.4556</v>
      </c>
      <c r="D246" s="23">
        <f t="shared" si="16"/>
        <v>195.5908</v>
      </c>
      <c r="E246" s="24">
        <f>SMA1MSFT[[#This Row],[Adj Close]]-SMA1MSFT[[#This Row],[Naive Trend ]]</f>
        <v>-0.13519999999999754</v>
      </c>
      <c r="F246" s="6">
        <f t="shared" si="15"/>
        <v>1.8279039999999337E-2</v>
      </c>
      <c r="G246" s="6">
        <f>ABS(SMA1MSFT[[#This Row],[Erorr 1]])</f>
        <v>0.13519999999999754</v>
      </c>
      <c r="H246" s="25">
        <f>SMA1MSFT[[#This Row],[Abs Erorr 1]]/SMA1MSFT[[#This Row],[Adj Close]]</f>
        <v>6.9171719817696475E-4</v>
      </c>
      <c r="I246" s="23">
        <f t="shared" si="18"/>
        <v>196.38296666666665</v>
      </c>
      <c r="J246" s="26">
        <f>(SMA1MSFT[[#This Row],[Adj Close]]-SMA1MSFT[[#This Row],[3-MA]])</f>
        <v>-0.92736666666664291</v>
      </c>
      <c r="K246" s="11">
        <f t="shared" si="17"/>
        <v>0.86000893444440041</v>
      </c>
      <c r="L246" s="11">
        <f>ABS(SMA1MSFT[[#This Row],[Erorr 2]])</f>
        <v>0.92736666666664291</v>
      </c>
      <c r="M246" s="25">
        <f>SMA1MSFT[[#This Row],[Abs Erorr 2]]/SMA1MSFT[[#This Row],[Adj Close]]</f>
        <v>4.7446410676728777E-3</v>
      </c>
      <c r="N246" s="23">
        <f t="shared" si="19"/>
        <v>201.16318333333334</v>
      </c>
      <c r="O246" s="27">
        <f>SMA1MSFT[[#This Row],[Adj Close]]-SMA1MSFT[[#This Row],[6-MA]]</f>
        <v>-5.7075833333333321</v>
      </c>
      <c r="P246" s="11">
        <f>(SMA1MSFT[[#This Row],[Adj Close]]-N246)^2</f>
        <v>32.576507506944431</v>
      </c>
      <c r="Q246" s="11">
        <f>ABS(SMA1MSFT[[#This Row],[Erorr 3]])</f>
        <v>5.7075833333333321</v>
      </c>
      <c r="R246" s="28">
        <f>SMA1MSFT[[#This Row],[Abs Erorr 3]]/SMA1MSFT[[#This Row],[Adj Close]]</f>
        <v>2.920143159537681E-2</v>
      </c>
    </row>
    <row r="247" spans="2:18">
      <c r="B247" s="14">
        <v>44138.291666666664</v>
      </c>
      <c r="C247" s="15">
        <v>199.41630000000001</v>
      </c>
      <c r="D247" s="23">
        <f t="shared" si="16"/>
        <v>195.4556</v>
      </c>
      <c r="E247" s="24">
        <f>SMA1MSFT[[#This Row],[Adj Close]]-SMA1MSFT[[#This Row],[Naive Trend ]]</f>
        <v>3.9607000000000028</v>
      </c>
      <c r="F247" s="6">
        <f t="shared" si="15"/>
        <v>15.687144490000023</v>
      </c>
      <c r="G247" s="6">
        <f>ABS(SMA1MSFT[[#This Row],[Erorr 1]])</f>
        <v>3.9607000000000028</v>
      </c>
      <c r="H247" s="25">
        <f>SMA1MSFT[[#This Row],[Abs Erorr 1]]/SMA1MSFT[[#This Row],[Adj Close]]</f>
        <v>1.9861465687609301E-2</v>
      </c>
      <c r="I247" s="23">
        <f t="shared" si="18"/>
        <v>196.27026666666666</v>
      </c>
      <c r="J247" s="26">
        <f>(SMA1MSFT[[#This Row],[Adj Close]]-SMA1MSFT[[#This Row],[3-MA]])</f>
        <v>3.1460333333333494</v>
      </c>
      <c r="K247" s="11">
        <f t="shared" si="17"/>
        <v>9.897525734444546</v>
      </c>
      <c r="L247" s="11">
        <f>ABS(SMA1MSFT[[#This Row],[Erorr 2]])</f>
        <v>3.1460333333333494</v>
      </c>
      <c r="M247" s="25">
        <f>SMA1MSFT[[#This Row],[Abs Erorr 2]]/SMA1MSFT[[#This Row],[Adj Close]]</f>
        <v>1.5776209534192287E-2</v>
      </c>
      <c r="N247" s="23">
        <f t="shared" si="19"/>
        <v>198.92523333333335</v>
      </c>
      <c r="O247" s="27">
        <f>SMA1MSFT[[#This Row],[Adj Close]]-SMA1MSFT[[#This Row],[6-MA]]</f>
        <v>0.49106666666665433</v>
      </c>
      <c r="P247" s="11">
        <f>(SMA1MSFT[[#This Row],[Adj Close]]-N247)^2</f>
        <v>0.24114647111109899</v>
      </c>
      <c r="Q247" s="11">
        <f>ABS(SMA1MSFT[[#This Row],[Erorr 3]])</f>
        <v>0.49106666666665433</v>
      </c>
      <c r="R247" s="28">
        <f>SMA1MSFT[[#This Row],[Abs Erorr 3]]/SMA1MSFT[[#This Row],[Adj Close]]</f>
        <v>2.4625201985326891E-3</v>
      </c>
    </row>
    <row r="248" spans="2:18">
      <c r="B248" s="14">
        <v>44139.291666666664</v>
      </c>
      <c r="C248" s="15">
        <v>209.03790000000001</v>
      </c>
      <c r="D248" s="23">
        <f t="shared" si="16"/>
        <v>199.41630000000001</v>
      </c>
      <c r="E248" s="24">
        <f>SMA1MSFT[[#This Row],[Adj Close]]-SMA1MSFT[[#This Row],[Naive Trend ]]</f>
        <v>9.6216000000000008</v>
      </c>
      <c r="F248" s="6">
        <f t="shared" si="15"/>
        <v>92.57518656000002</v>
      </c>
      <c r="G248" s="6">
        <f>ABS(SMA1MSFT[[#This Row],[Erorr 1]])</f>
        <v>9.6216000000000008</v>
      </c>
      <c r="H248" s="25">
        <f>SMA1MSFT[[#This Row],[Abs Erorr 1]]/SMA1MSFT[[#This Row],[Adj Close]]</f>
        <v>4.6028016928987524E-2</v>
      </c>
      <c r="I248" s="23">
        <f t="shared" si="18"/>
        <v>196.82090000000002</v>
      </c>
      <c r="J248" s="26">
        <f>(SMA1MSFT[[#This Row],[Adj Close]]-SMA1MSFT[[#This Row],[3-MA]])</f>
        <v>12.216999999999985</v>
      </c>
      <c r="K248" s="11">
        <f t="shared" si="17"/>
        <v>149.25508899999963</v>
      </c>
      <c r="L248" s="11">
        <f>ABS(SMA1MSFT[[#This Row],[Erorr 2]])</f>
        <v>12.216999999999985</v>
      </c>
      <c r="M248" s="25">
        <f>SMA1MSFT[[#This Row],[Abs Erorr 2]]/SMA1MSFT[[#This Row],[Adj Close]]</f>
        <v>5.8443947245929967E-2</v>
      </c>
      <c r="N248" s="23">
        <f t="shared" si="19"/>
        <v>198.3375666666667</v>
      </c>
      <c r="O248" s="27">
        <f>SMA1MSFT[[#This Row],[Adj Close]]-SMA1MSFT[[#This Row],[6-MA]]</f>
        <v>10.700333333333305</v>
      </c>
      <c r="P248" s="11">
        <f>(SMA1MSFT[[#This Row],[Adj Close]]-N248)^2</f>
        <v>114.49713344444383</v>
      </c>
      <c r="Q248" s="11">
        <f>ABS(SMA1MSFT[[#This Row],[Erorr 3]])</f>
        <v>10.700333333333305</v>
      </c>
      <c r="R248" s="28">
        <f>SMA1MSFT[[#This Row],[Abs Erorr 3]]/SMA1MSFT[[#This Row],[Adj Close]]</f>
        <v>5.1188484640026066E-2</v>
      </c>
    </row>
    <row r="249" spans="2:18">
      <c r="B249" s="14">
        <v>44140.291666666664</v>
      </c>
      <c r="C249" s="15">
        <v>215.70339999999999</v>
      </c>
      <c r="D249" s="23">
        <f t="shared" si="16"/>
        <v>209.03790000000001</v>
      </c>
      <c r="E249" s="24">
        <f>SMA1MSFT[[#This Row],[Adj Close]]-SMA1MSFT[[#This Row],[Naive Trend ]]</f>
        <v>6.6654999999999802</v>
      </c>
      <c r="F249" s="6">
        <f t="shared" si="15"/>
        <v>44.428890249999739</v>
      </c>
      <c r="G249" s="6">
        <f>ABS(SMA1MSFT[[#This Row],[Erorr 1]])</f>
        <v>6.6654999999999802</v>
      </c>
      <c r="H249" s="25">
        <f>SMA1MSFT[[#This Row],[Abs Erorr 1]]/SMA1MSFT[[#This Row],[Adj Close]]</f>
        <v>3.0901228260657831E-2</v>
      </c>
      <c r="I249" s="23">
        <f t="shared" si="18"/>
        <v>201.30326666666667</v>
      </c>
      <c r="J249" s="26">
        <f>(SMA1MSFT[[#This Row],[Adj Close]]-SMA1MSFT[[#This Row],[3-MA]])</f>
        <v>14.400133333333315</v>
      </c>
      <c r="K249" s="11">
        <f t="shared" si="17"/>
        <v>207.36384001777725</v>
      </c>
      <c r="L249" s="11">
        <f>ABS(SMA1MSFT[[#This Row],[Erorr 2]])</f>
        <v>14.400133333333315</v>
      </c>
      <c r="M249" s="25">
        <f>SMA1MSFT[[#This Row],[Abs Erorr 2]]/SMA1MSFT[[#This Row],[Adj Close]]</f>
        <v>6.675895388451604E-2</v>
      </c>
      <c r="N249" s="23">
        <f t="shared" si="19"/>
        <v>198.84311666666665</v>
      </c>
      <c r="O249" s="27">
        <f>SMA1MSFT[[#This Row],[Adj Close]]-SMA1MSFT[[#This Row],[6-MA]]</f>
        <v>16.860283333333342</v>
      </c>
      <c r="P249" s="11">
        <f>(SMA1MSFT[[#This Row],[Adj Close]]-N249)^2</f>
        <v>284.2691540802781</v>
      </c>
      <c r="Q249" s="11">
        <f>ABS(SMA1MSFT[[#This Row],[Erorr 3]])</f>
        <v>16.860283333333342</v>
      </c>
      <c r="R249" s="28">
        <f>SMA1MSFT[[#This Row],[Abs Erorr 3]]/SMA1MSFT[[#This Row],[Adj Close]]</f>
        <v>7.8164198308108931E-2</v>
      </c>
    </row>
    <row r="250" spans="2:18">
      <c r="B250" s="14">
        <v>44141.291666666664</v>
      </c>
      <c r="C250" s="15">
        <v>216.1189</v>
      </c>
      <c r="D250" s="23">
        <f t="shared" si="16"/>
        <v>215.70339999999999</v>
      </c>
      <c r="E250" s="24">
        <f>SMA1MSFT[[#This Row],[Adj Close]]-SMA1MSFT[[#This Row],[Naive Trend ]]</f>
        <v>0.41550000000000864</v>
      </c>
      <c r="F250" s="6">
        <f t="shared" si="15"/>
        <v>0.17264025000000718</v>
      </c>
      <c r="G250" s="6">
        <f>ABS(SMA1MSFT[[#This Row],[Erorr 1]])</f>
        <v>0.41550000000000864</v>
      </c>
      <c r="H250" s="25">
        <f>SMA1MSFT[[#This Row],[Abs Erorr 1]]/SMA1MSFT[[#This Row],[Adj Close]]</f>
        <v>1.9225528169910574E-3</v>
      </c>
      <c r="I250" s="23">
        <f t="shared" si="18"/>
        <v>208.05253333333334</v>
      </c>
      <c r="J250" s="26">
        <f>(SMA1MSFT[[#This Row],[Adj Close]]-SMA1MSFT[[#This Row],[3-MA]])</f>
        <v>8.0663666666666529</v>
      </c>
      <c r="K250" s="11">
        <f t="shared" si="17"/>
        <v>65.066271201110894</v>
      </c>
      <c r="L250" s="11">
        <f>ABS(SMA1MSFT[[#This Row],[Erorr 2]])</f>
        <v>8.0663666666666529</v>
      </c>
      <c r="M250" s="25">
        <f>SMA1MSFT[[#This Row],[Abs Erorr 2]]/SMA1MSFT[[#This Row],[Adj Close]]</f>
        <v>3.7323744784313884E-2</v>
      </c>
      <c r="N250" s="23">
        <f t="shared" si="19"/>
        <v>202.16139999999999</v>
      </c>
      <c r="O250" s="27">
        <f>SMA1MSFT[[#This Row],[Adj Close]]-SMA1MSFT[[#This Row],[6-MA]]</f>
        <v>13.95750000000001</v>
      </c>
      <c r="P250" s="11">
        <f>(SMA1MSFT[[#This Row],[Adj Close]]-N250)^2</f>
        <v>194.81180625000027</v>
      </c>
      <c r="Q250" s="11">
        <f>ABS(SMA1MSFT[[#This Row],[Erorr 3]])</f>
        <v>13.95750000000001</v>
      </c>
      <c r="R250" s="28">
        <f>SMA1MSFT[[#This Row],[Abs Erorr 3]]/SMA1MSFT[[#This Row],[Adj Close]]</f>
        <v>6.4582505278344512E-2</v>
      </c>
    </row>
    <row r="251" spans="2:18">
      <c r="B251" s="14">
        <v>44144.291666666664</v>
      </c>
      <c r="C251" s="15">
        <v>210.9699</v>
      </c>
      <c r="D251" s="23">
        <f t="shared" si="16"/>
        <v>216.1189</v>
      </c>
      <c r="E251" s="24">
        <f>SMA1MSFT[[#This Row],[Adj Close]]-SMA1MSFT[[#This Row],[Naive Trend ]]</f>
        <v>-5.1490000000000009</v>
      </c>
      <c r="F251" s="6">
        <f t="shared" si="15"/>
        <v>26.512201000000008</v>
      </c>
      <c r="G251" s="6">
        <f>ABS(SMA1MSFT[[#This Row],[Erorr 1]])</f>
        <v>5.1490000000000009</v>
      </c>
      <c r="H251" s="25">
        <f>SMA1MSFT[[#This Row],[Abs Erorr 1]]/SMA1MSFT[[#This Row],[Adj Close]]</f>
        <v>2.4406325262513757E-2</v>
      </c>
      <c r="I251" s="23">
        <f t="shared" si="18"/>
        <v>213.6200666666667</v>
      </c>
      <c r="J251" s="26">
        <f>(SMA1MSFT[[#This Row],[Adj Close]]-SMA1MSFT[[#This Row],[3-MA]])</f>
        <v>-2.6501666666667063</v>
      </c>
      <c r="K251" s="11">
        <f t="shared" si="17"/>
        <v>7.0233833611113212</v>
      </c>
      <c r="L251" s="11">
        <f>ABS(SMA1MSFT[[#This Row],[Erorr 2]])</f>
        <v>2.6501666666667063</v>
      </c>
      <c r="M251" s="25">
        <f>SMA1MSFT[[#This Row],[Abs Erorr 2]]/SMA1MSFT[[#This Row],[Adj Close]]</f>
        <v>1.2561823590316469E-2</v>
      </c>
      <c r="N251" s="23">
        <f t="shared" si="19"/>
        <v>205.22048333333336</v>
      </c>
      <c r="O251" s="27">
        <f>SMA1MSFT[[#This Row],[Adj Close]]-SMA1MSFT[[#This Row],[6-MA]]</f>
        <v>5.7494166666666331</v>
      </c>
      <c r="P251" s="11">
        <f>(SMA1MSFT[[#This Row],[Adj Close]]-N251)^2</f>
        <v>33.05579200694406</v>
      </c>
      <c r="Q251" s="11">
        <f>ABS(SMA1MSFT[[#This Row],[Erorr 3]])</f>
        <v>5.7494166666666331</v>
      </c>
      <c r="R251" s="28">
        <f>SMA1MSFT[[#This Row],[Abs Erorr 3]]/SMA1MSFT[[#This Row],[Adj Close]]</f>
        <v>2.7252307872671092E-2</v>
      </c>
    </row>
    <row r="252" spans="2:18">
      <c r="B252" s="14">
        <v>44145.291666666664</v>
      </c>
      <c r="C252" s="15">
        <v>203.8407</v>
      </c>
      <c r="D252" s="23">
        <f t="shared" si="16"/>
        <v>210.9699</v>
      </c>
      <c r="E252" s="24">
        <f>SMA1MSFT[[#This Row],[Adj Close]]-SMA1MSFT[[#This Row],[Naive Trend ]]</f>
        <v>-7.1291999999999973</v>
      </c>
      <c r="F252" s="6">
        <f t="shared" si="15"/>
        <v>50.825492639999965</v>
      </c>
      <c r="G252" s="6">
        <f>ABS(SMA1MSFT[[#This Row],[Erorr 1]])</f>
        <v>7.1291999999999973</v>
      </c>
      <c r="H252" s="25">
        <f>SMA1MSFT[[#This Row],[Abs Erorr 1]]/SMA1MSFT[[#This Row],[Adj Close]]</f>
        <v>3.497436969162683E-2</v>
      </c>
      <c r="I252" s="23">
        <f t="shared" si="18"/>
        <v>214.26406666666665</v>
      </c>
      <c r="J252" s="26">
        <f>(SMA1MSFT[[#This Row],[Adj Close]]-SMA1MSFT[[#This Row],[3-MA]])</f>
        <v>-10.423366666666652</v>
      </c>
      <c r="K252" s="11">
        <f t="shared" si="17"/>
        <v>108.64657266777748</v>
      </c>
      <c r="L252" s="11">
        <f>ABS(SMA1MSFT[[#This Row],[Erorr 2]])</f>
        <v>10.423366666666652</v>
      </c>
      <c r="M252" s="25">
        <f>SMA1MSFT[[#This Row],[Abs Erorr 2]]/SMA1MSFT[[#This Row],[Adj Close]]</f>
        <v>5.1134864954185559E-2</v>
      </c>
      <c r="N252" s="23">
        <f t="shared" si="19"/>
        <v>207.78366666666668</v>
      </c>
      <c r="O252" s="27">
        <f>SMA1MSFT[[#This Row],[Adj Close]]-SMA1MSFT[[#This Row],[6-MA]]</f>
        <v>-3.9429666666666776</v>
      </c>
      <c r="P252" s="11">
        <f>(SMA1MSFT[[#This Row],[Adj Close]]-N252)^2</f>
        <v>15.546986134444531</v>
      </c>
      <c r="Q252" s="11">
        <f>ABS(SMA1MSFT[[#This Row],[Erorr 3]])</f>
        <v>3.9429666666666776</v>
      </c>
      <c r="R252" s="28">
        <f>SMA1MSFT[[#This Row],[Abs Erorr 3]]/SMA1MSFT[[#This Row],[Adj Close]]</f>
        <v>1.9343372872378663E-2</v>
      </c>
    </row>
    <row r="253" spans="2:18">
      <c r="B253" s="14">
        <v>44146.291666666664</v>
      </c>
      <c r="C253" s="15">
        <v>209.1925</v>
      </c>
      <c r="D253" s="23">
        <f t="shared" si="16"/>
        <v>203.8407</v>
      </c>
      <c r="E253" s="24">
        <f>SMA1MSFT[[#This Row],[Adj Close]]-SMA1MSFT[[#This Row],[Naive Trend ]]</f>
        <v>5.3517999999999972</v>
      </c>
      <c r="F253" s="6">
        <f t="shared" si="15"/>
        <v>28.641763239999971</v>
      </c>
      <c r="G253" s="6">
        <f>ABS(SMA1MSFT[[#This Row],[Erorr 1]])</f>
        <v>5.3517999999999972</v>
      </c>
      <c r="H253" s="25">
        <f>SMA1MSFT[[#This Row],[Abs Erorr 1]]/SMA1MSFT[[#This Row],[Adj Close]]</f>
        <v>2.5583135150638751E-2</v>
      </c>
      <c r="I253" s="23">
        <f t="shared" si="18"/>
        <v>210.30983333333333</v>
      </c>
      <c r="J253" s="26">
        <f>(SMA1MSFT[[#This Row],[Adj Close]]-SMA1MSFT[[#This Row],[3-MA]])</f>
        <v>-1.1173333333333346</v>
      </c>
      <c r="K253" s="11">
        <f t="shared" si="17"/>
        <v>1.2484337777777808</v>
      </c>
      <c r="L253" s="11">
        <f>ABS(SMA1MSFT[[#This Row],[Erorr 2]])</f>
        <v>1.1173333333333346</v>
      </c>
      <c r="M253" s="25">
        <f>SMA1MSFT[[#This Row],[Abs Erorr 2]]/SMA1MSFT[[#This Row],[Adj Close]]</f>
        <v>5.3411730025375416E-3</v>
      </c>
      <c r="N253" s="23">
        <f t="shared" si="19"/>
        <v>209.18118333333334</v>
      </c>
      <c r="O253" s="27">
        <f>SMA1MSFT[[#This Row],[Adj Close]]-SMA1MSFT[[#This Row],[6-MA]]</f>
        <v>1.1316666666658648E-2</v>
      </c>
      <c r="P253" s="11">
        <f>(SMA1MSFT[[#This Row],[Adj Close]]-N253)^2</f>
        <v>1.2806694444426295E-4</v>
      </c>
      <c r="Q253" s="11">
        <f>ABS(SMA1MSFT[[#This Row],[Erorr 3]])</f>
        <v>1.1316666666658648E-2</v>
      </c>
      <c r="R253" s="28">
        <f>SMA1MSFT[[#This Row],[Abs Erorr 3]]/SMA1MSFT[[#This Row],[Adj Close]]</f>
        <v>5.4096904366354663E-5</v>
      </c>
    </row>
    <row r="254" spans="2:18">
      <c r="B254" s="14">
        <v>44147.291666666664</v>
      </c>
      <c r="C254" s="15">
        <v>208.12020000000001</v>
      </c>
      <c r="D254" s="23">
        <f t="shared" si="16"/>
        <v>209.1925</v>
      </c>
      <c r="E254" s="24">
        <f>SMA1MSFT[[#This Row],[Adj Close]]-SMA1MSFT[[#This Row],[Naive Trend ]]</f>
        <v>-1.0722999999999843</v>
      </c>
      <c r="F254" s="6">
        <f t="shared" si="15"/>
        <v>1.1498272899999662</v>
      </c>
      <c r="G254" s="6">
        <f>ABS(SMA1MSFT[[#This Row],[Erorr 1]])</f>
        <v>1.0722999999999843</v>
      </c>
      <c r="H254" s="25">
        <f>SMA1MSFT[[#This Row],[Abs Erorr 1]]/SMA1MSFT[[#This Row],[Adj Close]]</f>
        <v>5.1523110202660975E-3</v>
      </c>
      <c r="I254" s="23">
        <f t="shared" si="18"/>
        <v>208.00103333333334</v>
      </c>
      <c r="J254" s="26">
        <f>(SMA1MSFT[[#This Row],[Adj Close]]-SMA1MSFT[[#This Row],[3-MA]])</f>
        <v>0.11916666666667197</v>
      </c>
      <c r="K254" s="11">
        <f t="shared" si="17"/>
        <v>1.4200694444445709E-2</v>
      </c>
      <c r="L254" s="11">
        <f>ABS(SMA1MSFT[[#This Row],[Erorr 2]])</f>
        <v>0.11916666666667197</v>
      </c>
      <c r="M254" s="25">
        <f>SMA1MSFT[[#This Row],[Abs Erorr 2]]/SMA1MSFT[[#This Row],[Adj Close]]</f>
        <v>5.7258577815450862E-4</v>
      </c>
      <c r="N254" s="23">
        <f t="shared" si="19"/>
        <v>210.81055000000001</v>
      </c>
      <c r="O254" s="27">
        <f>SMA1MSFT[[#This Row],[Adj Close]]-SMA1MSFT[[#This Row],[6-MA]]</f>
        <v>-2.6903499999999951</v>
      </c>
      <c r="P254" s="11">
        <f>(SMA1MSFT[[#This Row],[Adj Close]]-N254)^2</f>
        <v>7.2379831224999736</v>
      </c>
      <c r="Q254" s="11">
        <f>ABS(SMA1MSFT[[#This Row],[Erorr 3]])</f>
        <v>2.6903499999999951</v>
      </c>
      <c r="R254" s="28">
        <f>SMA1MSFT[[#This Row],[Abs Erorr 3]]/SMA1MSFT[[#This Row],[Adj Close]]</f>
        <v>1.2926904740625826E-2</v>
      </c>
    </row>
    <row r="255" spans="2:18">
      <c r="B255" s="14">
        <v>44148.291666666664</v>
      </c>
      <c r="C255" s="15">
        <v>209.15379999999999</v>
      </c>
      <c r="D255" s="23">
        <f t="shared" si="16"/>
        <v>208.12020000000001</v>
      </c>
      <c r="E255" s="24">
        <f>SMA1MSFT[[#This Row],[Adj Close]]-SMA1MSFT[[#This Row],[Naive Trend ]]</f>
        <v>1.0335999999999785</v>
      </c>
      <c r="F255" s="6">
        <f t="shared" si="15"/>
        <v>1.0683289599999557</v>
      </c>
      <c r="G255" s="6">
        <f>ABS(SMA1MSFT[[#This Row],[Erorr 1]])</f>
        <v>1.0335999999999785</v>
      </c>
      <c r="H255" s="25">
        <f>SMA1MSFT[[#This Row],[Abs Erorr 1]]/SMA1MSFT[[#This Row],[Adj Close]]</f>
        <v>4.9418179349358157E-3</v>
      </c>
      <c r="I255" s="23">
        <f t="shared" si="18"/>
        <v>207.0511333333333</v>
      </c>
      <c r="J255" s="26">
        <f>(SMA1MSFT[[#This Row],[Adj Close]]-SMA1MSFT[[#This Row],[3-MA]])</f>
        <v>2.1026666666666927</v>
      </c>
      <c r="K255" s="11">
        <f t="shared" si="17"/>
        <v>4.4212071111112206</v>
      </c>
      <c r="L255" s="11">
        <f>ABS(SMA1MSFT[[#This Row],[Erorr 2]])</f>
        <v>2.1026666666666927</v>
      </c>
      <c r="M255" s="25">
        <f>SMA1MSFT[[#This Row],[Abs Erorr 2]]/SMA1MSFT[[#This Row],[Adj Close]]</f>
        <v>1.005320805391388E-2</v>
      </c>
      <c r="N255" s="23">
        <f t="shared" si="19"/>
        <v>210.6576</v>
      </c>
      <c r="O255" s="27">
        <f>SMA1MSFT[[#This Row],[Adj Close]]-SMA1MSFT[[#This Row],[6-MA]]</f>
        <v>-1.5038000000000125</v>
      </c>
      <c r="P255" s="11">
        <f>(SMA1MSFT[[#This Row],[Adj Close]]-N255)^2</f>
        <v>2.2614144400000376</v>
      </c>
      <c r="Q255" s="11">
        <f>ABS(SMA1MSFT[[#This Row],[Erorr 3]])</f>
        <v>1.5038000000000125</v>
      </c>
      <c r="R255" s="28">
        <f>SMA1MSFT[[#This Row],[Abs Erorr 3]]/SMA1MSFT[[#This Row],[Adj Close]]</f>
        <v>7.1899243523187838E-3</v>
      </c>
    </row>
    <row r="256" spans="2:18">
      <c r="B256" s="14">
        <v>44151.291666666664</v>
      </c>
      <c r="C256" s="15">
        <v>209.8493</v>
      </c>
      <c r="D256" s="23">
        <f t="shared" si="16"/>
        <v>209.15379999999999</v>
      </c>
      <c r="E256" s="24">
        <f>SMA1MSFT[[#This Row],[Adj Close]]-SMA1MSFT[[#This Row],[Naive Trend ]]</f>
        <v>0.69550000000000978</v>
      </c>
      <c r="F256" s="6">
        <f t="shared" si="15"/>
        <v>0.48372025000001362</v>
      </c>
      <c r="G256" s="6">
        <f>ABS(SMA1MSFT[[#This Row],[Erorr 1]])</f>
        <v>0.69550000000000978</v>
      </c>
      <c r="H256" s="25">
        <f>SMA1MSFT[[#This Row],[Abs Erorr 1]]/SMA1MSFT[[#This Row],[Adj Close]]</f>
        <v>3.3142831546257709E-3</v>
      </c>
      <c r="I256" s="23">
        <f t="shared" si="18"/>
        <v>208.82216666666667</v>
      </c>
      <c r="J256" s="26">
        <f>(SMA1MSFT[[#This Row],[Adj Close]]-SMA1MSFT[[#This Row],[3-MA]])</f>
        <v>1.0271333333333246</v>
      </c>
      <c r="K256" s="11">
        <f t="shared" si="17"/>
        <v>1.0550028844444264</v>
      </c>
      <c r="L256" s="11">
        <f>ABS(SMA1MSFT[[#This Row],[Erorr 2]])</f>
        <v>1.0271333333333246</v>
      </c>
      <c r="M256" s="25">
        <f>SMA1MSFT[[#This Row],[Abs Erorr 2]]/SMA1MSFT[[#This Row],[Adj Close]]</f>
        <v>4.8946235862274718E-3</v>
      </c>
      <c r="N256" s="23">
        <f t="shared" si="19"/>
        <v>209.566</v>
      </c>
      <c r="O256" s="27">
        <f>SMA1MSFT[[#This Row],[Adj Close]]-SMA1MSFT[[#This Row],[6-MA]]</f>
        <v>0.283299999999997</v>
      </c>
      <c r="P256" s="11">
        <f>(SMA1MSFT[[#This Row],[Adj Close]]-N256)^2</f>
        <v>8.0258889999998306E-2</v>
      </c>
      <c r="Q256" s="11">
        <f>ABS(SMA1MSFT[[#This Row],[Erorr 3]])</f>
        <v>0.283299999999997</v>
      </c>
      <c r="R256" s="28">
        <f>SMA1MSFT[[#This Row],[Abs Erorr 3]]/SMA1MSFT[[#This Row],[Adj Close]]</f>
        <v>1.3500164165427143E-3</v>
      </c>
    </row>
    <row r="257" spans="2:18">
      <c r="B257" s="14">
        <v>44152.291666666664</v>
      </c>
      <c r="C257" s="15">
        <v>207.17349999999999</v>
      </c>
      <c r="D257" s="23">
        <f t="shared" si="16"/>
        <v>209.8493</v>
      </c>
      <c r="E257" s="24">
        <f>SMA1MSFT[[#This Row],[Adj Close]]-SMA1MSFT[[#This Row],[Naive Trend ]]</f>
        <v>-2.6758000000000095</v>
      </c>
      <c r="F257" s="6">
        <f t="shared" si="15"/>
        <v>7.1599056400000505</v>
      </c>
      <c r="G257" s="6">
        <f>ABS(SMA1MSFT[[#This Row],[Erorr 1]])</f>
        <v>2.6758000000000095</v>
      </c>
      <c r="H257" s="25">
        <f>SMA1MSFT[[#This Row],[Abs Erorr 1]]/SMA1MSFT[[#This Row],[Adj Close]]</f>
        <v>1.2915744532963963E-2</v>
      </c>
      <c r="I257" s="23">
        <f t="shared" si="18"/>
        <v>209.0411</v>
      </c>
      <c r="J257" s="26">
        <f>(SMA1MSFT[[#This Row],[Adj Close]]-SMA1MSFT[[#This Row],[3-MA]])</f>
        <v>-1.8676000000000101</v>
      </c>
      <c r="K257" s="11">
        <f t="shared" si="17"/>
        <v>3.4879297600000378</v>
      </c>
      <c r="L257" s="11">
        <f>ABS(SMA1MSFT[[#This Row],[Erorr 2]])</f>
        <v>1.8676000000000101</v>
      </c>
      <c r="M257" s="25">
        <f>SMA1MSFT[[#This Row],[Abs Erorr 2]]/SMA1MSFT[[#This Row],[Adj Close]]</f>
        <v>9.0146664510664266E-3</v>
      </c>
      <c r="N257" s="23">
        <f t="shared" si="19"/>
        <v>208.52106666666668</v>
      </c>
      <c r="O257" s="27">
        <f>SMA1MSFT[[#This Row],[Adj Close]]-SMA1MSFT[[#This Row],[6-MA]]</f>
        <v>-1.3475666666666939</v>
      </c>
      <c r="P257" s="11">
        <f>(SMA1MSFT[[#This Row],[Adj Close]]-N257)^2</f>
        <v>1.8159359211111845</v>
      </c>
      <c r="Q257" s="11">
        <f>ABS(SMA1MSFT[[#This Row],[Erorr 3]])</f>
        <v>1.3475666666666939</v>
      </c>
      <c r="R257" s="28">
        <f>SMA1MSFT[[#This Row],[Abs Erorr 3]]/SMA1MSFT[[#This Row],[Adj Close]]</f>
        <v>6.5045320307215637E-3</v>
      </c>
    </row>
    <row r="258" spans="2:18">
      <c r="B258" s="14">
        <v>44153.291666666664</v>
      </c>
      <c r="C258" s="15">
        <v>204.44220000000001</v>
      </c>
      <c r="D258" s="23">
        <f t="shared" si="16"/>
        <v>207.17349999999999</v>
      </c>
      <c r="E258" s="24">
        <f>SMA1MSFT[[#This Row],[Adj Close]]-SMA1MSFT[[#This Row],[Naive Trend ]]</f>
        <v>-2.7312999999999761</v>
      </c>
      <c r="F258" s="6">
        <f t="shared" si="15"/>
        <v>7.4599996899998695</v>
      </c>
      <c r="G258" s="6">
        <f>ABS(SMA1MSFT[[#This Row],[Erorr 1]])</f>
        <v>2.7312999999999761</v>
      </c>
      <c r="H258" s="25">
        <f>SMA1MSFT[[#This Row],[Abs Erorr 1]]/SMA1MSFT[[#This Row],[Adj Close]]</f>
        <v>1.3359766232216127E-2</v>
      </c>
      <c r="I258" s="23">
        <f t="shared" si="18"/>
        <v>208.72553333333335</v>
      </c>
      <c r="J258" s="26">
        <f>(SMA1MSFT[[#This Row],[Adj Close]]-SMA1MSFT[[#This Row],[3-MA]])</f>
        <v>-4.2833333333333314</v>
      </c>
      <c r="K258" s="11">
        <f t="shared" si="17"/>
        <v>18.346944444444429</v>
      </c>
      <c r="L258" s="11">
        <f>ABS(SMA1MSFT[[#This Row],[Erorr 2]])</f>
        <v>4.2833333333333314</v>
      </c>
      <c r="M258" s="25">
        <f>SMA1MSFT[[#This Row],[Abs Erorr 2]]/SMA1MSFT[[#This Row],[Adj Close]]</f>
        <v>2.0951316965544937E-2</v>
      </c>
      <c r="N258" s="23">
        <f t="shared" si="19"/>
        <v>207.88833333333332</v>
      </c>
      <c r="O258" s="27">
        <f>SMA1MSFT[[#This Row],[Adj Close]]-SMA1MSFT[[#This Row],[6-MA]]</f>
        <v>-3.4461333333333073</v>
      </c>
      <c r="P258" s="11">
        <f>(SMA1MSFT[[#This Row],[Adj Close]]-N258)^2</f>
        <v>11.875834951110932</v>
      </c>
      <c r="Q258" s="11">
        <f>ABS(SMA1MSFT[[#This Row],[Erorr 3]])</f>
        <v>3.4461333333333073</v>
      </c>
      <c r="R258" s="28">
        <f>SMA1MSFT[[#This Row],[Abs Erorr 3]]/SMA1MSFT[[#This Row],[Adj Close]]</f>
        <v>1.6856272009073015E-2</v>
      </c>
    </row>
    <row r="259" spans="2:18">
      <c r="B259" s="14">
        <v>44154.291666666664</v>
      </c>
      <c r="C259" s="15">
        <v>205.74</v>
      </c>
      <c r="D259" s="23">
        <f t="shared" si="16"/>
        <v>204.44220000000001</v>
      </c>
      <c r="E259" s="24">
        <f>SMA1MSFT[[#This Row],[Adj Close]]-SMA1MSFT[[#This Row],[Naive Trend ]]</f>
        <v>1.2977999999999952</v>
      </c>
      <c r="F259" s="6">
        <f t="shared" si="15"/>
        <v>1.6842848399999875</v>
      </c>
      <c r="G259" s="6">
        <f>ABS(SMA1MSFT[[#This Row],[Erorr 1]])</f>
        <v>1.2977999999999952</v>
      </c>
      <c r="H259" s="25">
        <f>SMA1MSFT[[#This Row],[Abs Erorr 1]]/SMA1MSFT[[#This Row],[Adj Close]]</f>
        <v>6.3079615048118745E-3</v>
      </c>
      <c r="I259" s="23">
        <f t="shared" si="18"/>
        <v>207.15499999999997</v>
      </c>
      <c r="J259" s="26">
        <f>(SMA1MSFT[[#This Row],[Adj Close]]-SMA1MSFT[[#This Row],[3-MA]])</f>
        <v>-1.4149999999999636</v>
      </c>
      <c r="K259" s="11">
        <f t="shared" si="17"/>
        <v>2.0022249999998971</v>
      </c>
      <c r="L259" s="11">
        <f>ABS(SMA1MSFT[[#This Row],[Erorr 2]])</f>
        <v>1.4149999999999636</v>
      </c>
      <c r="M259" s="25">
        <f>SMA1MSFT[[#This Row],[Abs Erorr 2]]/SMA1MSFT[[#This Row],[Adj Close]]</f>
        <v>6.8776125206569628E-3</v>
      </c>
      <c r="N259" s="23">
        <f t="shared" si="19"/>
        <v>207.98858333333331</v>
      </c>
      <c r="O259" s="27">
        <f>SMA1MSFT[[#This Row],[Adj Close]]-SMA1MSFT[[#This Row],[6-MA]]</f>
        <v>-2.2485833333333005</v>
      </c>
      <c r="P259" s="11">
        <f>(SMA1MSFT[[#This Row],[Adj Close]]-N259)^2</f>
        <v>5.0561270069442967</v>
      </c>
      <c r="Q259" s="11">
        <f>ABS(SMA1MSFT[[#This Row],[Erorr 3]])</f>
        <v>2.2485833333333005</v>
      </c>
      <c r="R259" s="28">
        <f>SMA1MSFT[[#This Row],[Abs Erorr 3]]/SMA1MSFT[[#This Row],[Adj Close]]</f>
        <v>1.0929247270017014E-2</v>
      </c>
    </row>
    <row r="260" spans="2:18">
      <c r="B260" s="14">
        <v>44155.291666666664</v>
      </c>
      <c r="C260" s="15">
        <v>203.77379999999999</v>
      </c>
      <c r="D260" s="23">
        <f t="shared" si="16"/>
        <v>205.74</v>
      </c>
      <c r="E260" s="24">
        <f>SMA1MSFT[[#This Row],[Adj Close]]-SMA1MSFT[[#This Row],[Naive Trend ]]</f>
        <v>-1.9662000000000148</v>
      </c>
      <c r="F260" s="6">
        <f t="shared" ref="F260:F323" si="20">(C260-D260)^2</f>
        <v>3.8659424400000582</v>
      </c>
      <c r="G260" s="6">
        <f>ABS(SMA1MSFT[[#This Row],[Erorr 1]])</f>
        <v>1.9662000000000148</v>
      </c>
      <c r="H260" s="25">
        <f>SMA1MSFT[[#This Row],[Abs Erorr 1]]/SMA1MSFT[[#This Row],[Adj Close]]</f>
        <v>9.6489342594583555E-3</v>
      </c>
      <c r="I260" s="23">
        <f t="shared" si="18"/>
        <v>205.78523333333337</v>
      </c>
      <c r="J260" s="26">
        <f>(SMA1MSFT[[#This Row],[Adj Close]]-SMA1MSFT[[#This Row],[3-MA]])</f>
        <v>-2.0114333333333718</v>
      </c>
      <c r="K260" s="11">
        <f t="shared" si="17"/>
        <v>4.045864054444599</v>
      </c>
      <c r="L260" s="11">
        <f>ABS(SMA1MSFT[[#This Row],[Erorr 2]])</f>
        <v>2.0114333333333718</v>
      </c>
      <c r="M260" s="25">
        <f>SMA1MSFT[[#This Row],[Abs Erorr 2]]/SMA1MSFT[[#This Row],[Adj Close]]</f>
        <v>9.870912420209918E-3</v>
      </c>
      <c r="N260" s="23">
        <f t="shared" si="19"/>
        <v>207.41316666666668</v>
      </c>
      <c r="O260" s="27">
        <f>SMA1MSFT[[#This Row],[Adj Close]]-SMA1MSFT[[#This Row],[6-MA]]</f>
        <v>-3.6393666666666888</v>
      </c>
      <c r="P260" s="11">
        <f>(SMA1MSFT[[#This Row],[Adj Close]]-N260)^2</f>
        <v>13.244989734444605</v>
      </c>
      <c r="Q260" s="11">
        <f>ABS(SMA1MSFT[[#This Row],[Erorr 3]])</f>
        <v>3.6393666666666888</v>
      </c>
      <c r="R260" s="28">
        <f>SMA1MSFT[[#This Row],[Abs Erorr 3]]/SMA1MSFT[[#This Row],[Adj Close]]</f>
        <v>1.7859836086222512E-2</v>
      </c>
    </row>
    <row r="261" spans="2:18">
      <c r="B261" s="14">
        <v>44158.291666666664</v>
      </c>
      <c r="C261" s="15">
        <v>203.5027</v>
      </c>
      <c r="D261" s="23">
        <f t="shared" ref="D261:D324" si="21">C260</f>
        <v>203.77379999999999</v>
      </c>
      <c r="E261" s="24">
        <f>SMA1MSFT[[#This Row],[Adj Close]]-SMA1MSFT[[#This Row],[Naive Trend ]]</f>
        <v>-0.2710999999999899</v>
      </c>
      <c r="F261" s="6">
        <f t="shared" si="20"/>
        <v>7.3495209999994524E-2</v>
      </c>
      <c r="G261" s="6">
        <f>ABS(SMA1MSFT[[#This Row],[Erorr 1]])</f>
        <v>0.2710999999999899</v>
      </c>
      <c r="H261" s="25">
        <f>SMA1MSFT[[#This Row],[Abs Erorr 1]]/SMA1MSFT[[#This Row],[Adj Close]]</f>
        <v>1.3321690572163903E-3</v>
      </c>
      <c r="I261" s="23">
        <f t="shared" si="18"/>
        <v>204.65200000000002</v>
      </c>
      <c r="J261" s="26">
        <f>(SMA1MSFT[[#This Row],[Adj Close]]-SMA1MSFT[[#This Row],[3-MA]])</f>
        <v>-1.1493000000000109</v>
      </c>
      <c r="K261" s="11">
        <f t="shared" si="17"/>
        <v>1.3208904900000249</v>
      </c>
      <c r="L261" s="11">
        <f>ABS(SMA1MSFT[[#This Row],[Erorr 2]])</f>
        <v>1.1493000000000109</v>
      </c>
      <c r="M261" s="25">
        <f>SMA1MSFT[[#This Row],[Abs Erorr 2]]/SMA1MSFT[[#This Row],[Adj Close]]</f>
        <v>5.647590916484208E-3</v>
      </c>
      <c r="N261" s="23">
        <f t="shared" si="19"/>
        <v>206.68876666666665</v>
      </c>
      <c r="O261" s="27">
        <f>SMA1MSFT[[#This Row],[Adj Close]]-SMA1MSFT[[#This Row],[6-MA]]</f>
        <v>-3.1860666666666475</v>
      </c>
      <c r="P261" s="11">
        <f>(SMA1MSFT[[#This Row],[Adj Close]]-N261)^2</f>
        <v>10.151020804444322</v>
      </c>
      <c r="Q261" s="11">
        <f>ABS(SMA1MSFT[[#This Row],[Erorr 3]])</f>
        <v>3.1860666666666475</v>
      </c>
      <c r="R261" s="28">
        <f>SMA1MSFT[[#This Row],[Abs Erorr 3]]/SMA1MSFT[[#This Row],[Adj Close]]</f>
        <v>1.5656139533611335E-2</v>
      </c>
    </row>
    <row r="262" spans="2:18">
      <c r="B262" s="14">
        <v>44159.291666666664</v>
      </c>
      <c r="C262" s="15">
        <v>207.13470000000001</v>
      </c>
      <c r="D262" s="23">
        <f t="shared" si="21"/>
        <v>203.5027</v>
      </c>
      <c r="E262" s="24">
        <f>SMA1MSFT[[#This Row],[Adj Close]]-SMA1MSFT[[#This Row],[Naive Trend ]]</f>
        <v>3.632000000000005</v>
      </c>
      <c r="F262" s="6">
        <f t="shared" si="20"/>
        <v>13.191424000000037</v>
      </c>
      <c r="G262" s="6">
        <f>ABS(SMA1MSFT[[#This Row],[Erorr 1]])</f>
        <v>3.632000000000005</v>
      </c>
      <c r="H262" s="25">
        <f>SMA1MSFT[[#This Row],[Abs Erorr 1]]/SMA1MSFT[[#This Row],[Adj Close]]</f>
        <v>1.7534483599319695E-2</v>
      </c>
      <c r="I262" s="23">
        <f t="shared" si="18"/>
        <v>204.33883333333333</v>
      </c>
      <c r="J262" s="26">
        <f>(SMA1MSFT[[#This Row],[Adj Close]]-SMA1MSFT[[#This Row],[3-MA]])</f>
        <v>2.7958666666666829</v>
      </c>
      <c r="K262" s="11">
        <f t="shared" ref="K262:K325" si="22">(C262-I262)^2</f>
        <v>7.816870417777869</v>
      </c>
      <c r="L262" s="11">
        <f>ABS(SMA1MSFT[[#This Row],[Erorr 2]])</f>
        <v>2.7958666666666829</v>
      </c>
      <c r="M262" s="25">
        <f>SMA1MSFT[[#This Row],[Abs Erorr 2]]/SMA1MSFT[[#This Row],[Adj Close]]</f>
        <v>1.3497818891121009E-2</v>
      </c>
      <c r="N262" s="23">
        <f t="shared" si="19"/>
        <v>205.74691666666664</v>
      </c>
      <c r="O262" s="27">
        <f>SMA1MSFT[[#This Row],[Adj Close]]-SMA1MSFT[[#This Row],[6-MA]]</f>
        <v>1.387783333333374</v>
      </c>
      <c r="P262" s="11">
        <f>(SMA1MSFT[[#This Row],[Adj Close]]-N262)^2</f>
        <v>1.9259425802778907</v>
      </c>
      <c r="Q262" s="11">
        <f>ABS(SMA1MSFT[[#This Row],[Erorr 3]])</f>
        <v>1.387783333333374</v>
      </c>
      <c r="R262" s="28">
        <f>SMA1MSFT[[#This Row],[Abs Erorr 3]]/SMA1MSFT[[#This Row],[Adj Close]]</f>
        <v>6.699907515898466E-3</v>
      </c>
    </row>
    <row r="263" spans="2:18">
      <c r="B263" s="14">
        <v>44160.291666666664</v>
      </c>
      <c r="C263" s="15">
        <v>207.14439999999999</v>
      </c>
      <c r="D263" s="23">
        <f t="shared" si="21"/>
        <v>207.13470000000001</v>
      </c>
      <c r="E263" s="24">
        <f>SMA1MSFT[[#This Row],[Adj Close]]-SMA1MSFT[[#This Row],[Naive Trend ]]</f>
        <v>9.6999999999809461E-3</v>
      </c>
      <c r="F263" s="6">
        <f t="shared" si="20"/>
        <v>9.4089999999630357E-5</v>
      </c>
      <c r="G263" s="6">
        <f>ABS(SMA1MSFT[[#This Row],[Erorr 1]])</f>
        <v>9.6999999999809461E-3</v>
      </c>
      <c r="H263" s="25">
        <f>SMA1MSFT[[#This Row],[Abs Erorr 1]]/SMA1MSFT[[#This Row],[Adj Close]]</f>
        <v>4.6827237424622372E-5</v>
      </c>
      <c r="I263" s="23">
        <f t="shared" ref="I263:I326" si="23">AVERAGE(C260:C262)</f>
        <v>204.80373333333333</v>
      </c>
      <c r="J263" s="26">
        <f>(SMA1MSFT[[#This Row],[Adj Close]]-SMA1MSFT[[#This Row],[3-MA]])</f>
        <v>2.3406666666666638</v>
      </c>
      <c r="K263" s="11">
        <f t="shared" si="22"/>
        <v>5.4787204444444306</v>
      </c>
      <c r="L263" s="11">
        <f>ABS(SMA1MSFT[[#This Row],[Erorr 2]])</f>
        <v>2.3406666666666638</v>
      </c>
      <c r="M263" s="25">
        <f>SMA1MSFT[[#This Row],[Abs Erorr 2]]/SMA1MSFT[[#This Row],[Adj Close]]</f>
        <v>1.1299685951764392E-2</v>
      </c>
      <c r="N263" s="23">
        <f t="shared" si="19"/>
        <v>205.29448333333335</v>
      </c>
      <c r="O263" s="27">
        <f>SMA1MSFT[[#This Row],[Adj Close]]-SMA1MSFT[[#This Row],[6-MA]]</f>
        <v>1.849916666666644</v>
      </c>
      <c r="P263" s="11">
        <f>(SMA1MSFT[[#This Row],[Adj Close]]-N263)^2</f>
        <v>3.4221916736110272</v>
      </c>
      <c r="Q263" s="11">
        <f>ABS(SMA1MSFT[[#This Row],[Erorr 3]])</f>
        <v>1.849916666666644</v>
      </c>
      <c r="R263" s="28">
        <f>SMA1MSFT[[#This Row],[Abs Erorr 3]]/SMA1MSFT[[#This Row],[Adj Close]]</f>
        <v>8.9305656665912472E-3</v>
      </c>
    </row>
    <row r="264" spans="2:18">
      <c r="B264" s="14">
        <v>44162.291666666664</v>
      </c>
      <c r="C264" s="15">
        <v>208.4616</v>
      </c>
      <c r="D264" s="23">
        <f t="shared" si="21"/>
        <v>207.14439999999999</v>
      </c>
      <c r="E264" s="24">
        <f>SMA1MSFT[[#This Row],[Adj Close]]-SMA1MSFT[[#This Row],[Naive Trend ]]</f>
        <v>1.3172000000000139</v>
      </c>
      <c r="F264" s="6">
        <f t="shared" si="20"/>
        <v>1.7350158400000366</v>
      </c>
      <c r="G264" s="6">
        <f>ABS(SMA1MSFT[[#This Row],[Erorr 1]])</f>
        <v>1.3172000000000139</v>
      </c>
      <c r="H264" s="25">
        <f>SMA1MSFT[[#This Row],[Abs Erorr 1]]/SMA1MSFT[[#This Row],[Adj Close]]</f>
        <v>6.3186697214259787E-3</v>
      </c>
      <c r="I264" s="23">
        <f t="shared" si="23"/>
        <v>205.92726666666667</v>
      </c>
      <c r="J264" s="26">
        <f>(SMA1MSFT[[#This Row],[Adj Close]]-SMA1MSFT[[#This Row],[3-MA]])</f>
        <v>2.5343333333333362</v>
      </c>
      <c r="K264" s="11">
        <f t="shared" si="22"/>
        <v>6.4228454444444587</v>
      </c>
      <c r="L264" s="11">
        <f>ABS(SMA1MSFT[[#This Row],[Erorr 2]])</f>
        <v>2.5343333333333362</v>
      </c>
      <c r="M264" s="25">
        <f>SMA1MSFT[[#This Row],[Abs Erorr 2]]/SMA1MSFT[[#This Row],[Adj Close]]</f>
        <v>1.2157314984310474E-2</v>
      </c>
      <c r="N264" s="23">
        <f t="shared" si="19"/>
        <v>205.28963333333331</v>
      </c>
      <c r="O264" s="27">
        <f>SMA1MSFT[[#This Row],[Adj Close]]-SMA1MSFT[[#This Row],[6-MA]]</f>
        <v>3.171966666666691</v>
      </c>
      <c r="P264" s="11">
        <f>(SMA1MSFT[[#This Row],[Adj Close]]-N264)^2</f>
        <v>10.061372534444599</v>
      </c>
      <c r="Q264" s="11">
        <f>ABS(SMA1MSFT[[#This Row],[Erorr 3]])</f>
        <v>3.171966666666691</v>
      </c>
      <c r="R264" s="28">
        <f>SMA1MSFT[[#This Row],[Abs Erorr 3]]/SMA1MSFT[[#This Row],[Adj Close]]</f>
        <v>1.521607176893342E-2</v>
      </c>
    </row>
    <row r="265" spans="2:18">
      <c r="B265" s="14">
        <v>44165.291666666664</v>
      </c>
      <c r="C265" s="15">
        <v>207.3381</v>
      </c>
      <c r="D265" s="23">
        <f t="shared" si="21"/>
        <v>208.4616</v>
      </c>
      <c r="E265" s="24">
        <f>SMA1MSFT[[#This Row],[Adj Close]]-SMA1MSFT[[#This Row],[Naive Trend ]]</f>
        <v>-1.123500000000007</v>
      </c>
      <c r="F265" s="6">
        <f t="shared" si="20"/>
        <v>1.2622522500000157</v>
      </c>
      <c r="G265" s="6">
        <f>ABS(SMA1MSFT[[#This Row],[Erorr 1]])</f>
        <v>1.123500000000007</v>
      </c>
      <c r="H265" s="25">
        <f>SMA1MSFT[[#This Row],[Abs Erorr 1]]/SMA1MSFT[[#This Row],[Adj Close]]</f>
        <v>5.4186857118880081E-3</v>
      </c>
      <c r="I265" s="23">
        <f t="shared" si="23"/>
        <v>207.58023333333333</v>
      </c>
      <c r="J265" s="26">
        <f>(SMA1MSFT[[#This Row],[Adj Close]]-SMA1MSFT[[#This Row],[3-MA]])</f>
        <v>-0.24213333333332798</v>
      </c>
      <c r="K265" s="11">
        <f t="shared" si="22"/>
        <v>5.8628551111108519E-2</v>
      </c>
      <c r="L265" s="11">
        <f>ABS(SMA1MSFT[[#This Row],[Erorr 2]])</f>
        <v>0.24213333333332798</v>
      </c>
      <c r="M265" s="25">
        <f>SMA1MSFT[[#This Row],[Abs Erorr 2]]/SMA1MSFT[[#This Row],[Adj Close]]</f>
        <v>1.1678188105964508E-3</v>
      </c>
      <c r="N265" s="23">
        <f t="shared" si="19"/>
        <v>205.95953333333333</v>
      </c>
      <c r="O265" s="27">
        <f>SMA1MSFT[[#This Row],[Adj Close]]-SMA1MSFT[[#This Row],[6-MA]]</f>
        <v>1.3785666666666714</v>
      </c>
      <c r="P265" s="11">
        <f>(SMA1MSFT[[#This Row],[Adj Close]]-N265)^2</f>
        <v>1.9004460544444575</v>
      </c>
      <c r="Q265" s="11">
        <f>ABS(SMA1MSFT[[#This Row],[Erorr 3]])</f>
        <v>1.3785666666666714</v>
      </c>
      <c r="R265" s="28">
        <f>SMA1MSFT[[#This Row],[Abs Erorr 3]]/SMA1MSFT[[#This Row],[Adj Close]]</f>
        <v>6.6488825096143516E-3</v>
      </c>
    </row>
    <row r="266" spans="2:18">
      <c r="B266" s="14">
        <v>44166.291666666664</v>
      </c>
      <c r="C266" s="15">
        <v>209.41079999999999</v>
      </c>
      <c r="D266" s="23">
        <f t="shared" si="21"/>
        <v>207.3381</v>
      </c>
      <c r="E266" s="24">
        <f>SMA1MSFT[[#This Row],[Adj Close]]-SMA1MSFT[[#This Row],[Naive Trend ]]</f>
        <v>2.0726999999999975</v>
      </c>
      <c r="F266" s="6">
        <f t="shared" si="20"/>
        <v>4.29608528999999</v>
      </c>
      <c r="G266" s="6">
        <f>ABS(SMA1MSFT[[#This Row],[Erorr 1]])</f>
        <v>2.0726999999999975</v>
      </c>
      <c r="H266" s="25">
        <f>SMA1MSFT[[#This Row],[Abs Erorr 1]]/SMA1MSFT[[#This Row],[Adj Close]]</f>
        <v>9.8977703155711059E-3</v>
      </c>
      <c r="I266" s="23">
        <f t="shared" si="23"/>
        <v>207.6480333333333</v>
      </c>
      <c r="J266" s="26">
        <f>(SMA1MSFT[[#This Row],[Adj Close]]-SMA1MSFT[[#This Row],[3-MA]])</f>
        <v>1.7627666666666926</v>
      </c>
      <c r="K266" s="11">
        <f t="shared" si="22"/>
        <v>3.1073463211112022</v>
      </c>
      <c r="L266" s="11">
        <f>ABS(SMA1MSFT[[#This Row],[Erorr 2]])</f>
        <v>1.7627666666666926</v>
      </c>
      <c r="M266" s="25">
        <f>SMA1MSFT[[#This Row],[Abs Erorr 2]]/SMA1MSFT[[#This Row],[Adj Close]]</f>
        <v>8.4177447708842744E-3</v>
      </c>
      <c r="N266" s="23">
        <f t="shared" ref="N266:N329" si="24">AVERAGE(C260:C265)</f>
        <v>206.22588333333331</v>
      </c>
      <c r="O266" s="27">
        <f>SMA1MSFT[[#This Row],[Adj Close]]-SMA1MSFT[[#This Row],[6-MA]]</f>
        <v>3.1849166666666804</v>
      </c>
      <c r="P266" s="11">
        <f>(SMA1MSFT[[#This Row],[Adj Close]]-N266)^2</f>
        <v>10.143694173611198</v>
      </c>
      <c r="Q266" s="11">
        <f>ABS(SMA1MSFT[[#This Row],[Erorr 3]])</f>
        <v>3.1849166666666804</v>
      </c>
      <c r="R266" s="28">
        <f>SMA1MSFT[[#This Row],[Abs Erorr 3]]/SMA1MSFT[[#This Row],[Adj Close]]</f>
        <v>1.5208941786510917E-2</v>
      </c>
    </row>
    <row r="267" spans="2:18">
      <c r="B267" s="14">
        <v>44167.291666666664</v>
      </c>
      <c r="C267" s="15">
        <v>208.59719999999999</v>
      </c>
      <c r="D267" s="23">
        <f t="shared" si="21"/>
        <v>209.41079999999999</v>
      </c>
      <c r="E267" s="24">
        <f>SMA1MSFT[[#This Row],[Adj Close]]-SMA1MSFT[[#This Row],[Naive Trend ]]</f>
        <v>-0.81360000000000809</v>
      </c>
      <c r="F267" s="6">
        <f t="shared" si="20"/>
        <v>0.66194496000001313</v>
      </c>
      <c r="G267" s="6">
        <f>ABS(SMA1MSFT[[#This Row],[Erorr 1]])</f>
        <v>0.81360000000000809</v>
      </c>
      <c r="H267" s="25">
        <f>SMA1MSFT[[#This Row],[Abs Erorr 1]]/SMA1MSFT[[#This Row],[Adj Close]]</f>
        <v>3.9003399853881457E-3</v>
      </c>
      <c r="I267" s="23">
        <f t="shared" si="23"/>
        <v>208.40350000000001</v>
      </c>
      <c r="J267" s="26">
        <f>(SMA1MSFT[[#This Row],[Adj Close]]-SMA1MSFT[[#This Row],[3-MA]])</f>
        <v>0.19369999999997844</v>
      </c>
      <c r="K267" s="11">
        <f t="shared" si="22"/>
        <v>3.7519689999991647E-2</v>
      </c>
      <c r="L267" s="11">
        <f>ABS(SMA1MSFT[[#This Row],[Erorr 2]])</f>
        <v>0.19369999999997844</v>
      </c>
      <c r="M267" s="25">
        <f>SMA1MSFT[[#This Row],[Abs Erorr 2]]/SMA1MSFT[[#This Row],[Adj Close]]</f>
        <v>9.285838927846513E-4</v>
      </c>
      <c r="N267" s="23">
        <f t="shared" si="24"/>
        <v>207.16538333333332</v>
      </c>
      <c r="O267" s="27">
        <f>SMA1MSFT[[#This Row],[Adj Close]]-SMA1MSFT[[#This Row],[6-MA]]</f>
        <v>1.4318166666666627</v>
      </c>
      <c r="P267" s="11">
        <f>(SMA1MSFT[[#This Row],[Adj Close]]-N267)^2</f>
        <v>2.0500989669444332</v>
      </c>
      <c r="Q267" s="11">
        <f>ABS(SMA1MSFT[[#This Row],[Erorr 3]])</f>
        <v>1.4318166666666627</v>
      </c>
      <c r="R267" s="28">
        <f>SMA1MSFT[[#This Row],[Abs Erorr 3]]/SMA1MSFT[[#This Row],[Adj Close]]</f>
        <v>6.8640262988509089E-3</v>
      </c>
    </row>
    <row r="268" spans="2:18">
      <c r="B268" s="14">
        <v>44168.291666666664</v>
      </c>
      <c r="C268" s="15">
        <v>207.50280000000001</v>
      </c>
      <c r="D268" s="23">
        <f t="shared" si="21"/>
        <v>208.59719999999999</v>
      </c>
      <c r="E268" s="24">
        <f>SMA1MSFT[[#This Row],[Adj Close]]-SMA1MSFT[[#This Row],[Naive Trend ]]</f>
        <v>-1.0943999999999789</v>
      </c>
      <c r="F268" s="6">
        <f t="shared" si="20"/>
        <v>1.1977113599999538</v>
      </c>
      <c r="G268" s="6">
        <f>ABS(SMA1MSFT[[#This Row],[Erorr 1]])</f>
        <v>1.0943999999999789</v>
      </c>
      <c r="H268" s="25">
        <f>SMA1MSFT[[#This Row],[Abs Erorr 1]]/SMA1MSFT[[#This Row],[Adj Close]]</f>
        <v>5.274145698274813E-3</v>
      </c>
      <c r="I268" s="23">
        <f t="shared" si="23"/>
        <v>208.4487</v>
      </c>
      <c r="J268" s="26">
        <f>(SMA1MSFT[[#This Row],[Adj Close]]-SMA1MSFT[[#This Row],[3-MA]])</f>
        <v>-0.94589999999999463</v>
      </c>
      <c r="K268" s="11">
        <f t="shared" si="22"/>
        <v>0.89472680999998988</v>
      </c>
      <c r="L268" s="11">
        <f>ABS(SMA1MSFT[[#This Row],[Erorr 2]])</f>
        <v>0.94589999999999463</v>
      </c>
      <c r="M268" s="25">
        <f>SMA1MSFT[[#This Row],[Abs Erorr 2]]/SMA1MSFT[[#This Row],[Adj Close]]</f>
        <v>4.5584927046767301E-3</v>
      </c>
      <c r="N268" s="23">
        <f t="shared" si="24"/>
        <v>208.01446666666664</v>
      </c>
      <c r="O268" s="27">
        <f>SMA1MSFT[[#This Row],[Adj Close]]-SMA1MSFT[[#This Row],[6-MA]]</f>
        <v>-0.51166666666662763</v>
      </c>
      <c r="P268" s="11">
        <f>(SMA1MSFT[[#This Row],[Adj Close]]-N268)^2</f>
        <v>0.26180277777773786</v>
      </c>
      <c r="Q268" s="11">
        <f>ABS(SMA1MSFT[[#This Row],[Erorr 3]])</f>
        <v>0.51166666666662763</v>
      </c>
      <c r="R268" s="28">
        <f>SMA1MSFT[[#This Row],[Abs Erorr 3]]/SMA1MSFT[[#This Row],[Adj Close]]</f>
        <v>2.4658301799620418E-3</v>
      </c>
    </row>
    <row r="269" spans="2:18">
      <c r="B269" s="14">
        <v>44169.291666666664</v>
      </c>
      <c r="C269" s="15">
        <v>207.619</v>
      </c>
      <c r="D269" s="23">
        <f t="shared" si="21"/>
        <v>207.50280000000001</v>
      </c>
      <c r="E269" s="24">
        <f>SMA1MSFT[[#This Row],[Adj Close]]-SMA1MSFT[[#This Row],[Naive Trend ]]</f>
        <v>0.11619999999999209</v>
      </c>
      <c r="F269" s="6">
        <f t="shared" si="20"/>
        <v>1.350243999999816E-2</v>
      </c>
      <c r="G269" s="6">
        <f>ABS(SMA1MSFT[[#This Row],[Erorr 1]])</f>
        <v>0.11619999999999209</v>
      </c>
      <c r="H269" s="25">
        <f>SMA1MSFT[[#This Row],[Abs Erorr 1]]/SMA1MSFT[[#This Row],[Adj Close]]</f>
        <v>5.5967902744928015E-4</v>
      </c>
      <c r="I269" s="23">
        <f t="shared" si="23"/>
        <v>208.50360000000001</v>
      </c>
      <c r="J269" s="26">
        <f>(SMA1MSFT[[#This Row],[Adj Close]]-SMA1MSFT[[#This Row],[3-MA]])</f>
        <v>-0.88460000000000605</v>
      </c>
      <c r="K269" s="11">
        <f t="shared" si="22"/>
        <v>0.7825171600000107</v>
      </c>
      <c r="L269" s="11">
        <f>ABS(SMA1MSFT[[#This Row],[Erorr 2]])</f>
        <v>0.88460000000000605</v>
      </c>
      <c r="M269" s="25">
        <f>SMA1MSFT[[#This Row],[Abs Erorr 2]]/SMA1MSFT[[#This Row],[Adj Close]]</f>
        <v>4.260689050616784E-3</v>
      </c>
      <c r="N269" s="23">
        <f t="shared" si="24"/>
        <v>208.07581666666667</v>
      </c>
      <c r="O269" s="27">
        <f>SMA1MSFT[[#This Row],[Adj Close]]-SMA1MSFT[[#This Row],[6-MA]]</f>
        <v>-0.45681666666666843</v>
      </c>
      <c r="P269" s="11">
        <f>(SMA1MSFT[[#This Row],[Adj Close]]-N269)^2</f>
        <v>0.20868146694444606</v>
      </c>
      <c r="Q269" s="11">
        <f>ABS(SMA1MSFT[[#This Row],[Erorr 3]])</f>
        <v>0.45681666666666843</v>
      </c>
      <c r="R269" s="28">
        <f>SMA1MSFT[[#This Row],[Abs Erorr 3]]/SMA1MSFT[[#This Row],[Adj Close]]</f>
        <v>2.2002642661156659E-3</v>
      </c>
    </row>
    <row r="270" spans="2:18">
      <c r="B270" s="14">
        <v>44172.291666666664</v>
      </c>
      <c r="C270" s="15">
        <v>207.55119999999999</v>
      </c>
      <c r="D270" s="23">
        <f t="shared" si="21"/>
        <v>207.619</v>
      </c>
      <c r="E270" s="24">
        <f>SMA1MSFT[[#This Row],[Adj Close]]-SMA1MSFT[[#This Row],[Naive Trend ]]</f>
        <v>-6.7800000000005411E-2</v>
      </c>
      <c r="F270" s="6">
        <f t="shared" si="20"/>
        <v>4.5968400000007334E-3</v>
      </c>
      <c r="G270" s="6">
        <f>ABS(SMA1MSFT[[#This Row],[Erorr 1]])</f>
        <v>6.7800000000005411E-2</v>
      </c>
      <c r="H270" s="25">
        <f>SMA1MSFT[[#This Row],[Abs Erorr 1]]/SMA1MSFT[[#This Row],[Adj Close]]</f>
        <v>3.2666638400551487E-4</v>
      </c>
      <c r="I270" s="23">
        <f t="shared" si="23"/>
        <v>207.90633333333335</v>
      </c>
      <c r="J270" s="26">
        <f>(SMA1MSFT[[#This Row],[Adj Close]]-SMA1MSFT[[#This Row],[3-MA]])</f>
        <v>-0.35513333333335595</v>
      </c>
      <c r="K270" s="11">
        <f t="shared" si="22"/>
        <v>0.12611968444446051</v>
      </c>
      <c r="L270" s="11">
        <f>ABS(SMA1MSFT[[#This Row],[Erorr 2]])</f>
        <v>0.35513333333335595</v>
      </c>
      <c r="M270" s="25">
        <f>SMA1MSFT[[#This Row],[Abs Erorr 2]]/SMA1MSFT[[#This Row],[Adj Close]]</f>
        <v>1.7110637439501962E-3</v>
      </c>
      <c r="N270" s="23">
        <f t="shared" si="24"/>
        <v>208.15491666666665</v>
      </c>
      <c r="O270" s="27">
        <f>SMA1MSFT[[#This Row],[Adj Close]]-SMA1MSFT[[#This Row],[6-MA]]</f>
        <v>-0.60371666666665647</v>
      </c>
      <c r="P270" s="11">
        <f>(SMA1MSFT[[#This Row],[Adj Close]]-N270)^2</f>
        <v>0.36447381361109882</v>
      </c>
      <c r="Q270" s="11">
        <f>ABS(SMA1MSFT[[#This Row],[Erorr 3]])</f>
        <v>0.60371666666665647</v>
      </c>
      <c r="R270" s="28">
        <f>SMA1MSFT[[#This Row],[Abs Erorr 3]]/SMA1MSFT[[#This Row],[Adj Close]]</f>
        <v>2.9087601838325024E-3</v>
      </c>
    </row>
    <row r="271" spans="2:18">
      <c r="B271" s="14">
        <v>44173.291666666664</v>
      </c>
      <c r="C271" s="15">
        <v>209.21709999999999</v>
      </c>
      <c r="D271" s="23">
        <f t="shared" si="21"/>
        <v>207.55119999999999</v>
      </c>
      <c r="E271" s="24">
        <f>SMA1MSFT[[#This Row],[Adj Close]]-SMA1MSFT[[#This Row],[Naive Trend ]]</f>
        <v>1.6658999999999935</v>
      </c>
      <c r="F271" s="6">
        <f t="shared" si="20"/>
        <v>2.7752228099999785</v>
      </c>
      <c r="G271" s="6">
        <f>ABS(SMA1MSFT[[#This Row],[Erorr 1]])</f>
        <v>1.6658999999999935</v>
      </c>
      <c r="H271" s="25">
        <f>SMA1MSFT[[#This Row],[Abs Erorr 1]]/SMA1MSFT[[#This Row],[Adj Close]]</f>
        <v>7.9625422587350347E-3</v>
      </c>
      <c r="I271" s="23">
        <f t="shared" si="23"/>
        <v>207.55766666666668</v>
      </c>
      <c r="J271" s="26">
        <f>(SMA1MSFT[[#This Row],[Adj Close]]-SMA1MSFT[[#This Row],[3-MA]])</f>
        <v>1.6594333333333111</v>
      </c>
      <c r="K271" s="11">
        <f t="shared" si="22"/>
        <v>2.7537189877777042</v>
      </c>
      <c r="L271" s="11">
        <f>ABS(SMA1MSFT[[#This Row],[Erorr 2]])</f>
        <v>1.6594333333333111</v>
      </c>
      <c r="M271" s="25">
        <f>SMA1MSFT[[#This Row],[Abs Erorr 2]]/SMA1MSFT[[#This Row],[Adj Close]]</f>
        <v>7.931633376685324E-3</v>
      </c>
      <c r="N271" s="23">
        <f t="shared" si="24"/>
        <v>208.00318333333334</v>
      </c>
      <c r="O271" s="27">
        <f>SMA1MSFT[[#This Row],[Adj Close]]-SMA1MSFT[[#This Row],[6-MA]]</f>
        <v>1.2139166666666483</v>
      </c>
      <c r="P271" s="11">
        <f>(SMA1MSFT[[#This Row],[Adj Close]]-N271)^2</f>
        <v>1.4735936736110666</v>
      </c>
      <c r="Q271" s="11">
        <f>ABS(SMA1MSFT[[#This Row],[Erorr 3]])</f>
        <v>1.2139166666666483</v>
      </c>
      <c r="R271" s="28">
        <f>SMA1MSFT[[#This Row],[Abs Erorr 3]]/SMA1MSFT[[#This Row],[Adj Close]]</f>
        <v>5.8021866600132038E-3</v>
      </c>
    </row>
    <row r="272" spans="2:18">
      <c r="B272" s="14">
        <v>44174.291666666664</v>
      </c>
      <c r="C272" s="15">
        <v>205.1395</v>
      </c>
      <c r="D272" s="23">
        <f t="shared" si="21"/>
        <v>209.21709999999999</v>
      </c>
      <c r="E272" s="24">
        <f>SMA1MSFT[[#This Row],[Adj Close]]-SMA1MSFT[[#This Row],[Naive Trend ]]</f>
        <v>-4.0775999999999897</v>
      </c>
      <c r="F272" s="6">
        <f t="shared" si="20"/>
        <v>16.626821759999917</v>
      </c>
      <c r="G272" s="6">
        <f>ABS(SMA1MSFT[[#This Row],[Erorr 1]])</f>
        <v>4.0775999999999897</v>
      </c>
      <c r="H272" s="25">
        <f>SMA1MSFT[[#This Row],[Abs Erorr 1]]/SMA1MSFT[[#This Row],[Adj Close]]</f>
        <v>1.9877205511371478E-2</v>
      </c>
      <c r="I272" s="23">
        <f t="shared" si="23"/>
        <v>208.12909999999999</v>
      </c>
      <c r="J272" s="26">
        <f>(SMA1MSFT[[#This Row],[Adj Close]]-SMA1MSFT[[#This Row],[3-MA]])</f>
        <v>-2.9895999999999958</v>
      </c>
      <c r="K272" s="11">
        <f t="shared" si="22"/>
        <v>8.9377081599999748</v>
      </c>
      <c r="L272" s="11">
        <f>ABS(SMA1MSFT[[#This Row],[Erorr 2]])</f>
        <v>2.9895999999999958</v>
      </c>
      <c r="M272" s="25">
        <f>SMA1MSFT[[#This Row],[Abs Erorr 2]]/SMA1MSFT[[#This Row],[Adj Close]]</f>
        <v>1.457349754679131E-2</v>
      </c>
      <c r="N272" s="23">
        <f t="shared" si="24"/>
        <v>208.31635000000003</v>
      </c>
      <c r="O272" s="27">
        <f>SMA1MSFT[[#This Row],[Adj Close]]-SMA1MSFT[[#This Row],[6-MA]]</f>
        <v>-3.1768500000000301</v>
      </c>
      <c r="P272" s="11">
        <f>(SMA1MSFT[[#This Row],[Adj Close]]-N272)^2</f>
        <v>10.092375922500192</v>
      </c>
      <c r="Q272" s="11">
        <f>ABS(SMA1MSFT[[#This Row],[Erorr 3]])</f>
        <v>3.1768500000000301</v>
      </c>
      <c r="R272" s="28">
        <f>SMA1MSFT[[#This Row],[Abs Erorr 3]]/SMA1MSFT[[#This Row],[Adj Close]]</f>
        <v>1.5486291036099971E-2</v>
      </c>
    </row>
    <row r="273" spans="2:18">
      <c r="B273" s="14">
        <v>44175.291666666664</v>
      </c>
      <c r="C273" s="15">
        <v>203.8998</v>
      </c>
      <c r="D273" s="23">
        <f t="shared" si="21"/>
        <v>205.1395</v>
      </c>
      <c r="E273" s="24">
        <f>SMA1MSFT[[#This Row],[Adj Close]]-SMA1MSFT[[#This Row],[Naive Trend ]]</f>
        <v>-1.2396999999999991</v>
      </c>
      <c r="F273" s="6">
        <f t="shared" si="20"/>
        <v>1.5368560899999979</v>
      </c>
      <c r="G273" s="6">
        <f>ABS(SMA1MSFT[[#This Row],[Erorr 1]])</f>
        <v>1.2396999999999991</v>
      </c>
      <c r="H273" s="25">
        <f>SMA1MSFT[[#This Row],[Abs Erorr 1]]/SMA1MSFT[[#This Row],[Adj Close]]</f>
        <v>6.0799471112772015E-3</v>
      </c>
      <c r="I273" s="23">
        <f t="shared" si="23"/>
        <v>207.30259999999998</v>
      </c>
      <c r="J273" s="26">
        <f>(SMA1MSFT[[#This Row],[Adj Close]]-SMA1MSFT[[#This Row],[3-MA]])</f>
        <v>-3.4027999999999849</v>
      </c>
      <c r="K273" s="11">
        <f t="shared" si="22"/>
        <v>11.579047839999898</v>
      </c>
      <c r="L273" s="11">
        <f>ABS(SMA1MSFT[[#This Row],[Erorr 2]])</f>
        <v>3.4027999999999849</v>
      </c>
      <c r="M273" s="25">
        <f>SMA1MSFT[[#This Row],[Abs Erorr 2]]/SMA1MSFT[[#This Row],[Adj Close]]</f>
        <v>1.6688589199204632E-2</v>
      </c>
      <c r="N273" s="23">
        <f t="shared" si="24"/>
        <v>207.60446666666667</v>
      </c>
      <c r="O273" s="27">
        <f>SMA1MSFT[[#This Row],[Adj Close]]-SMA1MSFT[[#This Row],[6-MA]]</f>
        <v>-3.7046666666666681</v>
      </c>
      <c r="P273" s="11">
        <f>(SMA1MSFT[[#This Row],[Adj Close]]-N273)^2</f>
        <v>13.724555111111123</v>
      </c>
      <c r="Q273" s="11">
        <f>ABS(SMA1MSFT[[#This Row],[Erorr 3]])</f>
        <v>3.7046666666666681</v>
      </c>
      <c r="R273" s="28">
        <f>SMA1MSFT[[#This Row],[Abs Erorr 3]]/SMA1MSFT[[#This Row],[Adj Close]]</f>
        <v>1.8169054931229299E-2</v>
      </c>
    </row>
    <row r="274" spans="2:18">
      <c r="B274" s="14">
        <v>44176.291666666664</v>
      </c>
      <c r="C274" s="15">
        <v>206.55359999999999</v>
      </c>
      <c r="D274" s="23">
        <f t="shared" si="21"/>
        <v>203.8998</v>
      </c>
      <c r="E274" s="24">
        <f>SMA1MSFT[[#This Row],[Adj Close]]-SMA1MSFT[[#This Row],[Naive Trend ]]</f>
        <v>2.6537999999999897</v>
      </c>
      <c r="F274" s="6">
        <f t="shared" si="20"/>
        <v>7.0426544399999456</v>
      </c>
      <c r="G274" s="6">
        <f>ABS(SMA1MSFT[[#This Row],[Erorr 1]])</f>
        <v>2.6537999999999897</v>
      </c>
      <c r="H274" s="25">
        <f>SMA1MSFT[[#This Row],[Abs Erorr 1]]/SMA1MSFT[[#This Row],[Adj Close]]</f>
        <v>1.2847996839561207E-2</v>
      </c>
      <c r="I274" s="23">
        <f t="shared" si="23"/>
        <v>206.08546666666666</v>
      </c>
      <c r="J274" s="26">
        <f>(SMA1MSFT[[#This Row],[Adj Close]]-SMA1MSFT[[#This Row],[3-MA]])</f>
        <v>0.46813333333332707</v>
      </c>
      <c r="K274" s="11">
        <f t="shared" si="22"/>
        <v>0.21914881777777193</v>
      </c>
      <c r="L274" s="11">
        <f>ABS(SMA1MSFT[[#This Row],[Erorr 2]])</f>
        <v>0.46813333333332707</v>
      </c>
      <c r="M274" s="25">
        <f>SMA1MSFT[[#This Row],[Abs Erorr 2]]/SMA1MSFT[[#This Row],[Adj Close]]</f>
        <v>2.2664012311251272E-3</v>
      </c>
      <c r="N274" s="23">
        <f t="shared" si="24"/>
        <v>206.82156666666663</v>
      </c>
      <c r="O274" s="27">
        <f>SMA1MSFT[[#This Row],[Adj Close]]-SMA1MSFT[[#This Row],[6-MA]]</f>
        <v>-0.26796666666663782</v>
      </c>
      <c r="P274" s="11">
        <f>(SMA1MSFT[[#This Row],[Adj Close]]-N274)^2</f>
        <v>7.1806134444428987E-2</v>
      </c>
      <c r="Q274" s="11">
        <f>ABS(SMA1MSFT[[#This Row],[Erorr 3]])</f>
        <v>0.26796666666663782</v>
      </c>
      <c r="R274" s="28">
        <f>SMA1MSFT[[#This Row],[Abs Erorr 3]]/SMA1MSFT[[#This Row],[Adj Close]]</f>
        <v>1.2973226642703775E-3</v>
      </c>
    </row>
    <row r="275" spans="2:18">
      <c r="B275" s="14">
        <v>44179.291666666664</v>
      </c>
      <c r="C275" s="15">
        <v>207.464</v>
      </c>
      <c r="D275" s="23">
        <f t="shared" si="21"/>
        <v>206.55359999999999</v>
      </c>
      <c r="E275" s="24">
        <f>SMA1MSFT[[#This Row],[Adj Close]]-SMA1MSFT[[#This Row],[Naive Trend ]]</f>
        <v>0.91040000000000987</v>
      </c>
      <c r="F275" s="6">
        <f t="shared" si="20"/>
        <v>0.82882816000001802</v>
      </c>
      <c r="G275" s="6">
        <f>ABS(SMA1MSFT[[#This Row],[Erorr 1]])</f>
        <v>0.91040000000000987</v>
      </c>
      <c r="H275" s="25">
        <f>SMA1MSFT[[#This Row],[Abs Erorr 1]]/SMA1MSFT[[#This Row],[Adj Close]]</f>
        <v>4.3882312111981348E-3</v>
      </c>
      <c r="I275" s="23">
        <f t="shared" si="23"/>
        <v>205.19763333333333</v>
      </c>
      <c r="J275" s="26">
        <f>(SMA1MSFT[[#This Row],[Adj Close]]-SMA1MSFT[[#This Row],[3-MA]])</f>
        <v>2.26636666666667</v>
      </c>
      <c r="K275" s="11">
        <f t="shared" si="22"/>
        <v>5.1364178677777925</v>
      </c>
      <c r="L275" s="11">
        <f>ABS(SMA1MSFT[[#This Row],[Erorr 2]])</f>
        <v>2.26636666666667</v>
      </c>
      <c r="M275" s="25">
        <f>SMA1MSFT[[#This Row],[Abs Erorr 2]]/SMA1MSFT[[#This Row],[Adj Close]]</f>
        <v>1.0924144269206562E-2</v>
      </c>
      <c r="N275" s="23">
        <f t="shared" si="24"/>
        <v>206.66336666666666</v>
      </c>
      <c r="O275" s="27">
        <f>SMA1MSFT[[#This Row],[Adj Close]]-SMA1MSFT[[#This Row],[6-MA]]</f>
        <v>0.8006333333333373</v>
      </c>
      <c r="P275" s="11">
        <f>(SMA1MSFT[[#This Row],[Adj Close]]-N275)^2</f>
        <v>0.64101373444445076</v>
      </c>
      <c r="Q275" s="11">
        <f>ABS(SMA1MSFT[[#This Row],[Erorr 3]])</f>
        <v>0.8006333333333373</v>
      </c>
      <c r="R275" s="28">
        <f>SMA1MSFT[[#This Row],[Abs Erorr 3]]/SMA1MSFT[[#This Row],[Adj Close]]</f>
        <v>3.859143433720247E-3</v>
      </c>
    </row>
    <row r="276" spans="2:18">
      <c r="B276" s="14">
        <v>44180.291666666664</v>
      </c>
      <c r="C276" s="15">
        <v>207.3963</v>
      </c>
      <c r="D276" s="23">
        <f t="shared" si="21"/>
        <v>207.464</v>
      </c>
      <c r="E276" s="24">
        <f>SMA1MSFT[[#This Row],[Adj Close]]-SMA1MSFT[[#This Row],[Naive Trend ]]</f>
        <v>-6.7700000000002092E-2</v>
      </c>
      <c r="F276" s="6">
        <f t="shared" si="20"/>
        <v>4.583290000000283E-3</v>
      </c>
      <c r="G276" s="6">
        <f>ABS(SMA1MSFT[[#This Row],[Erorr 1]])</f>
        <v>6.7700000000002092E-2</v>
      </c>
      <c r="H276" s="25">
        <f>SMA1MSFT[[#This Row],[Abs Erorr 1]]/SMA1MSFT[[#This Row],[Adj Close]]</f>
        <v>3.2642819568141809E-4</v>
      </c>
      <c r="I276" s="23">
        <f t="shared" si="23"/>
        <v>205.97246666666669</v>
      </c>
      <c r="J276" s="26">
        <f>(SMA1MSFT[[#This Row],[Adj Close]]-SMA1MSFT[[#This Row],[3-MA]])</f>
        <v>1.423833333333306</v>
      </c>
      <c r="K276" s="11">
        <f t="shared" si="22"/>
        <v>2.0273013611110331</v>
      </c>
      <c r="L276" s="11">
        <f>ABS(SMA1MSFT[[#This Row],[Erorr 2]])</f>
        <v>1.423833333333306</v>
      </c>
      <c r="M276" s="25">
        <f>SMA1MSFT[[#This Row],[Abs Erorr 2]]/SMA1MSFT[[#This Row],[Adj Close]]</f>
        <v>6.8652783744613862E-3</v>
      </c>
      <c r="N276" s="23">
        <f t="shared" si="24"/>
        <v>206.63753333333332</v>
      </c>
      <c r="O276" s="27">
        <f>SMA1MSFT[[#This Row],[Adj Close]]-SMA1MSFT[[#This Row],[6-MA]]</f>
        <v>0.75876666666667347</v>
      </c>
      <c r="P276" s="11">
        <f>(SMA1MSFT[[#This Row],[Adj Close]]-N276)^2</f>
        <v>0.57572685444445482</v>
      </c>
      <c r="Q276" s="11">
        <f>ABS(SMA1MSFT[[#This Row],[Erorr 3]])</f>
        <v>0.75876666666667347</v>
      </c>
      <c r="R276" s="28">
        <f>SMA1MSFT[[#This Row],[Abs Erorr 3]]/SMA1MSFT[[#This Row],[Adj Close]]</f>
        <v>3.6585352133411903E-3</v>
      </c>
    </row>
    <row r="277" spans="2:18">
      <c r="B277" s="14">
        <v>44181.291666666664</v>
      </c>
      <c r="C277" s="15">
        <v>212.3843</v>
      </c>
      <c r="D277" s="23">
        <f t="shared" si="21"/>
        <v>207.3963</v>
      </c>
      <c r="E277" s="24">
        <f>SMA1MSFT[[#This Row],[Adj Close]]-SMA1MSFT[[#This Row],[Naive Trend ]]</f>
        <v>4.9879999999999995</v>
      </c>
      <c r="F277" s="6">
        <f t="shared" si="20"/>
        <v>24.880143999999994</v>
      </c>
      <c r="G277" s="6">
        <f>ABS(SMA1MSFT[[#This Row],[Erorr 1]])</f>
        <v>4.9879999999999995</v>
      </c>
      <c r="H277" s="25">
        <f>SMA1MSFT[[#This Row],[Abs Erorr 1]]/SMA1MSFT[[#This Row],[Adj Close]]</f>
        <v>2.3485728464862986E-2</v>
      </c>
      <c r="I277" s="23">
        <f t="shared" si="23"/>
        <v>207.13796666666667</v>
      </c>
      <c r="J277" s="26">
        <f>(SMA1MSFT[[#This Row],[Adj Close]]-SMA1MSFT[[#This Row],[3-MA]])</f>
        <v>5.2463333333333253</v>
      </c>
      <c r="K277" s="11">
        <f t="shared" si="22"/>
        <v>27.52401344444436</v>
      </c>
      <c r="L277" s="11">
        <f>ABS(SMA1MSFT[[#This Row],[Erorr 2]])</f>
        <v>5.2463333333333253</v>
      </c>
      <c r="M277" s="25">
        <f>SMA1MSFT[[#This Row],[Abs Erorr 2]]/SMA1MSFT[[#This Row],[Adj Close]]</f>
        <v>2.4702077005378107E-2</v>
      </c>
      <c r="N277" s="23">
        <f t="shared" si="24"/>
        <v>206.61171666666664</v>
      </c>
      <c r="O277" s="27">
        <f>SMA1MSFT[[#This Row],[Adj Close]]-SMA1MSFT[[#This Row],[6-MA]]</f>
        <v>5.7725833333333583</v>
      </c>
      <c r="P277" s="11">
        <f>(SMA1MSFT[[#This Row],[Adj Close]]-N277)^2</f>
        <v>33.322718340278065</v>
      </c>
      <c r="Q277" s="11">
        <f>ABS(SMA1MSFT[[#This Row],[Erorr 3]])</f>
        <v>5.7725833333333583</v>
      </c>
      <c r="R277" s="28">
        <f>SMA1MSFT[[#This Row],[Abs Erorr 3]]/SMA1MSFT[[#This Row],[Adj Close]]</f>
        <v>2.7179896693556721E-2</v>
      </c>
    </row>
    <row r="278" spans="2:18">
      <c r="B278" s="14">
        <v>44182.291666666664</v>
      </c>
      <c r="C278" s="15">
        <v>212.51990000000001</v>
      </c>
      <c r="D278" s="23">
        <f t="shared" si="21"/>
        <v>212.3843</v>
      </c>
      <c r="E278" s="24">
        <f>SMA1MSFT[[#This Row],[Adj Close]]-SMA1MSFT[[#This Row],[Naive Trend ]]</f>
        <v>0.13560000000001082</v>
      </c>
      <c r="F278" s="6">
        <f t="shared" si="20"/>
        <v>1.8387360000002934E-2</v>
      </c>
      <c r="G278" s="6">
        <f>ABS(SMA1MSFT[[#This Row],[Erorr 1]])</f>
        <v>0.13560000000001082</v>
      </c>
      <c r="H278" s="25">
        <f>SMA1MSFT[[#This Row],[Abs Erorr 1]]/SMA1MSFT[[#This Row],[Adj Close]]</f>
        <v>6.3805789481366601E-4</v>
      </c>
      <c r="I278" s="23">
        <f t="shared" si="23"/>
        <v>209.08153333333334</v>
      </c>
      <c r="J278" s="26">
        <f>(SMA1MSFT[[#This Row],[Adj Close]]-SMA1MSFT[[#This Row],[3-MA]])</f>
        <v>3.438366666666667</v>
      </c>
      <c r="K278" s="11">
        <f t="shared" si="22"/>
        <v>11.822365334444447</v>
      </c>
      <c r="L278" s="11">
        <f>ABS(SMA1MSFT[[#This Row],[Erorr 2]])</f>
        <v>3.438366666666667</v>
      </c>
      <c r="M278" s="25">
        <f>SMA1MSFT[[#This Row],[Abs Erorr 2]]/SMA1MSFT[[#This Row],[Adj Close]]</f>
        <v>1.6179033900668442E-2</v>
      </c>
      <c r="N278" s="23">
        <f t="shared" si="24"/>
        <v>207.13958333333332</v>
      </c>
      <c r="O278" s="27">
        <f>SMA1MSFT[[#This Row],[Adj Close]]-SMA1MSFT[[#This Row],[6-MA]]</f>
        <v>5.3803166666666868</v>
      </c>
      <c r="P278" s="11">
        <f>(SMA1MSFT[[#This Row],[Adj Close]]-N278)^2</f>
        <v>28.947807433611327</v>
      </c>
      <c r="Q278" s="11">
        <f>ABS(SMA1MSFT[[#This Row],[Erorr 3]])</f>
        <v>5.3803166666666868</v>
      </c>
      <c r="R278" s="28">
        <f>SMA1MSFT[[#This Row],[Abs Erorr 3]]/SMA1MSFT[[#This Row],[Adj Close]]</f>
        <v>2.5316766414188445E-2</v>
      </c>
    </row>
    <row r="279" spans="2:18">
      <c r="B279" s="14">
        <v>44183.291666666664</v>
      </c>
      <c r="C279" s="15">
        <v>211.71600000000001</v>
      </c>
      <c r="D279" s="23">
        <f t="shared" si="21"/>
        <v>212.51990000000001</v>
      </c>
      <c r="E279" s="24">
        <f>SMA1MSFT[[#This Row],[Adj Close]]-SMA1MSFT[[#This Row],[Naive Trend ]]</f>
        <v>-0.80389999999999873</v>
      </c>
      <c r="F279" s="6">
        <f t="shared" si="20"/>
        <v>0.64625520999999797</v>
      </c>
      <c r="G279" s="6">
        <f>ABS(SMA1MSFT[[#This Row],[Erorr 1]])</f>
        <v>0.80389999999999873</v>
      </c>
      <c r="H279" s="25">
        <f>SMA1MSFT[[#This Row],[Abs Erorr 1]]/SMA1MSFT[[#This Row],[Adj Close]]</f>
        <v>3.7970677700315454E-3</v>
      </c>
      <c r="I279" s="23">
        <f t="shared" si="23"/>
        <v>210.76683333333335</v>
      </c>
      <c r="J279" s="26">
        <f>(SMA1MSFT[[#This Row],[Adj Close]]-SMA1MSFT[[#This Row],[3-MA]])</f>
        <v>0.94916666666665606</v>
      </c>
      <c r="K279" s="11">
        <f t="shared" si="22"/>
        <v>0.900917361111091</v>
      </c>
      <c r="L279" s="11">
        <f>ABS(SMA1MSFT[[#This Row],[Erorr 2]])</f>
        <v>0.94916666666665606</v>
      </c>
      <c r="M279" s="25">
        <f>SMA1MSFT[[#This Row],[Abs Erorr 2]]/SMA1MSFT[[#This Row],[Adj Close]]</f>
        <v>4.4832070635504925E-3</v>
      </c>
      <c r="N279" s="23">
        <f t="shared" si="24"/>
        <v>208.36965000000001</v>
      </c>
      <c r="O279" s="27">
        <f>SMA1MSFT[[#This Row],[Adj Close]]-SMA1MSFT[[#This Row],[6-MA]]</f>
        <v>3.346350000000001</v>
      </c>
      <c r="P279" s="11">
        <f>(SMA1MSFT[[#This Row],[Adj Close]]-N279)^2</f>
        <v>11.198058322500007</v>
      </c>
      <c r="Q279" s="11">
        <f>ABS(SMA1MSFT[[#This Row],[Erorr 3]])</f>
        <v>3.346350000000001</v>
      </c>
      <c r="R279" s="28">
        <f>SMA1MSFT[[#This Row],[Abs Erorr 3]]/SMA1MSFT[[#This Row],[Adj Close]]</f>
        <v>1.5805843677379135E-2</v>
      </c>
    </row>
    <row r="280" spans="2:18">
      <c r="B280" s="14">
        <v>44186.291666666664</v>
      </c>
      <c r="C280" s="15">
        <v>215.59020000000001</v>
      </c>
      <c r="D280" s="23">
        <f t="shared" si="21"/>
        <v>211.71600000000001</v>
      </c>
      <c r="E280" s="24">
        <f>SMA1MSFT[[#This Row],[Adj Close]]-SMA1MSFT[[#This Row],[Naive Trend ]]</f>
        <v>3.8742000000000019</v>
      </c>
      <c r="F280" s="6">
        <f t="shared" si="20"/>
        <v>15.009425640000014</v>
      </c>
      <c r="G280" s="6">
        <f>ABS(SMA1MSFT[[#This Row],[Erorr 1]])</f>
        <v>3.8742000000000019</v>
      </c>
      <c r="H280" s="25">
        <f>SMA1MSFT[[#This Row],[Abs Erorr 1]]/SMA1MSFT[[#This Row],[Adj Close]]</f>
        <v>1.7970204582583076E-2</v>
      </c>
      <c r="I280" s="23">
        <f t="shared" si="23"/>
        <v>212.20673333333335</v>
      </c>
      <c r="J280" s="26">
        <f>(SMA1MSFT[[#This Row],[Adj Close]]-SMA1MSFT[[#This Row],[3-MA]])</f>
        <v>3.3834666666666635</v>
      </c>
      <c r="K280" s="11">
        <f t="shared" si="22"/>
        <v>11.447846684444423</v>
      </c>
      <c r="L280" s="11">
        <f>ABS(SMA1MSFT[[#This Row],[Erorr 2]])</f>
        <v>3.3834666666666635</v>
      </c>
      <c r="M280" s="25">
        <f>SMA1MSFT[[#This Row],[Abs Erorr 2]]/SMA1MSFT[[#This Row],[Adj Close]]</f>
        <v>1.5693972484216182E-2</v>
      </c>
      <c r="N280" s="23">
        <f t="shared" si="24"/>
        <v>209.67234999999997</v>
      </c>
      <c r="O280" s="27">
        <f>SMA1MSFT[[#This Row],[Adj Close]]-SMA1MSFT[[#This Row],[6-MA]]</f>
        <v>5.917850000000044</v>
      </c>
      <c r="P280" s="11">
        <f>(SMA1MSFT[[#This Row],[Adj Close]]-N280)^2</f>
        <v>35.020948622500519</v>
      </c>
      <c r="Q280" s="11">
        <f>ABS(SMA1MSFT[[#This Row],[Erorr 3]])</f>
        <v>5.917850000000044</v>
      </c>
      <c r="R280" s="28">
        <f>SMA1MSFT[[#This Row],[Abs Erorr 3]]/SMA1MSFT[[#This Row],[Adj Close]]</f>
        <v>2.7449531564978574E-2</v>
      </c>
    </row>
    <row r="281" spans="2:18">
      <c r="B281" s="14">
        <v>44187.291666666664</v>
      </c>
      <c r="C281" s="15">
        <v>216.89769999999999</v>
      </c>
      <c r="D281" s="23">
        <f t="shared" si="21"/>
        <v>215.59020000000001</v>
      </c>
      <c r="E281" s="24">
        <f>SMA1MSFT[[#This Row],[Adj Close]]-SMA1MSFT[[#This Row],[Naive Trend ]]</f>
        <v>1.3074999999999761</v>
      </c>
      <c r="F281" s="6">
        <f t="shared" si="20"/>
        <v>1.7095562499999375</v>
      </c>
      <c r="G281" s="6">
        <f>ABS(SMA1MSFT[[#This Row],[Erorr 1]])</f>
        <v>1.3074999999999761</v>
      </c>
      <c r="H281" s="25">
        <f>SMA1MSFT[[#This Row],[Abs Erorr 1]]/SMA1MSFT[[#This Row],[Adj Close]]</f>
        <v>6.028187481932617E-3</v>
      </c>
      <c r="I281" s="23">
        <f t="shared" si="23"/>
        <v>213.27536666666666</v>
      </c>
      <c r="J281" s="26">
        <f>(SMA1MSFT[[#This Row],[Adj Close]]-SMA1MSFT[[#This Row],[3-MA]])</f>
        <v>3.6223333333333301</v>
      </c>
      <c r="K281" s="11">
        <f t="shared" si="22"/>
        <v>13.121298777777755</v>
      </c>
      <c r="L281" s="11">
        <f>ABS(SMA1MSFT[[#This Row],[Erorr 2]])</f>
        <v>3.6223333333333301</v>
      </c>
      <c r="M281" s="25">
        <f>SMA1MSFT[[#This Row],[Abs Erorr 2]]/SMA1MSFT[[#This Row],[Adj Close]]</f>
        <v>1.6700653503164534E-2</v>
      </c>
      <c r="N281" s="23">
        <f t="shared" si="24"/>
        <v>211.17845000000003</v>
      </c>
      <c r="O281" s="27">
        <f>SMA1MSFT[[#This Row],[Adj Close]]-SMA1MSFT[[#This Row],[6-MA]]</f>
        <v>5.7192499999999598</v>
      </c>
      <c r="P281" s="11">
        <f>(SMA1MSFT[[#This Row],[Adj Close]]-N281)^2</f>
        <v>32.709820562499537</v>
      </c>
      <c r="Q281" s="11">
        <f>ABS(SMA1MSFT[[#This Row],[Erorr 3]])</f>
        <v>5.7192499999999598</v>
      </c>
      <c r="R281" s="28">
        <f>SMA1MSFT[[#This Row],[Abs Erorr 3]]/SMA1MSFT[[#This Row],[Adj Close]]</f>
        <v>2.6368421610740732E-2</v>
      </c>
    </row>
    <row r="282" spans="2:18">
      <c r="B282" s="14">
        <v>44188.291666666664</v>
      </c>
      <c r="C282" s="15">
        <v>214.06960000000001</v>
      </c>
      <c r="D282" s="23">
        <f t="shared" si="21"/>
        <v>216.89769999999999</v>
      </c>
      <c r="E282" s="24">
        <f>SMA1MSFT[[#This Row],[Adj Close]]-SMA1MSFT[[#This Row],[Naive Trend ]]</f>
        <v>-2.8280999999999779</v>
      </c>
      <c r="F282" s="6">
        <f t="shared" si="20"/>
        <v>7.9981496099998743</v>
      </c>
      <c r="G282" s="6">
        <f>ABS(SMA1MSFT[[#This Row],[Erorr 1]])</f>
        <v>2.8280999999999779</v>
      </c>
      <c r="H282" s="25">
        <f>SMA1MSFT[[#This Row],[Abs Erorr 1]]/SMA1MSFT[[#This Row],[Adj Close]]</f>
        <v>1.3211123858782273E-2</v>
      </c>
      <c r="I282" s="23">
        <f t="shared" si="23"/>
        <v>214.73463333333333</v>
      </c>
      <c r="J282" s="26">
        <f>(SMA1MSFT[[#This Row],[Adj Close]]-SMA1MSFT[[#This Row],[3-MA]])</f>
        <v>-0.66503333333332648</v>
      </c>
      <c r="K282" s="11">
        <f t="shared" si="22"/>
        <v>0.44226933444443534</v>
      </c>
      <c r="L282" s="11">
        <f>ABS(SMA1MSFT[[#This Row],[Erorr 2]])</f>
        <v>0.66503333333332648</v>
      </c>
      <c r="M282" s="25">
        <f>SMA1MSFT[[#This Row],[Abs Erorr 2]]/SMA1MSFT[[#This Row],[Adj Close]]</f>
        <v>3.1066220207508514E-3</v>
      </c>
      <c r="N282" s="23">
        <f t="shared" si="24"/>
        <v>212.75073333333333</v>
      </c>
      <c r="O282" s="27">
        <f>SMA1MSFT[[#This Row],[Adj Close]]-SMA1MSFT[[#This Row],[6-MA]]</f>
        <v>1.3188666666666791</v>
      </c>
      <c r="P282" s="11">
        <f>(SMA1MSFT[[#This Row],[Adj Close]]-N282)^2</f>
        <v>1.7394092844444771</v>
      </c>
      <c r="Q282" s="11">
        <f>ABS(SMA1MSFT[[#This Row],[Erorr 3]])</f>
        <v>1.3188666666666791</v>
      </c>
      <c r="R282" s="28">
        <f>SMA1MSFT[[#This Row],[Abs Erorr 3]]/SMA1MSFT[[#This Row],[Adj Close]]</f>
        <v>6.1609246089434416E-3</v>
      </c>
    </row>
    <row r="283" spans="2:18">
      <c r="B283" s="14">
        <v>44189.291666666664</v>
      </c>
      <c r="C283" s="15">
        <v>215.74520000000001</v>
      </c>
      <c r="D283" s="23">
        <f t="shared" si="21"/>
        <v>214.06960000000001</v>
      </c>
      <c r="E283" s="24">
        <f>SMA1MSFT[[#This Row],[Adj Close]]-SMA1MSFT[[#This Row],[Naive Trend ]]</f>
        <v>1.6756000000000029</v>
      </c>
      <c r="F283" s="6">
        <f t="shared" si="20"/>
        <v>2.8076353600000097</v>
      </c>
      <c r="G283" s="6">
        <f>ABS(SMA1MSFT[[#This Row],[Erorr 1]])</f>
        <v>1.6756000000000029</v>
      </c>
      <c r="H283" s="25">
        <f>SMA1MSFT[[#This Row],[Abs Erorr 1]]/SMA1MSFT[[#This Row],[Adj Close]]</f>
        <v>7.7665690824176058E-3</v>
      </c>
      <c r="I283" s="23">
        <f t="shared" si="23"/>
        <v>215.51916666666668</v>
      </c>
      <c r="J283" s="26">
        <f>(SMA1MSFT[[#This Row],[Adj Close]]-SMA1MSFT[[#This Row],[3-MA]])</f>
        <v>0.22603333333333353</v>
      </c>
      <c r="K283" s="11">
        <f t="shared" si="22"/>
        <v>5.1091067777777867E-2</v>
      </c>
      <c r="L283" s="11">
        <f>ABS(SMA1MSFT[[#This Row],[Erorr 2]])</f>
        <v>0.22603333333333353</v>
      </c>
      <c r="M283" s="25">
        <f>SMA1MSFT[[#This Row],[Abs Erorr 2]]/SMA1MSFT[[#This Row],[Adj Close]]</f>
        <v>1.0476864993211137E-3</v>
      </c>
      <c r="N283" s="23">
        <f t="shared" si="24"/>
        <v>213.86294999999998</v>
      </c>
      <c r="O283" s="27">
        <f>SMA1MSFT[[#This Row],[Adj Close]]-SMA1MSFT[[#This Row],[6-MA]]</f>
        <v>1.8822500000000275</v>
      </c>
      <c r="P283" s="11">
        <f>(SMA1MSFT[[#This Row],[Adj Close]]-N283)^2</f>
        <v>3.5428650625001037</v>
      </c>
      <c r="Q283" s="11">
        <f>ABS(SMA1MSFT[[#This Row],[Erorr 3]])</f>
        <v>1.8822500000000275</v>
      </c>
      <c r="R283" s="28">
        <f>SMA1MSFT[[#This Row],[Abs Erorr 3]]/SMA1MSFT[[#This Row],[Adj Close]]</f>
        <v>8.7244119452021523E-3</v>
      </c>
    </row>
    <row r="284" spans="2:18">
      <c r="B284" s="14">
        <v>44193.291666666664</v>
      </c>
      <c r="C284" s="15">
        <v>217.88570000000001</v>
      </c>
      <c r="D284" s="23">
        <f t="shared" si="21"/>
        <v>215.74520000000001</v>
      </c>
      <c r="E284" s="24">
        <f>SMA1MSFT[[#This Row],[Adj Close]]-SMA1MSFT[[#This Row],[Naive Trend ]]</f>
        <v>2.140500000000003</v>
      </c>
      <c r="F284" s="6">
        <f t="shared" si="20"/>
        <v>4.5817402500000126</v>
      </c>
      <c r="G284" s="6">
        <f>ABS(SMA1MSFT[[#This Row],[Erorr 1]])</f>
        <v>2.140500000000003</v>
      </c>
      <c r="H284" s="25">
        <f>SMA1MSFT[[#This Row],[Abs Erorr 1]]/SMA1MSFT[[#This Row],[Adj Close]]</f>
        <v>9.8239581578782025E-3</v>
      </c>
      <c r="I284" s="23">
        <f t="shared" si="23"/>
        <v>215.57083333333335</v>
      </c>
      <c r="J284" s="26">
        <f>(SMA1MSFT[[#This Row],[Adj Close]]-SMA1MSFT[[#This Row],[3-MA]])</f>
        <v>2.31486666666666</v>
      </c>
      <c r="K284" s="11">
        <f t="shared" si="22"/>
        <v>5.3586076844444133</v>
      </c>
      <c r="L284" s="11">
        <f>ABS(SMA1MSFT[[#This Row],[Erorr 2]])</f>
        <v>2.31486666666666</v>
      </c>
      <c r="M284" s="25">
        <f>SMA1MSFT[[#This Row],[Abs Erorr 2]]/SMA1MSFT[[#This Row],[Adj Close]]</f>
        <v>1.0624224842046356E-2</v>
      </c>
      <c r="N284" s="23">
        <f t="shared" si="24"/>
        <v>214.42310000000001</v>
      </c>
      <c r="O284" s="27">
        <f>SMA1MSFT[[#This Row],[Adj Close]]-SMA1MSFT[[#This Row],[6-MA]]</f>
        <v>3.462600000000009</v>
      </c>
      <c r="P284" s="11">
        <f>(SMA1MSFT[[#This Row],[Adj Close]]-N284)^2</f>
        <v>11.989598760000062</v>
      </c>
      <c r="Q284" s="11">
        <f>ABS(SMA1MSFT[[#This Row],[Erorr 3]])</f>
        <v>3.462600000000009</v>
      </c>
      <c r="R284" s="28">
        <f>SMA1MSFT[[#This Row],[Abs Erorr 3]]/SMA1MSFT[[#This Row],[Adj Close]]</f>
        <v>1.5891818508511613E-2</v>
      </c>
    </row>
    <row r="285" spans="2:18">
      <c r="B285" s="14">
        <v>44194.291666666664</v>
      </c>
      <c r="C285" s="15">
        <v>217.1011</v>
      </c>
      <c r="D285" s="23">
        <f t="shared" si="21"/>
        <v>217.88570000000001</v>
      </c>
      <c r="E285" s="24">
        <f>SMA1MSFT[[#This Row],[Adj Close]]-SMA1MSFT[[#This Row],[Naive Trend ]]</f>
        <v>-0.78460000000001173</v>
      </c>
      <c r="F285" s="6">
        <f t="shared" si="20"/>
        <v>0.61559716000001841</v>
      </c>
      <c r="G285" s="6">
        <f>ABS(SMA1MSFT[[#This Row],[Erorr 1]])</f>
        <v>0.78460000000001173</v>
      </c>
      <c r="H285" s="25">
        <f>SMA1MSFT[[#This Row],[Abs Erorr 1]]/SMA1MSFT[[#This Row],[Adj Close]]</f>
        <v>3.6139844524049475E-3</v>
      </c>
      <c r="I285" s="23">
        <f t="shared" si="23"/>
        <v>215.90016666666668</v>
      </c>
      <c r="J285" s="26">
        <f>(SMA1MSFT[[#This Row],[Adj Close]]-SMA1MSFT[[#This Row],[3-MA]])</f>
        <v>1.2009333333333245</v>
      </c>
      <c r="K285" s="11">
        <f t="shared" si="22"/>
        <v>1.4422408711110899</v>
      </c>
      <c r="L285" s="11">
        <f>ABS(SMA1MSFT[[#This Row],[Erorr 2]])</f>
        <v>1.2009333333333245</v>
      </c>
      <c r="M285" s="25">
        <f>SMA1MSFT[[#This Row],[Abs Erorr 2]]/SMA1MSFT[[#This Row],[Adj Close]]</f>
        <v>5.5316777912839893E-3</v>
      </c>
      <c r="N285" s="23">
        <f t="shared" si="24"/>
        <v>215.31740000000002</v>
      </c>
      <c r="O285" s="27">
        <f>SMA1MSFT[[#This Row],[Adj Close]]-SMA1MSFT[[#This Row],[6-MA]]</f>
        <v>1.7836999999999819</v>
      </c>
      <c r="P285" s="11">
        <f>(SMA1MSFT[[#This Row],[Adj Close]]-N285)^2</f>
        <v>3.1815856899999351</v>
      </c>
      <c r="Q285" s="11">
        <f>ABS(SMA1MSFT[[#This Row],[Erorr 3]])</f>
        <v>1.7836999999999819</v>
      </c>
      <c r="R285" s="28">
        <f>SMA1MSFT[[#This Row],[Abs Erorr 3]]/SMA1MSFT[[#This Row],[Adj Close]]</f>
        <v>8.2159878508214924E-3</v>
      </c>
    </row>
    <row r="286" spans="2:18">
      <c r="B286" s="14">
        <v>44195.291666666664</v>
      </c>
      <c r="C286" s="15">
        <v>214.7088</v>
      </c>
      <c r="D286" s="23">
        <f t="shared" si="21"/>
        <v>217.1011</v>
      </c>
      <c r="E286" s="24">
        <f>SMA1MSFT[[#This Row],[Adj Close]]-SMA1MSFT[[#This Row],[Naive Trend ]]</f>
        <v>-2.3923000000000059</v>
      </c>
      <c r="F286" s="6">
        <f t="shared" si="20"/>
        <v>5.7230992900000279</v>
      </c>
      <c r="G286" s="6">
        <f>ABS(SMA1MSFT[[#This Row],[Erorr 1]])</f>
        <v>2.3923000000000059</v>
      </c>
      <c r="H286" s="25">
        <f>SMA1MSFT[[#This Row],[Abs Erorr 1]]/SMA1MSFT[[#This Row],[Adj Close]]</f>
        <v>1.1142067768065426E-2</v>
      </c>
      <c r="I286" s="23">
        <f t="shared" si="23"/>
        <v>216.91066666666666</v>
      </c>
      <c r="J286" s="26">
        <f>(SMA1MSFT[[#This Row],[Adj Close]]-SMA1MSFT[[#This Row],[3-MA]])</f>
        <v>-2.2018666666666604</v>
      </c>
      <c r="K286" s="11">
        <f t="shared" si="22"/>
        <v>4.8482168177777503</v>
      </c>
      <c r="L286" s="11">
        <f>ABS(SMA1MSFT[[#This Row],[Erorr 2]])</f>
        <v>2.2018666666666604</v>
      </c>
      <c r="M286" s="25">
        <f>SMA1MSFT[[#This Row],[Abs Erorr 2]]/SMA1MSFT[[#This Row],[Adj Close]]</f>
        <v>1.0255130049008986E-2</v>
      </c>
      <c r="N286" s="23">
        <f t="shared" si="24"/>
        <v>216.21491666666668</v>
      </c>
      <c r="O286" s="27">
        <f>SMA1MSFT[[#This Row],[Adj Close]]-SMA1MSFT[[#This Row],[6-MA]]</f>
        <v>-1.506116666666685</v>
      </c>
      <c r="P286" s="11">
        <f>(SMA1MSFT[[#This Row],[Adj Close]]-N286)^2</f>
        <v>2.2683874136111664</v>
      </c>
      <c r="Q286" s="11">
        <f>ABS(SMA1MSFT[[#This Row],[Erorr 3]])</f>
        <v>1.506116666666685</v>
      </c>
      <c r="R286" s="28">
        <f>SMA1MSFT[[#This Row],[Abs Erorr 3]]/SMA1MSFT[[#This Row],[Adj Close]]</f>
        <v>7.0146946313643646E-3</v>
      </c>
    </row>
    <row r="287" spans="2:18">
      <c r="B287" s="14">
        <v>44196.291666666664</v>
      </c>
      <c r="C287" s="15">
        <v>215.4255</v>
      </c>
      <c r="D287" s="23">
        <f t="shared" si="21"/>
        <v>214.7088</v>
      </c>
      <c r="E287" s="24">
        <f>SMA1MSFT[[#This Row],[Adj Close]]-SMA1MSFT[[#This Row],[Naive Trend ]]</f>
        <v>0.716700000000003</v>
      </c>
      <c r="F287" s="6">
        <f t="shared" si="20"/>
        <v>0.51365889000000431</v>
      </c>
      <c r="G287" s="6">
        <f>ABS(SMA1MSFT[[#This Row],[Erorr 1]])</f>
        <v>0.716700000000003</v>
      </c>
      <c r="H287" s="25">
        <f>SMA1MSFT[[#This Row],[Abs Erorr 1]]/SMA1MSFT[[#This Row],[Adj Close]]</f>
        <v>3.3269041965784136E-3</v>
      </c>
      <c r="I287" s="23">
        <f t="shared" si="23"/>
        <v>216.5652</v>
      </c>
      <c r="J287" s="26">
        <f>(SMA1MSFT[[#This Row],[Adj Close]]-SMA1MSFT[[#This Row],[3-MA]])</f>
        <v>-1.1397000000000048</v>
      </c>
      <c r="K287" s="11">
        <f t="shared" si="22"/>
        <v>1.298916090000011</v>
      </c>
      <c r="L287" s="11">
        <f>ABS(SMA1MSFT[[#This Row],[Erorr 2]])</f>
        <v>1.1397000000000048</v>
      </c>
      <c r="M287" s="25">
        <f>SMA1MSFT[[#This Row],[Abs Erorr 2]]/SMA1MSFT[[#This Row],[Adj Close]]</f>
        <v>5.2904600430311397E-3</v>
      </c>
      <c r="N287" s="23">
        <f t="shared" si="24"/>
        <v>216.06801666666669</v>
      </c>
      <c r="O287" s="27">
        <f>SMA1MSFT[[#This Row],[Adj Close]]-SMA1MSFT[[#This Row],[6-MA]]</f>
        <v>-0.64251666666669394</v>
      </c>
      <c r="P287" s="11">
        <f>(SMA1MSFT[[#This Row],[Adj Close]]-N287)^2</f>
        <v>0.41282766694447948</v>
      </c>
      <c r="Q287" s="11">
        <f>ABS(SMA1MSFT[[#This Row],[Erorr 3]])</f>
        <v>0.64251666666669394</v>
      </c>
      <c r="R287" s="28">
        <f>SMA1MSFT[[#This Row],[Abs Erorr 3]]/SMA1MSFT[[#This Row],[Adj Close]]</f>
        <v>2.9825469439165465E-3</v>
      </c>
    </row>
    <row r="288" spans="2:18">
      <c r="B288" s="14">
        <v>44200.291666666664</v>
      </c>
      <c r="C288" s="15">
        <v>210.8443</v>
      </c>
      <c r="D288" s="23">
        <f t="shared" si="21"/>
        <v>215.4255</v>
      </c>
      <c r="E288" s="24">
        <f>SMA1MSFT[[#This Row],[Adj Close]]-SMA1MSFT[[#This Row],[Naive Trend ]]</f>
        <v>-4.5811999999999955</v>
      </c>
      <c r="F288" s="6">
        <f t="shared" si="20"/>
        <v>20.987393439999959</v>
      </c>
      <c r="G288" s="6">
        <f>ABS(SMA1MSFT[[#This Row],[Erorr 1]])</f>
        <v>4.5811999999999955</v>
      </c>
      <c r="H288" s="25">
        <f>SMA1MSFT[[#This Row],[Abs Erorr 1]]/SMA1MSFT[[#This Row],[Adj Close]]</f>
        <v>2.1727881664337121E-2</v>
      </c>
      <c r="I288" s="23">
        <f t="shared" si="23"/>
        <v>215.74513333333334</v>
      </c>
      <c r="J288" s="26">
        <f>(SMA1MSFT[[#This Row],[Adj Close]]-SMA1MSFT[[#This Row],[3-MA]])</f>
        <v>-4.9008333333333383</v>
      </c>
      <c r="K288" s="11">
        <f t="shared" si="22"/>
        <v>24.018167361111161</v>
      </c>
      <c r="L288" s="11">
        <f>ABS(SMA1MSFT[[#This Row],[Erorr 2]])</f>
        <v>4.9008333333333383</v>
      </c>
      <c r="M288" s="25">
        <f>SMA1MSFT[[#This Row],[Abs Erorr 2]]/SMA1MSFT[[#This Row],[Adj Close]]</f>
        <v>2.3243850240833346E-2</v>
      </c>
      <c r="N288" s="23">
        <f t="shared" si="24"/>
        <v>215.82265000000004</v>
      </c>
      <c r="O288" s="27">
        <f>SMA1MSFT[[#This Row],[Adj Close]]-SMA1MSFT[[#This Row],[6-MA]]</f>
        <v>-4.9783500000000345</v>
      </c>
      <c r="P288" s="11">
        <f>(SMA1MSFT[[#This Row],[Adj Close]]-N288)^2</f>
        <v>24.783968722500344</v>
      </c>
      <c r="Q288" s="11">
        <f>ABS(SMA1MSFT[[#This Row],[Erorr 3]])</f>
        <v>4.9783500000000345</v>
      </c>
      <c r="R288" s="28">
        <f>SMA1MSFT[[#This Row],[Abs Erorr 3]]/SMA1MSFT[[#This Row],[Adj Close]]</f>
        <v>2.3611499101469827E-2</v>
      </c>
    </row>
    <row r="289" spans="2:18">
      <c r="B289" s="14">
        <v>44201.291666666664</v>
      </c>
      <c r="C289" s="15">
        <v>211.04769999999999</v>
      </c>
      <c r="D289" s="23">
        <f t="shared" si="21"/>
        <v>210.8443</v>
      </c>
      <c r="E289" s="24">
        <f>SMA1MSFT[[#This Row],[Adj Close]]-SMA1MSFT[[#This Row],[Naive Trend ]]</f>
        <v>0.20339999999998781</v>
      </c>
      <c r="F289" s="6">
        <f t="shared" si="20"/>
        <v>4.137155999999504E-2</v>
      </c>
      <c r="G289" s="6">
        <f>ABS(SMA1MSFT[[#This Row],[Erorr 1]])</f>
        <v>0.20339999999998781</v>
      </c>
      <c r="H289" s="25">
        <f>SMA1MSFT[[#This Row],[Abs Erorr 1]]/SMA1MSFT[[#This Row],[Adj Close]]</f>
        <v>9.6376316823157903E-4</v>
      </c>
      <c r="I289" s="23">
        <f t="shared" si="23"/>
        <v>213.65953333333334</v>
      </c>
      <c r="J289" s="26">
        <f>(SMA1MSFT[[#This Row],[Adj Close]]-SMA1MSFT[[#This Row],[3-MA]])</f>
        <v>-2.611833333333351</v>
      </c>
      <c r="K289" s="11">
        <f t="shared" si="22"/>
        <v>6.8216733611112037</v>
      </c>
      <c r="L289" s="11">
        <f>ABS(SMA1MSFT[[#This Row],[Erorr 2]])</f>
        <v>2.611833333333351</v>
      </c>
      <c r="M289" s="25">
        <f>SMA1MSFT[[#This Row],[Abs Erorr 2]]/SMA1MSFT[[#This Row],[Adj Close]]</f>
        <v>1.2375559332479582E-2</v>
      </c>
      <c r="N289" s="23">
        <f t="shared" si="24"/>
        <v>215.28509999999997</v>
      </c>
      <c r="O289" s="27">
        <f>SMA1MSFT[[#This Row],[Adj Close]]-SMA1MSFT[[#This Row],[6-MA]]</f>
        <v>-4.2373999999999796</v>
      </c>
      <c r="P289" s="11">
        <f>(SMA1MSFT[[#This Row],[Adj Close]]-N289)^2</f>
        <v>17.955558759999828</v>
      </c>
      <c r="Q289" s="11">
        <f>ABS(SMA1MSFT[[#This Row],[Erorr 3]])</f>
        <v>4.2373999999999796</v>
      </c>
      <c r="R289" s="28">
        <f>SMA1MSFT[[#This Row],[Abs Erorr 3]]/SMA1MSFT[[#This Row],[Adj Close]]</f>
        <v>2.007792551162595E-2</v>
      </c>
    </row>
    <row r="290" spans="2:18">
      <c r="B290" s="14">
        <v>44202.291666666664</v>
      </c>
      <c r="C290" s="15">
        <v>205.5753</v>
      </c>
      <c r="D290" s="23">
        <f t="shared" si="21"/>
        <v>211.04769999999999</v>
      </c>
      <c r="E290" s="24">
        <f>SMA1MSFT[[#This Row],[Adj Close]]-SMA1MSFT[[#This Row],[Naive Trend ]]</f>
        <v>-5.4723999999999933</v>
      </c>
      <c r="F290" s="6">
        <f t="shared" si="20"/>
        <v>29.947161759999926</v>
      </c>
      <c r="G290" s="6">
        <f>ABS(SMA1MSFT[[#This Row],[Erorr 1]])</f>
        <v>5.4723999999999933</v>
      </c>
      <c r="H290" s="25">
        <f>SMA1MSFT[[#This Row],[Abs Erorr 1]]/SMA1MSFT[[#This Row],[Adj Close]]</f>
        <v>2.6619929534336048E-2</v>
      </c>
      <c r="I290" s="23">
        <f t="shared" si="23"/>
        <v>212.43916666666667</v>
      </c>
      <c r="J290" s="26">
        <f>(SMA1MSFT[[#This Row],[Adj Close]]-SMA1MSFT[[#This Row],[3-MA]])</f>
        <v>-6.8638666666666666</v>
      </c>
      <c r="K290" s="11">
        <f t="shared" si="22"/>
        <v>47.112665617777779</v>
      </c>
      <c r="L290" s="11">
        <f>ABS(SMA1MSFT[[#This Row],[Erorr 2]])</f>
        <v>6.8638666666666666</v>
      </c>
      <c r="M290" s="25">
        <f>SMA1MSFT[[#This Row],[Abs Erorr 2]]/SMA1MSFT[[#This Row],[Adj Close]]</f>
        <v>3.3388576675634996E-2</v>
      </c>
      <c r="N290" s="23">
        <f t="shared" si="24"/>
        <v>214.50218333333336</v>
      </c>
      <c r="O290" s="27">
        <f>SMA1MSFT[[#This Row],[Adj Close]]-SMA1MSFT[[#This Row],[6-MA]]</f>
        <v>-8.9268833333333646</v>
      </c>
      <c r="P290" s="11">
        <f>(SMA1MSFT[[#This Row],[Adj Close]]-N290)^2</f>
        <v>79.689246046945001</v>
      </c>
      <c r="Q290" s="11">
        <f>ABS(SMA1MSFT[[#This Row],[Erorr 3]])</f>
        <v>8.9268833333333646</v>
      </c>
      <c r="R290" s="28">
        <f>SMA1MSFT[[#This Row],[Abs Erorr 3]]/SMA1MSFT[[#This Row],[Adj Close]]</f>
        <v>4.342391003847916E-2</v>
      </c>
    </row>
    <row r="291" spans="2:18">
      <c r="B291" s="14">
        <v>44203.291666666664</v>
      </c>
      <c r="C291" s="15">
        <v>211.4254</v>
      </c>
      <c r="D291" s="23">
        <f t="shared" si="21"/>
        <v>205.5753</v>
      </c>
      <c r="E291" s="24">
        <f>SMA1MSFT[[#This Row],[Adj Close]]-SMA1MSFT[[#This Row],[Naive Trend ]]</f>
        <v>5.8500999999999976</v>
      </c>
      <c r="F291" s="6">
        <f t="shared" si="20"/>
        <v>34.223670009999971</v>
      </c>
      <c r="G291" s="6">
        <f>ABS(SMA1MSFT[[#This Row],[Erorr 1]])</f>
        <v>5.8500999999999976</v>
      </c>
      <c r="H291" s="25">
        <f>SMA1MSFT[[#This Row],[Abs Erorr 1]]/SMA1MSFT[[#This Row],[Adj Close]]</f>
        <v>2.7669806938995966E-2</v>
      </c>
      <c r="I291" s="23">
        <f t="shared" si="23"/>
        <v>209.15576666666666</v>
      </c>
      <c r="J291" s="26">
        <f>(SMA1MSFT[[#This Row],[Adj Close]]-SMA1MSFT[[#This Row],[3-MA]])</f>
        <v>2.2696333333333314</v>
      </c>
      <c r="K291" s="11">
        <f t="shared" si="22"/>
        <v>5.1512354677777692</v>
      </c>
      <c r="L291" s="11">
        <f>ABS(SMA1MSFT[[#This Row],[Erorr 2]])</f>
        <v>2.2696333333333314</v>
      </c>
      <c r="M291" s="25">
        <f>SMA1MSFT[[#This Row],[Abs Erorr 2]]/SMA1MSFT[[#This Row],[Adj Close]]</f>
        <v>1.0734913275951382E-2</v>
      </c>
      <c r="N291" s="23">
        <f t="shared" si="24"/>
        <v>212.45045000000002</v>
      </c>
      <c r="O291" s="27">
        <f>SMA1MSFT[[#This Row],[Adj Close]]-SMA1MSFT[[#This Row],[6-MA]]</f>
        <v>-1.0250500000000216</v>
      </c>
      <c r="P291" s="11">
        <f>(SMA1MSFT[[#This Row],[Adj Close]]-N291)^2</f>
        <v>1.0507275025000442</v>
      </c>
      <c r="Q291" s="11">
        <f>ABS(SMA1MSFT[[#This Row],[Erorr 3]])</f>
        <v>1.0250500000000216</v>
      </c>
      <c r="R291" s="28">
        <f>SMA1MSFT[[#This Row],[Abs Erorr 3]]/SMA1MSFT[[#This Row],[Adj Close]]</f>
        <v>4.8482821836923172E-3</v>
      </c>
    </row>
    <row r="292" spans="2:18">
      <c r="B292" s="14">
        <v>44204.291666666664</v>
      </c>
      <c r="C292" s="15">
        <v>212.71360000000001</v>
      </c>
      <c r="D292" s="23">
        <f t="shared" si="21"/>
        <v>211.4254</v>
      </c>
      <c r="E292" s="24">
        <f>SMA1MSFT[[#This Row],[Adj Close]]-SMA1MSFT[[#This Row],[Naive Trend ]]</f>
        <v>1.2882000000000176</v>
      </c>
      <c r="F292" s="6">
        <f t="shared" si="20"/>
        <v>1.6594592400000452</v>
      </c>
      <c r="G292" s="6">
        <f>ABS(SMA1MSFT[[#This Row],[Erorr 1]])</f>
        <v>1.2882000000000176</v>
      </c>
      <c r="H292" s="25">
        <f>SMA1MSFT[[#This Row],[Abs Erorr 1]]/SMA1MSFT[[#This Row],[Adj Close]]</f>
        <v>6.0560302679284143E-3</v>
      </c>
      <c r="I292" s="23">
        <f t="shared" si="23"/>
        <v>209.34946666666667</v>
      </c>
      <c r="J292" s="26">
        <f>(SMA1MSFT[[#This Row],[Adj Close]]-SMA1MSFT[[#This Row],[3-MA]])</f>
        <v>3.3641333333333421</v>
      </c>
      <c r="K292" s="11">
        <f t="shared" si="22"/>
        <v>11.317393084444504</v>
      </c>
      <c r="L292" s="11">
        <f>ABS(SMA1MSFT[[#This Row],[Erorr 2]])</f>
        <v>3.3641333333333421</v>
      </c>
      <c r="M292" s="25">
        <f>SMA1MSFT[[#This Row],[Abs Erorr 2]]/SMA1MSFT[[#This Row],[Adj Close]]</f>
        <v>1.5815318500243248E-2</v>
      </c>
      <c r="N292" s="23">
        <f t="shared" si="24"/>
        <v>211.50450000000001</v>
      </c>
      <c r="O292" s="27">
        <f>SMA1MSFT[[#This Row],[Adj Close]]-SMA1MSFT[[#This Row],[6-MA]]</f>
        <v>1.2091000000000065</v>
      </c>
      <c r="P292" s="11">
        <f>(SMA1MSFT[[#This Row],[Adj Close]]-N292)^2</f>
        <v>1.4619228100000157</v>
      </c>
      <c r="Q292" s="11">
        <f>ABS(SMA1MSFT[[#This Row],[Erorr 3]])</f>
        <v>1.2091000000000065</v>
      </c>
      <c r="R292" s="28">
        <f>SMA1MSFT[[#This Row],[Abs Erorr 3]]/SMA1MSFT[[#This Row],[Adj Close]]</f>
        <v>5.6841687602485523E-3</v>
      </c>
    </row>
    <row r="293" spans="2:18">
      <c r="B293" s="14">
        <v>44207.291666666664</v>
      </c>
      <c r="C293" s="15">
        <v>210.6506</v>
      </c>
      <c r="D293" s="23">
        <f t="shared" si="21"/>
        <v>212.71360000000001</v>
      </c>
      <c r="E293" s="24">
        <f>SMA1MSFT[[#This Row],[Adj Close]]-SMA1MSFT[[#This Row],[Naive Trend ]]</f>
        <v>-2.0630000000000166</v>
      </c>
      <c r="F293" s="6">
        <f t="shared" si="20"/>
        <v>4.2559690000000687</v>
      </c>
      <c r="G293" s="6">
        <f>ABS(SMA1MSFT[[#This Row],[Erorr 1]])</f>
        <v>2.0630000000000166</v>
      </c>
      <c r="H293" s="25">
        <f>SMA1MSFT[[#This Row],[Abs Erorr 1]]/SMA1MSFT[[#This Row],[Adj Close]]</f>
        <v>9.7934684259148395E-3</v>
      </c>
      <c r="I293" s="23">
        <f t="shared" si="23"/>
        <v>209.90476666666666</v>
      </c>
      <c r="J293" s="26">
        <f>(SMA1MSFT[[#This Row],[Adj Close]]-SMA1MSFT[[#This Row],[3-MA]])</f>
        <v>0.74583333333333712</v>
      </c>
      <c r="K293" s="11">
        <f t="shared" si="22"/>
        <v>0.55626736111111674</v>
      </c>
      <c r="L293" s="11">
        <f>ABS(SMA1MSFT[[#This Row],[Erorr 2]])</f>
        <v>0.74583333333333712</v>
      </c>
      <c r="M293" s="25">
        <f>SMA1MSFT[[#This Row],[Abs Erorr 2]]/SMA1MSFT[[#This Row],[Adj Close]]</f>
        <v>3.540618129420648E-3</v>
      </c>
      <c r="N293" s="23">
        <f t="shared" si="24"/>
        <v>211.17196666666666</v>
      </c>
      <c r="O293" s="27">
        <f>SMA1MSFT[[#This Row],[Adj Close]]-SMA1MSFT[[#This Row],[6-MA]]</f>
        <v>-0.52136666666666542</v>
      </c>
      <c r="P293" s="11">
        <f>(SMA1MSFT[[#This Row],[Adj Close]]-N293)^2</f>
        <v>0.2718232011111098</v>
      </c>
      <c r="Q293" s="11">
        <f>ABS(SMA1MSFT[[#This Row],[Erorr 3]])</f>
        <v>0.52136666666666542</v>
      </c>
      <c r="R293" s="28">
        <f>SMA1MSFT[[#This Row],[Abs Erorr 3]]/SMA1MSFT[[#This Row],[Adj Close]]</f>
        <v>2.4750305323918633E-3</v>
      </c>
    </row>
    <row r="294" spans="2:18">
      <c r="B294" s="14">
        <v>44208.291666666664</v>
      </c>
      <c r="C294" s="15">
        <v>208.1711</v>
      </c>
      <c r="D294" s="23">
        <f t="shared" si="21"/>
        <v>210.6506</v>
      </c>
      <c r="E294" s="24">
        <f>SMA1MSFT[[#This Row],[Adj Close]]-SMA1MSFT[[#This Row],[Naive Trend ]]</f>
        <v>-2.4795000000000016</v>
      </c>
      <c r="F294" s="6">
        <f t="shared" si="20"/>
        <v>6.1479202500000083</v>
      </c>
      <c r="G294" s="6">
        <f>ABS(SMA1MSFT[[#This Row],[Erorr 1]])</f>
        <v>2.4795000000000016</v>
      </c>
      <c r="H294" s="25">
        <f>SMA1MSFT[[#This Row],[Abs Erorr 1]]/SMA1MSFT[[#This Row],[Adj Close]]</f>
        <v>1.191087523676438E-2</v>
      </c>
      <c r="I294" s="23">
        <f t="shared" si="23"/>
        <v>211.59653333333335</v>
      </c>
      <c r="J294" s="26">
        <f>(SMA1MSFT[[#This Row],[Adj Close]]-SMA1MSFT[[#This Row],[3-MA]])</f>
        <v>-3.4254333333333591</v>
      </c>
      <c r="K294" s="11">
        <f t="shared" si="22"/>
        <v>11.733593521111288</v>
      </c>
      <c r="L294" s="11">
        <f>ABS(SMA1MSFT[[#This Row],[Erorr 2]])</f>
        <v>3.4254333333333591</v>
      </c>
      <c r="M294" s="25">
        <f>SMA1MSFT[[#This Row],[Abs Erorr 2]]/SMA1MSFT[[#This Row],[Adj Close]]</f>
        <v>1.6454893754864912E-2</v>
      </c>
      <c r="N294" s="23">
        <f t="shared" si="24"/>
        <v>210.37614999999997</v>
      </c>
      <c r="O294" s="27">
        <f>SMA1MSFT[[#This Row],[Adj Close]]-SMA1MSFT[[#This Row],[6-MA]]</f>
        <v>-2.2050499999999715</v>
      </c>
      <c r="P294" s="11">
        <f>(SMA1MSFT[[#This Row],[Adj Close]]-N294)^2</f>
        <v>4.8622455024998743</v>
      </c>
      <c r="Q294" s="11">
        <f>ABS(SMA1MSFT[[#This Row],[Erorr 3]])</f>
        <v>2.2050499999999715</v>
      </c>
      <c r="R294" s="28">
        <f>SMA1MSFT[[#This Row],[Abs Erorr 3]]/SMA1MSFT[[#This Row],[Adj Close]]</f>
        <v>1.0592488582708991E-2</v>
      </c>
    </row>
    <row r="295" spans="2:18">
      <c r="B295" s="14">
        <v>44209.291666666664</v>
      </c>
      <c r="C295" s="15">
        <v>209.5367</v>
      </c>
      <c r="D295" s="23">
        <f t="shared" si="21"/>
        <v>208.1711</v>
      </c>
      <c r="E295" s="24">
        <f>SMA1MSFT[[#This Row],[Adj Close]]-SMA1MSFT[[#This Row],[Naive Trend ]]</f>
        <v>1.3656000000000006</v>
      </c>
      <c r="F295" s="6">
        <f t="shared" si="20"/>
        <v>1.8648633600000015</v>
      </c>
      <c r="G295" s="6">
        <f>ABS(SMA1MSFT[[#This Row],[Erorr 1]])</f>
        <v>1.3656000000000006</v>
      </c>
      <c r="H295" s="25">
        <f>SMA1MSFT[[#This Row],[Abs Erorr 1]]/SMA1MSFT[[#This Row],[Adj Close]]</f>
        <v>6.517235405539939E-3</v>
      </c>
      <c r="I295" s="23">
        <f t="shared" si="23"/>
        <v>210.51176666666666</v>
      </c>
      <c r="J295" s="26">
        <f>(SMA1MSFT[[#This Row],[Adj Close]]-SMA1MSFT[[#This Row],[3-MA]])</f>
        <v>-0.9750666666666632</v>
      </c>
      <c r="K295" s="11">
        <f t="shared" si="22"/>
        <v>0.95075500444443772</v>
      </c>
      <c r="L295" s="11">
        <f>ABS(SMA1MSFT[[#This Row],[Erorr 2]])</f>
        <v>0.9750666666666632</v>
      </c>
      <c r="M295" s="25">
        <f>SMA1MSFT[[#This Row],[Abs Erorr 2]]/SMA1MSFT[[#This Row],[Adj Close]]</f>
        <v>4.6534409803469425E-3</v>
      </c>
      <c r="N295" s="23">
        <f t="shared" si="24"/>
        <v>209.93061666666668</v>
      </c>
      <c r="O295" s="27">
        <f>SMA1MSFT[[#This Row],[Adj Close]]-SMA1MSFT[[#This Row],[6-MA]]</f>
        <v>-0.39391666666668357</v>
      </c>
      <c r="P295" s="11">
        <f>(SMA1MSFT[[#This Row],[Adj Close]]-N295)^2</f>
        <v>0.15517034027779109</v>
      </c>
      <c r="Q295" s="11">
        <f>ABS(SMA1MSFT[[#This Row],[Erorr 3]])</f>
        <v>0.39391666666668357</v>
      </c>
      <c r="R295" s="28">
        <f>SMA1MSFT[[#This Row],[Abs Erorr 3]]/SMA1MSFT[[#This Row],[Adj Close]]</f>
        <v>1.8799411590746803E-3</v>
      </c>
    </row>
    <row r="296" spans="2:18">
      <c r="B296" s="14">
        <v>44210.291666666664</v>
      </c>
      <c r="C296" s="15">
        <v>206.3212</v>
      </c>
      <c r="D296" s="23">
        <f t="shared" si="21"/>
        <v>209.5367</v>
      </c>
      <c r="E296" s="24">
        <f>SMA1MSFT[[#This Row],[Adj Close]]-SMA1MSFT[[#This Row],[Naive Trend ]]</f>
        <v>-3.2154999999999916</v>
      </c>
      <c r="F296" s="6">
        <f t="shared" si="20"/>
        <v>10.339440249999946</v>
      </c>
      <c r="G296" s="6">
        <f>ABS(SMA1MSFT[[#This Row],[Erorr 1]])</f>
        <v>3.2154999999999916</v>
      </c>
      <c r="H296" s="25">
        <f>SMA1MSFT[[#This Row],[Abs Erorr 1]]/SMA1MSFT[[#This Row],[Adj Close]]</f>
        <v>1.5584922926000777E-2</v>
      </c>
      <c r="I296" s="23">
        <f t="shared" si="23"/>
        <v>209.4528</v>
      </c>
      <c r="J296" s="26">
        <f>(SMA1MSFT[[#This Row],[Adj Close]]-SMA1MSFT[[#This Row],[3-MA]])</f>
        <v>-3.1315999999999917</v>
      </c>
      <c r="K296" s="11">
        <f t="shared" si="22"/>
        <v>9.8069185599999482</v>
      </c>
      <c r="L296" s="11">
        <f>ABS(SMA1MSFT[[#This Row],[Erorr 2]])</f>
        <v>3.1315999999999917</v>
      </c>
      <c r="M296" s="25">
        <f>SMA1MSFT[[#This Row],[Abs Erorr 2]]/SMA1MSFT[[#This Row],[Adj Close]]</f>
        <v>1.5178275426858663E-2</v>
      </c>
      <c r="N296" s="23">
        <f t="shared" si="24"/>
        <v>209.67878333333337</v>
      </c>
      <c r="O296" s="27">
        <f>SMA1MSFT[[#This Row],[Adj Close]]-SMA1MSFT[[#This Row],[6-MA]]</f>
        <v>-3.3575833333333662</v>
      </c>
      <c r="P296" s="11">
        <f>(SMA1MSFT[[#This Row],[Adj Close]]-N296)^2</f>
        <v>11.273365840277998</v>
      </c>
      <c r="Q296" s="11">
        <f>ABS(SMA1MSFT[[#This Row],[Erorr 3]])</f>
        <v>3.3575833333333662</v>
      </c>
      <c r="R296" s="28">
        <f>SMA1MSFT[[#This Row],[Abs Erorr 3]]/SMA1MSFT[[#This Row],[Adj Close]]</f>
        <v>1.6273574084162783E-2</v>
      </c>
    </row>
    <row r="297" spans="2:18">
      <c r="B297" s="14">
        <v>44211.291666666664</v>
      </c>
      <c r="C297" s="15">
        <v>205.96279999999999</v>
      </c>
      <c r="D297" s="23">
        <f t="shared" si="21"/>
        <v>206.3212</v>
      </c>
      <c r="E297" s="24">
        <f>SMA1MSFT[[#This Row],[Adj Close]]-SMA1MSFT[[#This Row],[Naive Trend ]]</f>
        <v>-0.35840000000001737</v>
      </c>
      <c r="F297" s="6">
        <f t="shared" si="20"/>
        <v>0.12845056000001245</v>
      </c>
      <c r="G297" s="6">
        <f>ABS(SMA1MSFT[[#This Row],[Erorr 1]])</f>
        <v>0.35840000000001737</v>
      </c>
      <c r="H297" s="25">
        <f>SMA1MSFT[[#This Row],[Abs Erorr 1]]/SMA1MSFT[[#This Row],[Adj Close]]</f>
        <v>1.740120060515867E-3</v>
      </c>
      <c r="I297" s="23">
        <f t="shared" si="23"/>
        <v>208.00966666666667</v>
      </c>
      <c r="J297" s="26">
        <f>(SMA1MSFT[[#This Row],[Adj Close]]-SMA1MSFT[[#This Row],[3-MA]])</f>
        <v>-2.0468666666666877</v>
      </c>
      <c r="K297" s="11">
        <f t="shared" si="22"/>
        <v>4.1896631511111968</v>
      </c>
      <c r="L297" s="11">
        <f>ABS(SMA1MSFT[[#This Row],[Erorr 2]])</f>
        <v>2.0468666666666877</v>
      </c>
      <c r="M297" s="25">
        <f>SMA1MSFT[[#This Row],[Abs Erorr 2]]/SMA1MSFT[[#This Row],[Adj Close]]</f>
        <v>9.9380405911489254E-3</v>
      </c>
      <c r="N297" s="23">
        <f t="shared" si="24"/>
        <v>209.80310000000006</v>
      </c>
      <c r="O297" s="27">
        <f>SMA1MSFT[[#This Row],[Adj Close]]-SMA1MSFT[[#This Row],[6-MA]]</f>
        <v>-3.8403000000000702</v>
      </c>
      <c r="P297" s="11">
        <f>(SMA1MSFT[[#This Row],[Adj Close]]-N297)^2</f>
        <v>14.747904090000539</v>
      </c>
      <c r="Q297" s="11">
        <f>ABS(SMA1MSFT[[#This Row],[Erorr 3]])</f>
        <v>3.8403000000000702</v>
      </c>
      <c r="R297" s="28">
        <f>SMA1MSFT[[#This Row],[Abs Erorr 3]]/SMA1MSFT[[#This Row],[Adj Close]]</f>
        <v>1.8645600079237951E-2</v>
      </c>
    </row>
    <row r="298" spans="2:18">
      <c r="B298" s="14">
        <v>44215.291666666664</v>
      </c>
      <c r="C298" s="15">
        <v>209.6336</v>
      </c>
      <c r="D298" s="23">
        <f t="shared" si="21"/>
        <v>205.96279999999999</v>
      </c>
      <c r="E298" s="24">
        <f>SMA1MSFT[[#This Row],[Adj Close]]-SMA1MSFT[[#This Row],[Naive Trend ]]</f>
        <v>3.6708000000000141</v>
      </c>
      <c r="F298" s="6">
        <f t="shared" si="20"/>
        <v>13.474772640000102</v>
      </c>
      <c r="G298" s="6">
        <f>ABS(SMA1MSFT[[#This Row],[Erorr 1]])</f>
        <v>3.6708000000000141</v>
      </c>
      <c r="H298" s="25">
        <f>SMA1MSFT[[#This Row],[Abs Erorr 1]]/SMA1MSFT[[#This Row],[Adj Close]]</f>
        <v>1.7510551743613687E-2</v>
      </c>
      <c r="I298" s="23">
        <f t="shared" si="23"/>
        <v>207.27356666666665</v>
      </c>
      <c r="J298" s="26">
        <f>(SMA1MSFT[[#This Row],[Adj Close]]-SMA1MSFT[[#This Row],[3-MA]])</f>
        <v>2.3600333333333481</v>
      </c>
      <c r="K298" s="11">
        <f t="shared" si="22"/>
        <v>5.5697573344445139</v>
      </c>
      <c r="L298" s="11">
        <f>ABS(SMA1MSFT[[#This Row],[Erorr 2]])</f>
        <v>2.3600333333333481</v>
      </c>
      <c r="M298" s="25">
        <f>SMA1MSFT[[#This Row],[Abs Erorr 2]]/SMA1MSFT[[#This Row],[Adj Close]]</f>
        <v>1.1257896316875482E-2</v>
      </c>
      <c r="N298" s="23">
        <f t="shared" si="24"/>
        <v>208.89266666666666</v>
      </c>
      <c r="O298" s="27">
        <f>SMA1MSFT[[#This Row],[Adj Close]]-SMA1MSFT[[#This Row],[6-MA]]</f>
        <v>0.74093333333334499</v>
      </c>
      <c r="P298" s="11">
        <f>(SMA1MSFT[[#This Row],[Adj Close]]-N298)^2</f>
        <v>0.54898220444446166</v>
      </c>
      <c r="Q298" s="11">
        <f>ABS(SMA1MSFT[[#This Row],[Erorr 3]])</f>
        <v>0.74093333333334499</v>
      </c>
      <c r="R298" s="28">
        <f>SMA1MSFT[[#This Row],[Abs Erorr 3]]/SMA1MSFT[[#This Row],[Adj Close]]</f>
        <v>3.5344206908307875E-3</v>
      </c>
    </row>
    <row r="299" spans="2:18">
      <c r="B299" s="14">
        <v>44216.291666666664</v>
      </c>
      <c r="C299" s="15">
        <v>217.2852</v>
      </c>
      <c r="D299" s="23">
        <f t="shared" si="21"/>
        <v>209.6336</v>
      </c>
      <c r="E299" s="24">
        <f>SMA1MSFT[[#This Row],[Adj Close]]-SMA1MSFT[[#This Row],[Naive Trend ]]</f>
        <v>7.651600000000002</v>
      </c>
      <c r="F299" s="6">
        <f t="shared" si="20"/>
        <v>58.546982560000032</v>
      </c>
      <c r="G299" s="6">
        <f>ABS(SMA1MSFT[[#This Row],[Erorr 1]])</f>
        <v>7.651600000000002</v>
      </c>
      <c r="H299" s="25">
        <f>SMA1MSFT[[#This Row],[Abs Erorr 1]]/SMA1MSFT[[#This Row],[Adj Close]]</f>
        <v>3.5214547516351787E-2</v>
      </c>
      <c r="I299" s="23">
        <f t="shared" si="23"/>
        <v>207.30586666666667</v>
      </c>
      <c r="J299" s="26">
        <f>(SMA1MSFT[[#This Row],[Adj Close]]-SMA1MSFT[[#This Row],[3-MA]])</f>
        <v>9.9793333333333294</v>
      </c>
      <c r="K299" s="11">
        <f t="shared" si="22"/>
        <v>99.587093777777696</v>
      </c>
      <c r="L299" s="11">
        <f>ABS(SMA1MSFT[[#This Row],[Erorr 2]])</f>
        <v>9.9793333333333294</v>
      </c>
      <c r="M299" s="25">
        <f>SMA1MSFT[[#This Row],[Abs Erorr 2]]/SMA1MSFT[[#This Row],[Adj Close]]</f>
        <v>4.5927349554103679E-2</v>
      </c>
      <c r="N299" s="23">
        <f t="shared" si="24"/>
        <v>208.37933333333331</v>
      </c>
      <c r="O299" s="27">
        <f>SMA1MSFT[[#This Row],[Adj Close]]-SMA1MSFT[[#This Row],[6-MA]]</f>
        <v>8.9058666666666966</v>
      </c>
      <c r="P299" s="11">
        <f>(SMA1MSFT[[#This Row],[Adj Close]]-N299)^2</f>
        <v>79.314461084444972</v>
      </c>
      <c r="Q299" s="11">
        <f>ABS(SMA1MSFT[[#This Row],[Erorr 3]])</f>
        <v>8.9058666666666966</v>
      </c>
      <c r="R299" s="28">
        <f>SMA1MSFT[[#This Row],[Abs Erorr 3]]/SMA1MSFT[[#This Row],[Adj Close]]</f>
        <v>4.0986991597525724E-2</v>
      </c>
    </row>
    <row r="300" spans="2:18">
      <c r="B300" s="14">
        <v>44217.291666666664</v>
      </c>
      <c r="C300" s="15">
        <v>217.8954</v>
      </c>
      <c r="D300" s="23">
        <f t="shared" si="21"/>
        <v>217.2852</v>
      </c>
      <c r="E300" s="24">
        <f>SMA1MSFT[[#This Row],[Adj Close]]-SMA1MSFT[[#This Row],[Naive Trend ]]</f>
        <v>0.61019999999999186</v>
      </c>
      <c r="F300" s="6">
        <f t="shared" si="20"/>
        <v>0.37234403999999005</v>
      </c>
      <c r="G300" s="6">
        <f>ABS(SMA1MSFT[[#This Row],[Erorr 1]])</f>
        <v>0.61019999999999186</v>
      </c>
      <c r="H300" s="25">
        <f>SMA1MSFT[[#This Row],[Abs Erorr 1]]/SMA1MSFT[[#This Row],[Adj Close]]</f>
        <v>2.8004262595722161E-3</v>
      </c>
      <c r="I300" s="23">
        <f t="shared" si="23"/>
        <v>210.96053333333336</v>
      </c>
      <c r="J300" s="26">
        <f>(SMA1MSFT[[#This Row],[Adj Close]]-SMA1MSFT[[#This Row],[3-MA]])</f>
        <v>6.9348666666666361</v>
      </c>
      <c r="K300" s="11">
        <f t="shared" si="22"/>
        <v>48.092375684444022</v>
      </c>
      <c r="L300" s="11">
        <f>ABS(SMA1MSFT[[#This Row],[Erorr 2]])</f>
        <v>6.9348666666666361</v>
      </c>
      <c r="M300" s="25">
        <f>SMA1MSFT[[#This Row],[Abs Erorr 2]]/SMA1MSFT[[#This Row],[Adj Close]]</f>
        <v>3.1826585906203783E-2</v>
      </c>
      <c r="N300" s="23">
        <f t="shared" si="24"/>
        <v>209.48509999999999</v>
      </c>
      <c r="O300" s="27">
        <f>SMA1MSFT[[#This Row],[Adj Close]]-SMA1MSFT[[#This Row],[6-MA]]</f>
        <v>8.4103000000000065</v>
      </c>
      <c r="P300" s="11">
        <f>(SMA1MSFT[[#This Row],[Adj Close]]-N300)^2</f>
        <v>70.733146090000105</v>
      </c>
      <c r="Q300" s="11">
        <f>ABS(SMA1MSFT[[#This Row],[Erorr 3]])</f>
        <v>8.4103000000000065</v>
      </c>
      <c r="R300" s="28">
        <f>SMA1MSFT[[#This Row],[Abs Erorr 3]]/SMA1MSFT[[#This Row],[Adj Close]]</f>
        <v>3.8597877697280472E-2</v>
      </c>
    </row>
    <row r="301" spans="2:18">
      <c r="B301" s="14">
        <v>44218.291666666664</v>
      </c>
      <c r="C301" s="15">
        <v>218.84450000000001</v>
      </c>
      <c r="D301" s="23">
        <f t="shared" si="21"/>
        <v>217.8954</v>
      </c>
      <c r="E301" s="24">
        <f>SMA1MSFT[[#This Row],[Adj Close]]-SMA1MSFT[[#This Row],[Naive Trend ]]</f>
        <v>0.9491000000000156</v>
      </c>
      <c r="F301" s="6">
        <f t="shared" si="20"/>
        <v>0.90079081000002958</v>
      </c>
      <c r="G301" s="6">
        <f>ABS(SMA1MSFT[[#This Row],[Erorr 1]])</f>
        <v>0.9491000000000156</v>
      </c>
      <c r="H301" s="25">
        <f>SMA1MSFT[[#This Row],[Abs Erorr 1]]/SMA1MSFT[[#This Row],[Adj Close]]</f>
        <v>4.3368693295925444E-3</v>
      </c>
      <c r="I301" s="23">
        <f t="shared" si="23"/>
        <v>214.93806666666669</v>
      </c>
      <c r="J301" s="26">
        <f>(SMA1MSFT[[#This Row],[Adj Close]]-SMA1MSFT[[#This Row],[3-MA]])</f>
        <v>3.9064333333333252</v>
      </c>
      <c r="K301" s="11">
        <f t="shared" si="22"/>
        <v>15.260221387777714</v>
      </c>
      <c r="L301" s="11">
        <f>ABS(SMA1MSFT[[#This Row],[Erorr 2]])</f>
        <v>3.9064333333333252</v>
      </c>
      <c r="M301" s="25">
        <f>SMA1MSFT[[#This Row],[Abs Erorr 2]]/SMA1MSFT[[#This Row],[Adj Close]]</f>
        <v>1.7850269635898208E-2</v>
      </c>
      <c r="N301" s="23">
        <f t="shared" si="24"/>
        <v>211.10581666666667</v>
      </c>
      <c r="O301" s="27">
        <f>SMA1MSFT[[#This Row],[Adj Close]]-SMA1MSFT[[#This Row],[6-MA]]</f>
        <v>7.7386833333333414</v>
      </c>
      <c r="P301" s="11">
        <f>(SMA1MSFT[[#This Row],[Adj Close]]-N301)^2</f>
        <v>59.887219733611232</v>
      </c>
      <c r="Q301" s="11">
        <f>ABS(SMA1MSFT[[#This Row],[Erorr 3]])</f>
        <v>7.7386833333333414</v>
      </c>
      <c r="R301" s="28">
        <f>SMA1MSFT[[#This Row],[Abs Erorr 3]]/SMA1MSFT[[#This Row],[Adj Close]]</f>
        <v>3.5361561900497114E-2</v>
      </c>
    </row>
    <row r="302" spans="2:18">
      <c r="B302" s="14">
        <v>44221.291666666664</v>
      </c>
      <c r="C302" s="15">
        <v>222.31200000000001</v>
      </c>
      <c r="D302" s="23">
        <f t="shared" si="21"/>
        <v>218.84450000000001</v>
      </c>
      <c r="E302" s="24">
        <f>SMA1MSFT[[#This Row],[Adj Close]]-SMA1MSFT[[#This Row],[Naive Trend ]]</f>
        <v>3.4675000000000011</v>
      </c>
      <c r="F302" s="6">
        <f t="shared" si="20"/>
        <v>12.023556250000007</v>
      </c>
      <c r="G302" s="6">
        <f>ABS(SMA1MSFT[[#This Row],[Erorr 1]])</f>
        <v>3.4675000000000011</v>
      </c>
      <c r="H302" s="25">
        <f>SMA1MSFT[[#This Row],[Abs Erorr 1]]/SMA1MSFT[[#This Row],[Adj Close]]</f>
        <v>1.559744863075318E-2</v>
      </c>
      <c r="I302" s="23">
        <f t="shared" si="23"/>
        <v>218.00836666666669</v>
      </c>
      <c r="J302" s="26">
        <f>(SMA1MSFT[[#This Row],[Adj Close]]-SMA1MSFT[[#This Row],[3-MA]])</f>
        <v>4.3036333333333232</v>
      </c>
      <c r="K302" s="11">
        <f t="shared" si="22"/>
        <v>18.52125986777769</v>
      </c>
      <c r="L302" s="11">
        <f>ABS(SMA1MSFT[[#This Row],[Erorr 2]])</f>
        <v>4.3036333333333232</v>
      </c>
      <c r="M302" s="25">
        <f>SMA1MSFT[[#This Row],[Abs Erorr 2]]/SMA1MSFT[[#This Row],[Adj Close]]</f>
        <v>1.9358529154221649E-2</v>
      </c>
      <c r="N302" s="23">
        <f t="shared" si="24"/>
        <v>212.65711666666664</v>
      </c>
      <c r="O302" s="27">
        <f>SMA1MSFT[[#This Row],[Adj Close]]-SMA1MSFT[[#This Row],[6-MA]]</f>
        <v>9.6548833333333732</v>
      </c>
      <c r="P302" s="11">
        <f>(SMA1MSFT[[#This Row],[Adj Close]]-N302)^2</f>
        <v>93.216772180278554</v>
      </c>
      <c r="Q302" s="11">
        <f>ABS(SMA1MSFT[[#This Row],[Erorr 3]])</f>
        <v>9.6548833333333732</v>
      </c>
      <c r="R302" s="28">
        <f>SMA1MSFT[[#This Row],[Abs Erorr 3]]/SMA1MSFT[[#This Row],[Adj Close]]</f>
        <v>4.3429429510477943E-2</v>
      </c>
    </row>
    <row r="303" spans="2:18">
      <c r="B303" s="14">
        <v>44222.291666666664</v>
      </c>
      <c r="C303" s="15">
        <v>225.0239</v>
      </c>
      <c r="D303" s="23">
        <f t="shared" si="21"/>
        <v>222.31200000000001</v>
      </c>
      <c r="E303" s="24">
        <f>SMA1MSFT[[#This Row],[Adj Close]]-SMA1MSFT[[#This Row],[Naive Trend ]]</f>
        <v>2.7118999999999858</v>
      </c>
      <c r="F303" s="6">
        <f t="shared" si="20"/>
        <v>7.3544016099999228</v>
      </c>
      <c r="G303" s="6">
        <f>ABS(SMA1MSFT[[#This Row],[Erorr 1]])</f>
        <v>2.7118999999999858</v>
      </c>
      <c r="H303" s="25">
        <f>SMA1MSFT[[#This Row],[Abs Erorr 1]]/SMA1MSFT[[#This Row],[Adj Close]]</f>
        <v>1.2051608740227086E-2</v>
      </c>
      <c r="I303" s="23">
        <f t="shared" si="23"/>
        <v>219.68396666666669</v>
      </c>
      <c r="J303" s="26">
        <f>(SMA1MSFT[[#This Row],[Adj Close]]-SMA1MSFT[[#This Row],[3-MA]])</f>
        <v>5.3399333333333061</v>
      </c>
      <c r="K303" s="11">
        <f t="shared" si="22"/>
        <v>28.514888004444153</v>
      </c>
      <c r="L303" s="11">
        <f>ABS(SMA1MSFT[[#This Row],[Erorr 2]])</f>
        <v>5.3399333333333061</v>
      </c>
      <c r="M303" s="25">
        <f>SMA1MSFT[[#This Row],[Abs Erorr 2]]/SMA1MSFT[[#This Row],[Adj Close]]</f>
        <v>2.3730516328857983E-2</v>
      </c>
      <c r="N303" s="23">
        <f t="shared" si="24"/>
        <v>215.32225000000003</v>
      </c>
      <c r="O303" s="27">
        <f>SMA1MSFT[[#This Row],[Adj Close]]-SMA1MSFT[[#This Row],[6-MA]]</f>
        <v>9.7016499999999724</v>
      </c>
      <c r="P303" s="11">
        <f>(SMA1MSFT[[#This Row],[Adj Close]]-N303)^2</f>
        <v>94.122012722499463</v>
      </c>
      <c r="Q303" s="11">
        <f>ABS(SMA1MSFT[[#This Row],[Erorr 3]])</f>
        <v>9.7016499999999724</v>
      </c>
      <c r="R303" s="28">
        <f>SMA1MSFT[[#This Row],[Abs Erorr 3]]/SMA1MSFT[[#This Row],[Adj Close]]</f>
        <v>4.3113864793917323E-2</v>
      </c>
    </row>
    <row r="304" spans="2:18">
      <c r="B304" s="14">
        <v>44223.291666666664</v>
      </c>
      <c r="C304" s="15">
        <v>225.57599999999999</v>
      </c>
      <c r="D304" s="23">
        <f t="shared" si="21"/>
        <v>225.0239</v>
      </c>
      <c r="E304" s="24">
        <f>SMA1MSFT[[#This Row],[Adj Close]]-SMA1MSFT[[#This Row],[Naive Trend ]]</f>
        <v>0.55209999999999582</v>
      </c>
      <c r="F304" s="6">
        <f t="shared" si="20"/>
        <v>0.30481440999999537</v>
      </c>
      <c r="G304" s="6">
        <f>ABS(SMA1MSFT[[#This Row],[Erorr 1]])</f>
        <v>0.55209999999999582</v>
      </c>
      <c r="H304" s="25">
        <f>SMA1MSFT[[#This Row],[Abs Erorr 1]]/SMA1MSFT[[#This Row],[Adj Close]]</f>
        <v>2.4475121466822525E-3</v>
      </c>
      <c r="I304" s="23">
        <f t="shared" si="23"/>
        <v>222.06013333333337</v>
      </c>
      <c r="J304" s="26">
        <f>(SMA1MSFT[[#This Row],[Adj Close]]-SMA1MSFT[[#This Row],[3-MA]])</f>
        <v>3.515866666666625</v>
      </c>
      <c r="K304" s="11">
        <f t="shared" si="22"/>
        <v>12.361318417777484</v>
      </c>
      <c r="L304" s="11">
        <f>ABS(SMA1MSFT[[#This Row],[Erorr 2]])</f>
        <v>3.515866666666625</v>
      </c>
      <c r="M304" s="25">
        <f>SMA1MSFT[[#This Row],[Abs Erorr 2]]/SMA1MSFT[[#This Row],[Adj Close]]</f>
        <v>1.5586173469990713E-2</v>
      </c>
      <c r="N304" s="23">
        <f t="shared" si="24"/>
        <v>218.4991</v>
      </c>
      <c r="O304" s="27">
        <f>SMA1MSFT[[#This Row],[Adj Close]]-SMA1MSFT[[#This Row],[6-MA]]</f>
        <v>7.0768999999999949</v>
      </c>
      <c r="P304" s="11">
        <f>(SMA1MSFT[[#This Row],[Adj Close]]-N304)^2</f>
        <v>50.082513609999928</v>
      </c>
      <c r="Q304" s="11">
        <f>ABS(SMA1MSFT[[#This Row],[Erorr 3]])</f>
        <v>7.0768999999999949</v>
      </c>
      <c r="R304" s="28">
        <f>SMA1MSFT[[#This Row],[Abs Erorr 3]]/SMA1MSFT[[#This Row],[Adj Close]]</f>
        <v>3.1372575096641465E-2</v>
      </c>
    </row>
    <row r="305" spans="2:18">
      <c r="B305" s="14">
        <v>44224.291666666664</v>
      </c>
      <c r="C305" s="15">
        <v>231.41630000000001</v>
      </c>
      <c r="D305" s="23">
        <f t="shared" si="21"/>
        <v>225.57599999999999</v>
      </c>
      <c r="E305" s="24">
        <f>SMA1MSFT[[#This Row],[Adj Close]]-SMA1MSFT[[#This Row],[Naive Trend ]]</f>
        <v>5.8403000000000134</v>
      </c>
      <c r="F305" s="6">
        <f t="shared" si="20"/>
        <v>34.109104090000159</v>
      </c>
      <c r="G305" s="6">
        <f>ABS(SMA1MSFT[[#This Row],[Erorr 1]])</f>
        <v>5.8403000000000134</v>
      </c>
      <c r="H305" s="25">
        <f>SMA1MSFT[[#This Row],[Abs Erorr 1]]/SMA1MSFT[[#This Row],[Adj Close]]</f>
        <v>2.5237202392398517E-2</v>
      </c>
      <c r="I305" s="23">
        <f t="shared" si="23"/>
        <v>224.3039666666667</v>
      </c>
      <c r="J305" s="26">
        <f>(SMA1MSFT[[#This Row],[Adj Close]]-SMA1MSFT[[#This Row],[3-MA]])</f>
        <v>7.1123333333333107</v>
      </c>
      <c r="K305" s="11">
        <f t="shared" si="22"/>
        <v>50.585285444444125</v>
      </c>
      <c r="L305" s="11">
        <f>ABS(SMA1MSFT[[#This Row],[Erorr 2]])</f>
        <v>7.1123333333333107</v>
      </c>
      <c r="M305" s="25">
        <f>SMA1MSFT[[#This Row],[Abs Erorr 2]]/SMA1MSFT[[#This Row],[Adj Close]]</f>
        <v>3.0733934184123204E-2</v>
      </c>
      <c r="N305" s="23">
        <f t="shared" si="24"/>
        <v>221.15616666666668</v>
      </c>
      <c r="O305" s="27">
        <f>SMA1MSFT[[#This Row],[Adj Close]]-SMA1MSFT[[#This Row],[6-MA]]</f>
        <v>10.260133333333329</v>
      </c>
      <c r="P305" s="11">
        <f>(SMA1MSFT[[#This Row],[Adj Close]]-N305)^2</f>
        <v>105.27033601777768</v>
      </c>
      <c r="Q305" s="11">
        <f>ABS(SMA1MSFT[[#This Row],[Erorr 3]])</f>
        <v>10.260133333333329</v>
      </c>
      <c r="R305" s="28">
        <f>SMA1MSFT[[#This Row],[Abs Erorr 3]]/SMA1MSFT[[#This Row],[Adj Close]]</f>
        <v>4.4336260381543258E-2</v>
      </c>
    </row>
    <row r="306" spans="2:18">
      <c r="B306" s="14">
        <v>44225.291666666664</v>
      </c>
      <c r="C306" s="15">
        <v>224.66560000000001</v>
      </c>
      <c r="D306" s="23">
        <f t="shared" si="21"/>
        <v>231.41630000000001</v>
      </c>
      <c r="E306" s="24">
        <f>SMA1MSFT[[#This Row],[Adj Close]]-SMA1MSFT[[#This Row],[Naive Trend ]]</f>
        <v>-6.7506999999999948</v>
      </c>
      <c r="F306" s="6">
        <f t="shared" si="20"/>
        <v>45.571950489999928</v>
      </c>
      <c r="G306" s="6">
        <f>ABS(SMA1MSFT[[#This Row],[Erorr 1]])</f>
        <v>6.7506999999999948</v>
      </c>
      <c r="H306" s="25">
        <f>SMA1MSFT[[#This Row],[Abs Erorr 1]]/SMA1MSFT[[#This Row],[Adj Close]]</f>
        <v>3.0047768772789401E-2</v>
      </c>
      <c r="I306" s="23">
        <f t="shared" si="23"/>
        <v>227.33873333333335</v>
      </c>
      <c r="J306" s="26">
        <f>(SMA1MSFT[[#This Row],[Adj Close]]-SMA1MSFT[[#This Row],[3-MA]])</f>
        <v>-2.6731333333333396</v>
      </c>
      <c r="K306" s="11">
        <f t="shared" si="22"/>
        <v>7.1456418177778112</v>
      </c>
      <c r="L306" s="11">
        <f>ABS(SMA1MSFT[[#This Row],[Erorr 2]])</f>
        <v>2.6731333333333396</v>
      </c>
      <c r="M306" s="25">
        <f>SMA1MSFT[[#This Row],[Abs Erorr 2]]/SMA1MSFT[[#This Row],[Adj Close]]</f>
        <v>1.1898276074901274E-2</v>
      </c>
      <c r="N306" s="23">
        <f t="shared" si="24"/>
        <v>223.51135000000002</v>
      </c>
      <c r="O306" s="27">
        <f>SMA1MSFT[[#This Row],[Adj Close]]-SMA1MSFT[[#This Row],[6-MA]]</f>
        <v>1.1542499999999905</v>
      </c>
      <c r="P306" s="11">
        <f>(SMA1MSFT[[#This Row],[Adj Close]]-N306)^2</f>
        <v>1.332293062499978</v>
      </c>
      <c r="Q306" s="11">
        <f>ABS(SMA1MSFT[[#This Row],[Erorr 3]])</f>
        <v>1.1542499999999905</v>
      </c>
      <c r="R306" s="28">
        <f>SMA1MSFT[[#This Row],[Abs Erorr 3]]/SMA1MSFT[[#This Row],[Adj Close]]</f>
        <v>5.1376356682998657E-3</v>
      </c>
    </row>
    <row r="307" spans="2:18">
      <c r="B307" s="14">
        <v>44228.291666666664</v>
      </c>
      <c r="C307" s="15">
        <v>232.11369999999999</v>
      </c>
      <c r="D307" s="23">
        <f t="shared" si="21"/>
        <v>224.66560000000001</v>
      </c>
      <c r="E307" s="24">
        <f>SMA1MSFT[[#This Row],[Adj Close]]-SMA1MSFT[[#This Row],[Naive Trend ]]</f>
        <v>7.4480999999999824</v>
      </c>
      <c r="F307" s="6">
        <f t="shared" si="20"/>
        <v>55.474193609999737</v>
      </c>
      <c r="G307" s="6">
        <f>ABS(SMA1MSFT[[#This Row],[Erorr 1]])</f>
        <v>7.4480999999999824</v>
      </c>
      <c r="H307" s="25">
        <f>SMA1MSFT[[#This Row],[Abs Erorr 1]]/SMA1MSFT[[#This Row],[Adj Close]]</f>
        <v>3.2088153348983635E-2</v>
      </c>
      <c r="I307" s="23">
        <f t="shared" si="23"/>
        <v>227.2193</v>
      </c>
      <c r="J307" s="26">
        <f>(SMA1MSFT[[#This Row],[Adj Close]]-SMA1MSFT[[#This Row],[3-MA]])</f>
        <v>4.8943999999999903</v>
      </c>
      <c r="K307" s="11">
        <f t="shared" si="22"/>
        <v>23.955151359999906</v>
      </c>
      <c r="L307" s="11">
        <f>ABS(SMA1MSFT[[#This Row],[Erorr 2]])</f>
        <v>4.8943999999999903</v>
      </c>
      <c r="M307" s="25">
        <f>SMA1MSFT[[#This Row],[Abs Erorr 2]]/SMA1MSFT[[#This Row],[Adj Close]]</f>
        <v>2.1086217659707248E-2</v>
      </c>
      <c r="N307" s="23">
        <f t="shared" si="24"/>
        <v>224.63971666666669</v>
      </c>
      <c r="O307" s="27">
        <f>SMA1MSFT[[#This Row],[Adj Close]]-SMA1MSFT[[#This Row],[6-MA]]</f>
        <v>7.4739833333333081</v>
      </c>
      <c r="P307" s="11">
        <f>(SMA1MSFT[[#This Row],[Adj Close]]-N307)^2</f>
        <v>55.860426866944067</v>
      </c>
      <c r="Q307" s="11">
        <f>ABS(SMA1MSFT[[#This Row],[Erorr 3]])</f>
        <v>7.4739833333333081</v>
      </c>
      <c r="R307" s="28">
        <f>SMA1MSFT[[#This Row],[Abs Erorr 3]]/SMA1MSFT[[#This Row],[Adj Close]]</f>
        <v>3.2199664790718119E-2</v>
      </c>
    </row>
    <row r="308" spans="2:18">
      <c r="B308" s="14">
        <v>44229.291666666664</v>
      </c>
      <c r="C308" s="15">
        <v>231.97810000000001</v>
      </c>
      <c r="D308" s="23">
        <f t="shared" si="21"/>
        <v>232.11369999999999</v>
      </c>
      <c r="E308" s="24">
        <f>SMA1MSFT[[#This Row],[Adj Close]]-SMA1MSFT[[#This Row],[Naive Trend ]]</f>
        <v>-0.1355999999999824</v>
      </c>
      <c r="F308" s="6">
        <f t="shared" si="20"/>
        <v>1.8387359999995228E-2</v>
      </c>
      <c r="G308" s="6">
        <f>ABS(SMA1MSFT[[#This Row],[Erorr 1]])</f>
        <v>0.1355999999999824</v>
      </c>
      <c r="H308" s="25">
        <f>SMA1MSFT[[#This Row],[Abs Erorr 1]]/SMA1MSFT[[#This Row],[Adj Close]]</f>
        <v>5.8453793698621723E-4</v>
      </c>
      <c r="I308" s="23">
        <f t="shared" si="23"/>
        <v>229.39853333333335</v>
      </c>
      <c r="J308" s="26">
        <f>(SMA1MSFT[[#This Row],[Adj Close]]-SMA1MSFT[[#This Row],[3-MA]])</f>
        <v>2.5795666666666648</v>
      </c>
      <c r="K308" s="11">
        <f t="shared" si="22"/>
        <v>6.6541641877777682</v>
      </c>
      <c r="L308" s="11">
        <f>ABS(SMA1MSFT[[#This Row],[Erorr 2]])</f>
        <v>2.5795666666666648</v>
      </c>
      <c r="M308" s="25">
        <f>SMA1MSFT[[#This Row],[Abs Erorr 2]]/SMA1MSFT[[#This Row],[Adj Close]]</f>
        <v>1.1119871516607234E-2</v>
      </c>
      <c r="N308" s="23">
        <f t="shared" si="24"/>
        <v>226.85125000000002</v>
      </c>
      <c r="O308" s="27">
        <f>SMA1MSFT[[#This Row],[Adj Close]]-SMA1MSFT[[#This Row],[6-MA]]</f>
        <v>5.1268499999999904</v>
      </c>
      <c r="P308" s="11">
        <f>(SMA1MSFT[[#This Row],[Adj Close]]-N308)^2</f>
        <v>26.284590922499902</v>
      </c>
      <c r="Q308" s="11">
        <f>ABS(SMA1MSFT[[#This Row],[Erorr 3]])</f>
        <v>5.1268499999999904</v>
      </c>
      <c r="R308" s="28">
        <f>SMA1MSFT[[#This Row],[Abs Erorr 3]]/SMA1MSFT[[#This Row],[Adj Close]]</f>
        <v>2.2100577597626628E-2</v>
      </c>
    </row>
    <row r="309" spans="2:18">
      <c r="B309" s="14">
        <v>44230.291666666664</v>
      </c>
      <c r="C309" s="15">
        <v>235.35839999999999</v>
      </c>
      <c r="D309" s="23">
        <f t="shared" si="21"/>
        <v>231.97810000000001</v>
      </c>
      <c r="E309" s="24">
        <f>SMA1MSFT[[#This Row],[Adj Close]]-SMA1MSFT[[#This Row],[Naive Trend ]]</f>
        <v>3.380299999999977</v>
      </c>
      <c r="F309" s="6">
        <f t="shared" si="20"/>
        <v>11.426428089999844</v>
      </c>
      <c r="G309" s="6">
        <f>ABS(SMA1MSFT[[#This Row],[Erorr 1]])</f>
        <v>3.380299999999977</v>
      </c>
      <c r="H309" s="25">
        <f>SMA1MSFT[[#This Row],[Abs Erorr 1]]/SMA1MSFT[[#This Row],[Adj Close]]</f>
        <v>1.436235120565052E-2</v>
      </c>
      <c r="I309" s="23">
        <f t="shared" si="23"/>
        <v>229.58580000000003</v>
      </c>
      <c r="J309" s="26">
        <f>(SMA1MSFT[[#This Row],[Adj Close]]-SMA1MSFT[[#This Row],[3-MA]])</f>
        <v>5.7725999999999544</v>
      </c>
      <c r="K309" s="11">
        <f t="shared" si="22"/>
        <v>33.322910759999473</v>
      </c>
      <c r="L309" s="11">
        <f>ABS(SMA1MSFT[[#This Row],[Erorr 2]])</f>
        <v>5.7725999999999544</v>
      </c>
      <c r="M309" s="25">
        <f>SMA1MSFT[[#This Row],[Abs Erorr 2]]/SMA1MSFT[[#This Row],[Adj Close]]</f>
        <v>2.4526849264780669E-2</v>
      </c>
      <c r="N309" s="23">
        <f t="shared" si="24"/>
        <v>228.46226666666669</v>
      </c>
      <c r="O309" s="27">
        <f>SMA1MSFT[[#This Row],[Adj Close]]-SMA1MSFT[[#This Row],[6-MA]]</f>
        <v>6.8961333333332959</v>
      </c>
      <c r="P309" s="11">
        <f>(SMA1MSFT[[#This Row],[Adj Close]]-N309)^2</f>
        <v>47.556654951110595</v>
      </c>
      <c r="Q309" s="11">
        <f>ABS(SMA1MSFT[[#This Row],[Erorr 3]])</f>
        <v>6.8961333333332959</v>
      </c>
      <c r="R309" s="28">
        <f>SMA1MSFT[[#This Row],[Abs Erorr 3]]/SMA1MSFT[[#This Row],[Adj Close]]</f>
        <v>2.9300561753195536E-2</v>
      </c>
    </row>
    <row r="310" spans="2:18">
      <c r="B310" s="14">
        <v>44231.291666666664</v>
      </c>
      <c r="C310" s="15">
        <v>234.39949999999999</v>
      </c>
      <c r="D310" s="23">
        <f t="shared" si="21"/>
        <v>235.35839999999999</v>
      </c>
      <c r="E310" s="24">
        <f>SMA1MSFT[[#This Row],[Adj Close]]-SMA1MSFT[[#This Row],[Naive Trend ]]</f>
        <v>-0.95889999999999986</v>
      </c>
      <c r="F310" s="6">
        <f t="shared" si="20"/>
        <v>0.91948920999999972</v>
      </c>
      <c r="G310" s="6">
        <f>ABS(SMA1MSFT[[#This Row],[Erorr 1]])</f>
        <v>0.95889999999999986</v>
      </c>
      <c r="H310" s="25">
        <f>SMA1MSFT[[#This Row],[Abs Erorr 1]]/SMA1MSFT[[#This Row],[Adj Close]]</f>
        <v>4.0908790334450371E-3</v>
      </c>
      <c r="I310" s="23">
        <f t="shared" si="23"/>
        <v>233.15006666666667</v>
      </c>
      <c r="J310" s="26">
        <f>(SMA1MSFT[[#This Row],[Adj Close]]-SMA1MSFT[[#This Row],[3-MA]])</f>
        <v>1.2494333333333145</v>
      </c>
      <c r="K310" s="11">
        <f t="shared" si="22"/>
        <v>1.5610836544443973</v>
      </c>
      <c r="L310" s="11">
        <f>ABS(SMA1MSFT[[#This Row],[Erorr 2]])</f>
        <v>1.2494333333333145</v>
      </c>
      <c r="M310" s="25">
        <f>SMA1MSFT[[#This Row],[Abs Erorr 2]]/SMA1MSFT[[#This Row],[Adj Close]]</f>
        <v>5.3303583554287215E-3</v>
      </c>
      <c r="N310" s="23">
        <f t="shared" si="24"/>
        <v>230.18468333333337</v>
      </c>
      <c r="O310" s="27">
        <f>SMA1MSFT[[#This Row],[Adj Close]]-SMA1MSFT[[#This Row],[6-MA]]</f>
        <v>4.2148166666666214</v>
      </c>
      <c r="P310" s="11">
        <f>(SMA1MSFT[[#This Row],[Adj Close]]-N310)^2</f>
        <v>17.764679533610728</v>
      </c>
      <c r="Q310" s="11">
        <f>ABS(SMA1MSFT[[#This Row],[Erorr 3]])</f>
        <v>4.2148166666666214</v>
      </c>
      <c r="R310" s="28">
        <f>SMA1MSFT[[#This Row],[Abs Erorr 3]]/SMA1MSFT[[#This Row],[Adj Close]]</f>
        <v>1.7981338128565214E-2</v>
      </c>
    </row>
    <row r="311" spans="2:18">
      <c r="B311" s="14">
        <v>44232.291666666664</v>
      </c>
      <c r="C311" s="15">
        <v>234.58349999999999</v>
      </c>
      <c r="D311" s="23">
        <f t="shared" si="21"/>
        <v>234.39949999999999</v>
      </c>
      <c r="E311" s="24">
        <f>SMA1MSFT[[#This Row],[Adj Close]]-SMA1MSFT[[#This Row],[Naive Trend ]]</f>
        <v>0.1839999999999975</v>
      </c>
      <c r="F311" s="6">
        <f t="shared" si="20"/>
        <v>3.3855999999999081E-2</v>
      </c>
      <c r="G311" s="6">
        <f>ABS(SMA1MSFT[[#This Row],[Erorr 1]])</f>
        <v>0.1839999999999975</v>
      </c>
      <c r="H311" s="25">
        <f>SMA1MSFT[[#This Row],[Abs Erorr 1]]/SMA1MSFT[[#This Row],[Adj Close]]</f>
        <v>7.8436889210024363E-4</v>
      </c>
      <c r="I311" s="23">
        <f t="shared" si="23"/>
        <v>233.91200000000001</v>
      </c>
      <c r="J311" s="26">
        <f>(SMA1MSFT[[#This Row],[Adj Close]]-SMA1MSFT[[#This Row],[3-MA]])</f>
        <v>0.67149999999998045</v>
      </c>
      <c r="K311" s="11">
        <f t="shared" si="22"/>
        <v>0.45091224999997376</v>
      </c>
      <c r="L311" s="11">
        <f>ABS(SMA1MSFT[[#This Row],[Erorr 2]])</f>
        <v>0.67149999999998045</v>
      </c>
      <c r="M311" s="25">
        <f>SMA1MSFT[[#This Row],[Abs Erorr 2]]/SMA1MSFT[[#This Row],[Adj Close]]</f>
        <v>2.8625201687244861E-3</v>
      </c>
      <c r="N311" s="23">
        <f t="shared" si="24"/>
        <v>231.65526666666668</v>
      </c>
      <c r="O311" s="27">
        <f>SMA1MSFT[[#This Row],[Adj Close]]-SMA1MSFT[[#This Row],[6-MA]]</f>
        <v>2.9282333333333099</v>
      </c>
      <c r="P311" s="11">
        <f>(SMA1MSFT[[#This Row],[Adj Close]]-N311)^2</f>
        <v>8.5745504544443065</v>
      </c>
      <c r="Q311" s="11">
        <f>ABS(SMA1MSFT[[#This Row],[Erorr 3]])</f>
        <v>2.9282333333333099</v>
      </c>
      <c r="R311" s="28">
        <f>SMA1MSFT[[#This Row],[Abs Erorr 3]]/SMA1MSFT[[#This Row],[Adj Close]]</f>
        <v>1.2482690953683061E-2</v>
      </c>
    </row>
    <row r="312" spans="2:18">
      <c r="B312" s="14">
        <v>44235.291666666664</v>
      </c>
      <c r="C312" s="15">
        <v>234.845</v>
      </c>
      <c r="D312" s="23">
        <f t="shared" si="21"/>
        <v>234.58349999999999</v>
      </c>
      <c r="E312" s="24">
        <f>SMA1MSFT[[#This Row],[Adj Close]]-SMA1MSFT[[#This Row],[Naive Trend ]]</f>
        <v>0.26150000000001228</v>
      </c>
      <c r="F312" s="6">
        <f t="shared" si="20"/>
        <v>6.8382250000006417E-2</v>
      </c>
      <c r="G312" s="6">
        <f>ABS(SMA1MSFT[[#This Row],[Erorr 1]])</f>
        <v>0.26150000000001228</v>
      </c>
      <c r="H312" s="25">
        <f>SMA1MSFT[[#This Row],[Abs Erorr 1]]/SMA1MSFT[[#This Row],[Adj Close]]</f>
        <v>1.1135003938768646E-3</v>
      </c>
      <c r="I312" s="23">
        <f t="shared" si="23"/>
        <v>234.78046666666663</v>
      </c>
      <c r="J312" s="26">
        <f>(SMA1MSFT[[#This Row],[Adj Close]]-SMA1MSFT[[#This Row],[3-MA]])</f>
        <v>6.4533333333372411E-2</v>
      </c>
      <c r="K312" s="11">
        <f t="shared" si="22"/>
        <v>4.1645511111161552E-3</v>
      </c>
      <c r="L312" s="11">
        <f>ABS(SMA1MSFT[[#This Row],[Erorr 2]])</f>
        <v>6.4533333333372411E-2</v>
      </c>
      <c r="M312" s="25">
        <f>SMA1MSFT[[#This Row],[Abs Erorr 2]]/SMA1MSFT[[#This Row],[Adj Close]]</f>
        <v>2.7479117432081763E-4</v>
      </c>
      <c r="N312" s="23">
        <f t="shared" si="24"/>
        <v>232.18313333333333</v>
      </c>
      <c r="O312" s="27">
        <f>SMA1MSFT[[#This Row],[Adj Close]]-SMA1MSFT[[#This Row],[6-MA]]</f>
        <v>2.6618666666666684</v>
      </c>
      <c r="P312" s="11">
        <f>(SMA1MSFT[[#This Row],[Adj Close]]-N312)^2</f>
        <v>7.0855341511111201</v>
      </c>
      <c r="Q312" s="11">
        <f>ABS(SMA1MSFT[[#This Row],[Erorr 3]])</f>
        <v>2.6618666666666684</v>
      </c>
      <c r="R312" s="28">
        <f>SMA1MSFT[[#This Row],[Abs Erorr 3]]/SMA1MSFT[[#This Row],[Adj Close]]</f>
        <v>1.1334568190366703E-2</v>
      </c>
    </row>
    <row r="313" spans="2:18">
      <c r="B313" s="14">
        <v>44236.291666666664</v>
      </c>
      <c r="C313" s="15">
        <v>236.10419999999999</v>
      </c>
      <c r="D313" s="23">
        <f t="shared" si="21"/>
        <v>234.845</v>
      </c>
      <c r="E313" s="24">
        <f>SMA1MSFT[[#This Row],[Adj Close]]-SMA1MSFT[[#This Row],[Naive Trend ]]</f>
        <v>1.2591999999999928</v>
      </c>
      <c r="F313" s="6">
        <f t="shared" si="20"/>
        <v>1.5855846399999818</v>
      </c>
      <c r="G313" s="6">
        <f>ABS(SMA1MSFT[[#This Row],[Erorr 1]])</f>
        <v>1.2591999999999928</v>
      </c>
      <c r="H313" s="25">
        <f>SMA1MSFT[[#This Row],[Abs Erorr 1]]/SMA1MSFT[[#This Row],[Adj Close]]</f>
        <v>5.3332384599680685E-3</v>
      </c>
      <c r="I313" s="23">
        <f t="shared" si="23"/>
        <v>234.60933333333332</v>
      </c>
      <c r="J313" s="26">
        <f>(SMA1MSFT[[#This Row],[Adj Close]]-SMA1MSFT[[#This Row],[3-MA]])</f>
        <v>1.4948666666666668</v>
      </c>
      <c r="K313" s="11">
        <f t="shared" si="22"/>
        <v>2.2346263511111113</v>
      </c>
      <c r="L313" s="11">
        <f>ABS(SMA1MSFT[[#This Row],[Erorr 2]])</f>
        <v>1.4948666666666668</v>
      </c>
      <c r="M313" s="25">
        <f>SMA1MSFT[[#This Row],[Abs Erorr 2]]/SMA1MSFT[[#This Row],[Adj Close]]</f>
        <v>6.3313853233727601E-3</v>
      </c>
      <c r="N313" s="23">
        <f t="shared" si="24"/>
        <v>233.87969999999999</v>
      </c>
      <c r="O313" s="27">
        <f>SMA1MSFT[[#This Row],[Adj Close]]-SMA1MSFT[[#This Row],[6-MA]]</f>
        <v>2.2245000000000061</v>
      </c>
      <c r="P313" s="11">
        <f>(SMA1MSFT[[#This Row],[Adj Close]]-N313)^2</f>
        <v>4.9484002500000273</v>
      </c>
      <c r="Q313" s="11">
        <f>ABS(SMA1MSFT[[#This Row],[Erorr 3]])</f>
        <v>2.2245000000000061</v>
      </c>
      <c r="R313" s="28">
        <f>SMA1MSFT[[#This Row],[Abs Erorr 3]]/SMA1MSFT[[#This Row],[Adj Close]]</f>
        <v>9.4216875430424632E-3</v>
      </c>
    </row>
    <row r="314" spans="2:18">
      <c r="B314" s="14">
        <v>44237.291666666664</v>
      </c>
      <c r="C314" s="15">
        <v>235.184</v>
      </c>
      <c r="D314" s="23">
        <f t="shared" si="21"/>
        <v>236.10419999999999</v>
      </c>
      <c r="E314" s="24">
        <f>SMA1MSFT[[#This Row],[Adj Close]]-SMA1MSFT[[#This Row],[Naive Trend ]]</f>
        <v>-0.92019999999999413</v>
      </c>
      <c r="F314" s="6">
        <f t="shared" si="20"/>
        <v>0.84676803999998917</v>
      </c>
      <c r="G314" s="6">
        <f>ABS(SMA1MSFT[[#This Row],[Erorr 1]])</f>
        <v>0.92019999999999413</v>
      </c>
      <c r="H314" s="25">
        <f>SMA1MSFT[[#This Row],[Abs Erorr 1]]/SMA1MSFT[[#This Row],[Adj Close]]</f>
        <v>3.9126811347710479E-3</v>
      </c>
      <c r="I314" s="23">
        <f t="shared" si="23"/>
        <v>235.17756666666665</v>
      </c>
      <c r="J314" s="26">
        <f>(SMA1MSFT[[#This Row],[Adj Close]]-SMA1MSFT[[#This Row],[3-MA]])</f>
        <v>6.4333333333479459E-3</v>
      </c>
      <c r="K314" s="11">
        <f t="shared" si="22"/>
        <v>4.1387777777965793E-5</v>
      </c>
      <c r="L314" s="11">
        <f>ABS(SMA1MSFT[[#This Row],[Erorr 2]])</f>
        <v>6.4333333333479459E-3</v>
      </c>
      <c r="M314" s="25">
        <f>SMA1MSFT[[#This Row],[Abs Erorr 2]]/SMA1MSFT[[#This Row],[Adj Close]]</f>
        <v>2.7354468558013921E-5</v>
      </c>
      <c r="N314" s="23">
        <f t="shared" si="24"/>
        <v>234.5447833333333</v>
      </c>
      <c r="O314" s="27">
        <f>SMA1MSFT[[#This Row],[Adj Close]]-SMA1MSFT[[#This Row],[6-MA]]</f>
        <v>0.63921666666669807</v>
      </c>
      <c r="P314" s="11">
        <f>(SMA1MSFT[[#This Row],[Adj Close]]-N314)^2</f>
        <v>0.40859794694448459</v>
      </c>
      <c r="Q314" s="11">
        <f>ABS(SMA1MSFT[[#This Row],[Erorr 3]])</f>
        <v>0.63921666666669807</v>
      </c>
      <c r="R314" s="28">
        <f>SMA1MSFT[[#This Row],[Abs Erorr 3]]/SMA1MSFT[[#This Row],[Adj Close]]</f>
        <v>2.7179428305781775E-3</v>
      </c>
    </row>
    <row r="315" spans="2:18">
      <c r="B315" s="14">
        <v>44238.291666666664</v>
      </c>
      <c r="C315" s="15">
        <v>236.8015</v>
      </c>
      <c r="D315" s="23">
        <f t="shared" si="21"/>
        <v>235.184</v>
      </c>
      <c r="E315" s="24">
        <f>SMA1MSFT[[#This Row],[Adj Close]]-SMA1MSFT[[#This Row],[Naive Trend ]]</f>
        <v>1.6175000000000068</v>
      </c>
      <c r="F315" s="6">
        <f t="shared" si="20"/>
        <v>2.6163062500000223</v>
      </c>
      <c r="G315" s="6">
        <f>ABS(SMA1MSFT[[#This Row],[Erorr 1]])</f>
        <v>1.6175000000000068</v>
      </c>
      <c r="H315" s="25">
        <f>SMA1MSFT[[#This Row],[Abs Erorr 1]]/SMA1MSFT[[#This Row],[Adj Close]]</f>
        <v>6.8306155155267462E-3</v>
      </c>
      <c r="I315" s="23">
        <f t="shared" si="23"/>
        <v>235.37773333333334</v>
      </c>
      <c r="J315" s="26">
        <f>(SMA1MSFT[[#This Row],[Adj Close]]-SMA1MSFT[[#This Row],[3-MA]])</f>
        <v>1.4237666666666655</v>
      </c>
      <c r="K315" s="11">
        <f t="shared" si="22"/>
        <v>2.0271115211111077</v>
      </c>
      <c r="L315" s="11">
        <f>ABS(SMA1MSFT[[#This Row],[Erorr 2]])</f>
        <v>1.4237666666666655</v>
      </c>
      <c r="M315" s="25">
        <f>SMA1MSFT[[#This Row],[Abs Erorr 2]]/SMA1MSFT[[#This Row],[Adj Close]]</f>
        <v>6.0124900672785669E-3</v>
      </c>
      <c r="N315" s="23">
        <f t="shared" si="24"/>
        <v>235.07909999999995</v>
      </c>
      <c r="O315" s="27">
        <f>SMA1MSFT[[#This Row],[Adj Close]]-SMA1MSFT[[#This Row],[6-MA]]</f>
        <v>1.7224000000000501</v>
      </c>
      <c r="P315" s="11">
        <f>(SMA1MSFT[[#This Row],[Adj Close]]-N315)^2</f>
        <v>2.9666617600001728</v>
      </c>
      <c r="Q315" s="11">
        <f>ABS(SMA1MSFT[[#This Row],[Erorr 3]])</f>
        <v>1.7224000000000501</v>
      </c>
      <c r="R315" s="28">
        <f>SMA1MSFT[[#This Row],[Abs Erorr 3]]/SMA1MSFT[[#This Row],[Adj Close]]</f>
        <v>7.2736025743082291E-3</v>
      </c>
    </row>
    <row r="316" spans="2:18">
      <c r="B316" s="14">
        <v>44239.291666666664</v>
      </c>
      <c r="C316" s="15">
        <v>237.28579999999999</v>
      </c>
      <c r="D316" s="23">
        <f t="shared" si="21"/>
        <v>236.8015</v>
      </c>
      <c r="E316" s="24">
        <f>SMA1MSFT[[#This Row],[Adj Close]]-SMA1MSFT[[#This Row],[Naive Trend ]]</f>
        <v>0.4842999999999904</v>
      </c>
      <c r="F316" s="6">
        <f t="shared" si="20"/>
        <v>0.2345464899999907</v>
      </c>
      <c r="G316" s="6">
        <f>ABS(SMA1MSFT[[#This Row],[Erorr 1]])</f>
        <v>0.4842999999999904</v>
      </c>
      <c r="H316" s="25">
        <f>SMA1MSFT[[#This Row],[Abs Erorr 1]]/SMA1MSFT[[#This Row],[Adj Close]]</f>
        <v>2.040998660686777E-3</v>
      </c>
      <c r="I316" s="23">
        <f t="shared" si="23"/>
        <v>236.0299</v>
      </c>
      <c r="J316" s="26">
        <f>(SMA1MSFT[[#This Row],[Adj Close]]-SMA1MSFT[[#This Row],[3-MA]])</f>
        <v>1.2558999999999969</v>
      </c>
      <c r="K316" s="11">
        <f t="shared" si="22"/>
        <v>1.5772848099999923</v>
      </c>
      <c r="L316" s="11">
        <f>ABS(SMA1MSFT[[#This Row],[Erorr 2]])</f>
        <v>1.2558999999999969</v>
      </c>
      <c r="M316" s="25">
        <f>SMA1MSFT[[#This Row],[Abs Erorr 2]]/SMA1MSFT[[#This Row],[Adj Close]]</f>
        <v>5.2927735245851077E-3</v>
      </c>
      <c r="N316" s="23">
        <f t="shared" si="24"/>
        <v>235.31961666666666</v>
      </c>
      <c r="O316" s="27">
        <f>SMA1MSFT[[#This Row],[Adj Close]]-SMA1MSFT[[#This Row],[6-MA]]</f>
        <v>1.9661833333333334</v>
      </c>
      <c r="P316" s="11">
        <f>(SMA1MSFT[[#This Row],[Adj Close]]-N316)^2</f>
        <v>3.8658769002777782</v>
      </c>
      <c r="Q316" s="11">
        <f>ABS(SMA1MSFT[[#This Row],[Erorr 3]])</f>
        <v>1.9661833333333334</v>
      </c>
      <c r="R316" s="28">
        <f>SMA1MSFT[[#This Row],[Abs Erorr 3]]/SMA1MSFT[[#This Row],[Adj Close]]</f>
        <v>8.2861398926245625E-3</v>
      </c>
    </row>
    <row r="317" spans="2:18">
      <c r="B317" s="14">
        <v>44243.291666666664</v>
      </c>
      <c r="C317" s="15">
        <v>236.03630000000001</v>
      </c>
      <c r="D317" s="23">
        <f t="shared" si="21"/>
        <v>237.28579999999999</v>
      </c>
      <c r="E317" s="24">
        <f>SMA1MSFT[[#This Row],[Adj Close]]-SMA1MSFT[[#This Row],[Naive Trend ]]</f>
        <v>-1.2494999999999834</v>
      </c>
      <c r="F317" s="6">
        <f t="shared" si="20"/>
        <v>1.5612502499999585</v>
      </c>
      <c r="G317" s="6">
        <f>ABS(SMA1MSFT[[#This Row],[Erorr 1]])</f>
        <v>1.2494999999999834</v>
      </c>
      <c r="H317" s="25">
        <f>SMA1MSFT[[#This Row],[Abs Erorr 1]]/SMA1MSFT[[#This Row],[Adj Close]]</f>
        <v>5.2936772860783842E-3</v>
      </c>
      <c r="I317" s="23">
        <f t="shared" si="23"/>
        <v>236.42376666666667</v>
      </c>
      <c r="J317" s="26">
        <f>(SMA1MSFT[[#This Row],[Adj Close]]-SMA1MSFT[[#This Row],[3-MA]])</f>
        <v>-0.38746666666665419</v>
      </c>
      <c r="K317" s="11">
        <f t="shared" si="22"/>
        <v>0.15013041777776812</v>
      </c>
      <c r="L317" s="11">
        <f>ABS(SMA1MSFT[[#This Row],[Erorr 2]])</f>
        <v>0.38746666666665419</v>
      </c>
      <c r="M317" s="25">
        <f>SMA1MSFT[[#This Row],[Abs Erorr 2]]/SMA1MSFT[[#This Row],[Adj Close]]</f>
        <v>1.6415554161230885E-3</v>
      </c>
      <c r="N317" s="23">
        <f t="shared" si="24"/>
        <v>235.80066666666667</v>
      </c>
      <c r="O317" s="27">
        <f>SMA1MSFT[[#This Row],[Adj Close]]-SMA1MSFT[[#This Row],[6-MA]]</f>
        <v>0.23563333333333958</v>
      </c>
      <c r="P317" s="11">
        <f>(SMA1MSFT[[#This Row],[Adj Close]]-N317)^2</f>
        <v>5.5523067777780724E-2</v>
      </c>
      <c r="Q317" s="11">
        <f>ABS(SMA1MSFT[[#This Row],[Erorr 3]])</f>
        <v>0.23563333333333958</v>
      </c>
      <c r="R317" s="28">
        <f>SMA1MSFT[[#This Row],[Abs Erorr 3]]/SMA1MSFT[[#This Row],[Adj Close]]</f>
        <v>9.9829277671840966E-4</v>
      </c>
    </row>
    <row r="318" spans="2:18">
      <c r="B318" s="14">
        <v>44244.291666666664</v>
      </c>
      <c r="C318" s="15">
        <v>237.06540000000001</v>
      </c>
      <c r="D318" s="23">
        <f t="shared" si="21"/>
        <v>236.03630000000001</v>
      </c>
      <c r="E318" s="24">
        <f>SMA1MSFT[[#This Row],[Adj Close]]-SMA1MSFT[[#This Row],[Naive Trend ]]</f>
        <v>1.0290999999999997</v>
      </c>
      <c r="F318" s="6">
        <f t="shared" si="20"/>
        <v>1.0590468099999995</v>
      </c>
      <c r="G318" s="6">
        <f>ABS(SMA1MSFT[[#This Row],[Erorr 1]])</f>
        <v>1.0290999999999997</v>
      </c>
      <c r="H318" s="25">
        <f>SMA1MSFT[[#This Row],[Abs Erorr 1]]/SMA1MSFT[[#This Row],[Adj Close]]</f>
        <v>4.3409961976737209E-3</v>
      </c>
      <c r="I318" s="23">
        <f t="shared" si="23"/>
        <v>236.70786666666666</v>
      </c>
      <c r="J318" s="26">
        <f>(SMA1MSFT[[#This Row],[Adj Close]]-SMA1MSFT[[#This Row],[3-MA]])</f>
        <v>0.35753333333335036</v>
      </c>
      <c r="K318" s="11">
        <f t="shared" si="22"/>
        <v>0.12783008444445662</v>
      </c>
      <c r="L318" s="11">
        <f>ABS(SMA1MSFT[[#This Row],[Erorr 2]])</f>
        <v>0.35753333333335036</v>
      </c>
      <c r="M318" s="25">
        <f>SMA1MSFT[[#This Row],[Abs Erorr 2]]/SMA1MSFT[[#This Row],[Adj Close]]</f>
        <v>1.508163288836542E-3</v>
      </c>
      <c r="N318" s="23">
        <f t="shared" si="24"/>
        <v>236.04279999999997</v>
      </c>
      <c r="O318" s="27">
        <f>SMA1MSFT[[#This Row],[Adj Close]]-SMA1MSFT[[#This Row],[6-MA]]</f>
        <v>1.0226000000000397</v>
      </c>
      <c r="P318" s="11">
        <f>(SMA1MSFT[[#This Row],[Adj Close]]-N318)^2</f>
        <v>1.0457107600000812</v>
      </c>
      <c r="Q318" s="11">
        <f>ABS(SMA1MSFT[[#This Row],[Erorr 3]])</f>
        <v>1.0226000000000397</v>
      </c>
      <c r="R318" s="28">
        <f>SMA1MSFT[[#This Row],[Abs Erorr 3]]/SMA1MSFT[[#This Row],[Adj Close]]</f>
        <v>4.3135776034800505E-3</v>
      </c>
    </row>
    <row r="319" spans="2:18">
      <c r="B319" s="14">
        <v>44245.291666666664</v>
      </c>
      <c r="C319" s="15">
        <v>236.66739999999999</v>
      </c>
      <c r="D319" s="23">
        <f t="shared" si="21"/>
        <v>237.06540000000001</v>
      </c>
      <c r="E319" s="24">
        <f>SMA1MSFT[[#This Row],[Adj Close]]-SMA1MSFT[[#This Row],[Naive Trend ]]</f>
        <v>-0.39800000000002456</v>
      </c>
      <c r="F319" s="6">
        <f t="shared" si="20"/>
        <v>0.15840400000001956</v>
      </c>
      <c r="G319" s="6">
        <f>ABS(SMA1MSFT[[#This Row],[Erorr 1]])</f>
        <v>0.39800000000002456</v>
      </c>
      <c r="H319" s="25">
        <f>SMA1MSFT[[#This Row],[Abs Erorr 1]]/SMA1MSFT[[#This Row],[Adj Close]]</f>
        <v>1.6816849299904617E-3</v>
      </c>
      <c r="I319" s="23">
        <f t="shared" si="23"/>
        <v>236.79583333333335</v>
      </c>
      <c r="J319" s="26">
        <f>(SMA1MSFT[[#This Row],[Adj Close]]-SMA1MSFT[[#This Row],[3-MA]])</f>
        <v>-0.12843333333336204</v>
      </c>
      <c r="K319" s="11">
        <f t="shared" si="22"/>
        <v>1.6495121111118484E-2</v>
      </c>
      <c r="L319" s="11">
        <f>ABS(SMA1MSFT[[#This Row],[Erorr 2]])</f>
        <v>0.12843333333336204</v>
      </c>
      <c r="M319" s="25">
        <f>SMA1MSFT[[#This Row],[Abs Erorr 2]]/SMA1MSFT[[#This Row],[Adj Close]]</f>
        <v>5.4267437481191766E-4</v>
      </c>
      <c r="N319" s="23">
        <f t="shared" si="24"/>
        <v>236.41286666666667</v>
      </c>
      <c r="O319" s="27">
        <f>SMA1MSFT[[#This Row],[Adj Close]]-SMA1MSFT[[#This Row],[6-MA]]</f>
        <v>0.25453333333331329</v>
      </c>
      <c r="P319" s="11">
        <f>(SMA1MSFT[[#This Row],[Adj Close]]-N319)^2</f>
        <v>6.4787217777767581E-2</v>
      </c>
      <c r="Q319" s="11">
        <f>ABS(SMA1MSFT[[#This Row],[Erorr 3]])</f>
        <v>0.25453333333331329</v>
      </c>
      <c r="R319" s="28">
        <f>SMA1MSFT[[#This Row],[Abs Erorr 3]]/SMA1MSFT[[#This Row],[Adj Close]]</f>
        <v>1.0754896252433302E-3</v>
      </c>
    </row>
    <row r="320" spans="2:18">
      <c r="B320" s="14">
        <v>44246.291666666664</v>
      </c>
      <c r="C320" s="15">
        <v>233.9297</v>
      </c>
      <c r="D320" s="23">
        <f t="shared" si="21"/>
        <v>236.66739999999999</v>
      </c>
      <c r="E320" s="24">
        <f>SMA1MSFT[[#This Row],[Adj Close]]-SMA1MSFT[[#This Row],[Naive Trend ]]</f>
        <v>-2.7376999999999896</v>
      </c>
      <c r="F320" s="6">
        <f t="shared" si="20"/>
        <v>7.4950012899999434</v>
      </c>
      <c r="G320" s="6">
        <f>ABS(SMA1MSFT[[#This Row],[Erorr 1]])</f>
        <v>2.7376999999999896</v>
      </c>
      <c r="H320" s="25">
        <f>SMA1MSFT[[#This Row],[Abs Erorr 1]]/SMA1MSFT[[#This Row],[Adj Close]]</f>
        <v>1.1703088577465749E-2</v>
      </c>
      <c r="I320" s="23">
        <f t="shared" si="23"/>
        <v>236.58969999999999</v>
      </c>
      <c r="J320" s="26">
        <f>(SMA1MSFT[[#This Row],[Adj Close]]-SMA1MSFT[[#This Row],[3-MA]])</f>
        <v>-2.6599999999999966</v>
      </c>
      <c r="K320" s="11">
        <f t="shared" si="22"/>
        <v>7.0755999999999819</v>
      </c>
      <c r="L320" s="11">
        <f>ABS(SMA1MSFT[[#This Row],[Erorr 2]])</f>
        <v>2.6599999999999966</v>
      </c>
      <c r="M320" s="25">
        <f>SMA1MSFT[[#This Row],[Abs Erorr 2]]/SMA1MSFT[[#This Row],[Adj Close]]</f>
        <v>1.1370937508148802E-2</v>
      </c>
      <c r="N320" s="23">
        <f t="shared" si="24"/>
        <v>236.50673333333336</v>
      </c>
      <c r="O320" s="27">
        <f>SMA1MSFT[[#This Row],[Adj Close]]-SMA1MSFT[[#This Row],[6-MA]]</f>
        <v>-2.577033333333361</v>
      </c>
      <c r="P320" s="11">
        <f>(SMA1MSFT[[#This Row],[Adj Close]]-N320)^2</f>
        <v>6.6411008011112536</v>
      </c>
      <c r="Q320" s="11">
        <f>ABS(SMA1MSFT[[#This Row],[Erorr 3]])</f>
        <v>2.577033333333361</v>
      </c>
      <c r="R320" s="28">
        <f>SMA1MSFT[[#This Row],[Abs Erorr 3]]/SMA1MSFT[[#This Row],[Adj Close]]</f>
        <v>1.1016272552537626E-2</v>
      </c>
    </row>
    <row r="321" spans="2:18">
      <c r="B321" s="14">
        <v>44249.291666666664</v>
      </c>
      <c r="C321" s="15">
        <v>227.6585</v>
      </c>
      <c r="D321" s="23">
        <f t="shared" si="21"/>
        <v>233.9297</v>
      </c>
      <c r="E321" s="24">
        <f>SMA1MSFT[[#This Row],[Adj Close]]-SMA1MSFT[[#This Row],[Naive Trend ]]</f>
        <v>-6.2711999999999932</v>
      </c>
      <c r="F321" s="6">
        <f t="shared" si="20"/>
        <v>39.327949439999912</v>
      </c>
      <c r="G321" s="6">
        <f>ABS(SMA1MSFT[[#This Row],[Erorr 1]])</f>
        <v>6.2711999999999932</v>
      </c>
      <c r="H321" s="25">
        <f>SMA1MSFT[[#This Row],[Abs Erorr 1]]/SMA1MSFT[[#This Row],[Adj Close]]</f>
        <v>2.7546522532653044E-2</v>
      </c>
      <c r="I321" s="23">
        <f t="shared" si="23"/>
        <v>235.88750000000002</v>
      </c>
      <c r="J321" s="26">
        <f>(SMA1MSFT[[#This Row],[Adj Close]]-SMA1MSFT[[#This Row],[3-MA]])</f>
        <v>-8.2290000000000134</v>
      </c>
      <c r="K321" s="11">
        <f t="shared" si="22"/>
        <v>67.716441000000216</v>
      </c>
      <c r="L321" s="11">
        <f>ABS(SMA1MSFT[[#This Row],[Erorr 2]])</f>
        <v>8.2290000000000134</v>
      </c>
      <c r="M321" s="25">
        <f>SMA1MSFT[[#This Row],[Abs Erorr 2]]/SMA1MSFT[[#This Row],[Adj Close]]</f>
        <v>3.6146245363120701E-2</v>
      </c>
      <c r="N321" s="23">
        <f t="shared" si="24"/>
        <v>236.29768333333334</v>
      </c>
      <c r="O321" s="27">
        <f>SMA1MSFT[[#This Row],[Adj Close]]-SMA1MSFT[[#This Row],[6-MA]]</f>
        <v>-8.6391833333333352</v>
      </c>
      <c r="P321" s="11">
        <f>(SMA1MSFT[[#This Row],[Adj Close]]-N321)^2</f>
        <v>74.635488666944482</v>
      </c>
      <c r="Q321" s="11">
        <f>ABS(SMA1MSFT[[#This Row],[Erorr 3]])</f>
        <v>8.6391833333333352</v>
      </c>
      <c r="R321" s="28">
        <f>SMA1MSFT[[#This Row],[Abs Erorr 3]]/SMA1MSFT[[#This Row],[Adj Close]]</f>
        <v>3.7947993742088855E-2</v>
      </c>
    </row>
    <row r="322" spans="2:18">
      <c r="B322" s="14">
        <v>44250.291666666664</v>
      </c>
      <c r="C322" s="15">
        <v>226.4547</v>
      </c>
      <c r="D322" s="23">
        <f t="shared" si="21"/>
        <v>227.6585</v>
      </c>
      <c r="E322" s="24">
        <f>SMA1MSFT[[#This Row],[Adj Close]]-SMA1MSFT[[#This Row],[Naive Trend ]]</f>
        <v>-1.2038000000000011</v>
      </c>
      <c r="F322" s="6">
        <f t="shared" si="20"/>
        <v>1.4491344400000026</v>
      </c>
      <c r="G322" s="6">
        <f>ABS(SMA1MSFT[[#This Row],[Erorr 1]])</f>
        <v>1.2038000000000011</v>
      </c>
      <c r="H322" s="25">
        <f>SMA1MSFT[[#This Row],[Abs Erorr 1]]/SMA1MSFT[[#This Row],[Adj Close]]</f>
        <v>5.3158534576672554E-3</v>
      </c>
      <c r="I322" s="23">
        <f t="shared" si="23"/>
        <v>232.75186666666664</v>
      </c>
      <c r="J322" s="26">
        <f>(SMA1MSFT[[#This Row],[Adj Close]]-SMA1MSFT[[#This Row],[3-MA]])</f>
        <v>-6.2971666666666408</v>
      </c>
      <c r="K322" s="11">
        <f t="shared" si="22"/>
        <v>39.654308027777454</v>
      </c>
      <c r="L322" s="11">
        <f>ABS(SMA1MSFT[[#This Row],[Erorr 2]])</f>
        <v>6.2971666666666408</v>
      </c>
      <c r="M322" s="25">
        <f>SMA1MSFT[[#This Row],[Abs Erorr 2]]/SMA1MSFT[[#This Row],[Adj Close]]</f>
        <v>2.7807621862856638E-2</v>
      </c>
      <c r="N322" s="23">
        <f t="shared" si="24"/>
        <v>234.77385000000001</v>
      </c>
      <c r="O322" s="27">
        <f>SMA1MSFT[[#This Row],[Adj Close]]-SMA1MSFT[[#This Row],[6-MA]]</f>
        <v>-8.3191500000000076</v>
      </c>
      <c r="P322" s="11">
        <f>(SMA1MSFT[[#This Row],[Adj Close]]-N322)^2</f>
        <v>69.208256722500124</v>
      </c>
      <c r="Q322" s="11">
        <f>ABS(SMA1MSFT[[#This Row],[Erorr 3]])</f>
        <v>8.3191500000000076</v>
      </c>
      <c r="R322" s="28">
        <f>SMA1MSFT[[#This Row],[Abs Erorr 3]]/SMA1MSFT[[#This Row],[Adj Close]]</f>
        <v>3.6736486370121738E-2</v>
      </c>
    </row>
    <row r="323" spans="2:18">
      <c r="B323" s="14">
        <v>44251.291666666664</v>
      </c>
      <c r="C323" s="15">
        <v>227.69730000000001</v>
      </c>
      <c r="D323" s="23">
        <f t="shared" si="21"/>
        <v>226.4547</v>
      </c>
      <c r="E323" s="24">
        <f>SMA1MSFT[[#This Row],[Adj Close]]-SMA1MSFT[[#This Row],[Naive Trend ]]</f>
        <v>1.2426000000000101</v>
      </c>
      <c r="F323" s="6">
        <f t="shared" si="20"/>
        <v>1.5440547600000252</v>
      </c>
      <c r="G323" s="6">
        <f>ABS(SMA1MSFT[[#This Row],[Erorr 1]])</f>
        <v>1.2426000000000101</v>
      </c>
      <c r="H323" s="25">
        <f>SMA1MSFT[[#This Row],[Abs Erorr 1]]/SMA1MSFT[[#This Row],[Adj Close]]</f>
        <v>5.4572452110763286E-3</v>
      </c>
      <c r="I323" s="23">
        <f t="shared" si="23"/>
        <v>229.34763333333333</v>
      </c>
      <c r="J323" s="26">
        <f>(SMA1MSFT[[#This Row],[Adj Close]]-SMA1MSFT[[#This Row],[3-MA]])</f>
        <v>-1.6503333333333217</v>
      </c>
      <c r="K323" s="11">
        <f t="shared" si="22"/>
        <v>2.7236001111110726</v>
      </c>
      <c r="L323" s="11">
        <f>ABS(SMA1MSFT[[#This Row],[Erorr 2]])</f>
        <v>1.6503333333333217</v>
      </c>
      <c r="M323" s="25">
        <f>SMA1MSFT[[#This Row],[Abs Erorr 2]]/SMA1MSFT[[#This Row],[Adj Close]]</f>
        <v>7.2479266698960484E-3</v>
      </c>
      <c r="N323" s="23">
        <f t="shared" si="24"/>
        <v>232.96866666666668</v>
      </c>
      <c r="O323" s="27">
        <f>SMA1MSFT[[#This Row],[Adj Close]]-SMA1MSFT[[#This Row],[6-MA]]</f>
        <v>-5.2713666666666654</v>
      </c>
      <c r="P323" s="11">
        <f>(SMA1MSFT[[#This Row],[Adj Close]]-N323)^2</f>
        <v>27.787306534444433</v>
      </c>
      <c r="Q323" s="11">
        <f>ABS(SMA1MSFT[[#This Row],[Erorr 3]])</f>
        <v>5.2713666666666654</v>
      </c>
      <c r="R323" s="28">
        <f>SMA1MSFT[[#This Row],[Abs Erorr 3]]/SMA1MSFT[[#This Row],[Adj Close]]</f>
        <v>2.3150764926359098E-2</v>
      </c>
    </row>
    <row r="324" spans="2:18">
      <c r="B324" s="14">
        <v>44252.291666666664</v>
      </c>
      <c r="C324" s="15">
        <v>222.2998</v>
      </c>
      <c r="D324" s="23">
        <f t="shared" si="21"/>
        <v>227.69730000000001</v>
      </c>
      <c r="E324" s="24">
        <f>SMA1MSFT[[#This Row],[Adj Close]]-SMA1MSFT[[#This Row],[Naive Trend ]]</f>
        <v>-5.397500000000008</v>
      </c>
      <c r="F324" s="6">
        <f t="shared" ref="F324:F387" si="25">(C324-D324)^2</f>
        <v>29.133006250000086</v>
      </c>
      <c r="G324" s="6">
        <f>ABS(SMA1MSFT[[#This Row],[Erorr 1]])</f>
        <v>5.397500000000008</v>
      </c>
      <c r="H324" s="25">
        <f>SMA1MSFT[[#This Row],[Abs Erorr 1]]/SMA1MSFT[[#This Row],[Adj Close]]</f>
        <v>2.4280273756431665E-2</v>
      </c>
      <c r="I324" s="23">
        <f t="shared" si="23"/>
        <v>227.27016666666668</v>
      </c>
      <c r="J324" s="26">
        <f>(SMA1MSFT[[#This Row],[Adj Close]]-SMA1MSFT[[#This Row],[3-MA]])</f>
        <v>-4.9703666666666777</v>
      </c>
      <c r="K324" s="11">
        <f t="shared" si="22"/>
        <v>24.704544801111222</v>
      </c>
      <c r="L324" s="11">
        <f>ABS(SMA1MSFT[[#This Row],[Erorr 2]])</f>
        <v>4.9703666666666777</v>
      </c>
      <c r="M324" s="25">
        <f>SMA1MSFT[[#This Row],[Abs Erorr 2]]/SMA1MSFT[[#This Row],[Adj Close]]</f>
        <v>2.2358844527375542E-2</v>
      </c>
      <c r="N324" s="23">
        <f t="shared" si="24"/>
        <v>231.57883333333336</v>
      </c>
      <c r="O324" s="27">
        <f>SMA1MSFT[[#This Row],[Adj Close]]-SMA1MSFT[[#This Row],[6-MA]]</f>
        <v>-9.2790333333333592</v>
      </c>
      <c r="P324" s="11">
        <f>(SMA1MSFT[[#This Row],[Adj Close]]-N324)^2</f>
        <v>86.100459601111595</v>
      </c>
      <c r="Q324" s="11">
        <f>ABS(SMA1MSFT[[#This Row],[Erorr 3]])</f>
        <v>9.2790333333333592</v>
      </c>
      <c r="R324" s="28">
        <f>SMA1MSFT[[#This Row],[Abs Erorr 3]]/SMA1MSFT[[#This Row],[Adj Close]]</f>
        <v>4.1741078189604125E-2</v>
      </c>
    </row>
    <row r="325" spans="2:18">
      <c r="B325" s="14">
        <v>44253.291666666664</v>
      </c>
      <c r="C325" s="15">
        <v>225.5907</v>
      </c>
      <c r="D325" s="23">
        <f t="shared" ref="D325:D388" si="26">C324</f>
        <v>222.2998</v>
      </c>
      <c r="E325" s="24">
        <f>SMA1MSFT[[#This Row],[Adj Close]]-SMA1MSFT[[#This Row],[Naive Trend ]]</f>
        <v>3.2908999999999935</v>
      </c>
      <c r="F325" s="6">
        <f t="shared" si="25"/>
        <v>10.830022809999956</v>
      </c>
      <c r="G325" s="6">
        <f>ABS(SMA1MSFT[[#This Row],[Erorr 1]])</f>
        <v>3.2908999999999935</v>
      </c>
      <c r="H325" s="25">
        <f>SMA1MSFT[[#This Row],[Abs Erorr 1]]/SMA1MSFT[[#This Row],[Adj Close]]</f>
        <v>1.4587924058926159E-2</v>
      </c>
      <c r="I325" s="23">
        <f t="shared" si="23"/>
        <v>225.48393333333334</v>
      </c>
      <c r="J325" s="26">
        <f>(SMA1MSFT[[#This Row],[Adj Close]]-SMA1MSFT[[#This Row],[3-MA]])</f>
        <v>0.10676666666665824</v>
      </c>
      <c r="K325" s="11">
        <f t="shared" si="22"/>
        <v>1.1399121111109311E-2</v>
      </c>
      <c r="L325" s="11">
        <f>ABS(SMA1MSFT[[#This Row],[Erorr 2]])</f>
        <v>0.10676666666665824</v>
      </c>
      <c r="M325" s="25">
        <f>SMA1MSFT[[#This Row],[Abs Erorr 2]]/SMA1MSFT[[#This Row],[Adj Close]]</f>
        <v>4.7327601123033102E-4</v>
      </c>
      <c r="N325" s="23">
        <f t="shared" si="24"/>
        <v>229.11789999999999</v>
      </c>
      <c r="O325" s="27">
        <f>SMA1MSFT[[#This Row],[Adj Close]]-SMA1MSFT[[#This Row],[6-MA]]</f>
        <v>-3.5271999999999935</v>
      </c>
      <c r="P325" s="11">
        <f>(SMA1MSFT[[#This Row],[Adj Close]]-N325)^2</f>
        <v>12.441139839999954</v>
      </c>
      <c r="Q325" s="11">
        <f>ABS(SMA1MSFT[[#This Row],[Erorr 3]])</f>
        <v>3.5271999999999935</v>
      </c>
      <c r="R325" s="28">
        <f>SMA1MSFT[[#This Row],[Abs Erorr 3]]/SMA1MSFT[[#This Row],[Adj Close]]</f>
        <v>1.5635396317312696E-2</v>
      </c>
    </row>
    <row r="326" spans="2:18">
      <c r="B326" s="14">
        <v>44256.291666666664</v>
      </c>
      <c r="C326" s="15">
        <v>230.01750000000001</v>
      </c>
      <c r="D326" s="23">
        <f t="shared" si="26"/>
        <v>225.5907</v>
      </c>
      <c r="E326" s="24">
        <f>SMA1MSFT[[#This Row],[Adj Close]]-SMA1MSFT[[#This Row],[Naive Trend ]]</f>
        <v>4.4268000000000143</v>
      </c>
      <c r="F326" s="6">
        <f t="shared" si="25"/>
        <v>19.596558240000128</v>
      </c>
      <c r="G326" s="6">
        <f>ABS(SMA1MSFT[[#This Row],[Erorr 1]])</f>
        <v>4.4268000000000143</v>
      </c>
      <c r="H326" s="25">
        <f>SMA1MSFT[[#This Row],[Abs Erorr 1]]/SMA1MSFT[[#This Row],[Adj Close]]</f>
        <v>1.924549219081163E-2</v>
      </c>
      <c r="I326" s="23">
        <f t="shared" si="23"/>
        <v>225.19593333333333</v>
      </c>
      <c r="J326" s="26">
        <f>(SMA1MSFT[[#This Row],[Adj Close]]-SMA1MSFT[[#This Row],[3-MA]])</f>
        <v>4.8215666666666834</v>
      </c>
      <c r="K326" s="11">
        <f t="shared" ref="K326:K389" si="27">(C326-I326)^2</f>
        <v>23.247505121111274</v>
      </c>
      <c r="L326" s="11">
        <f>ABS(SMA1MSFT[[#This Row],[Erorr 2]])</f>
        <v>4.8215666666666834</v>
      </c>
      <c r="M326" s="25">
        <f>SMA1MSFT[[#This Row],[Abs Erorr 2]]/SMA1MSFT[[#This Row],[Adj Close]]</f>
        <v>2.0961738418453741E-2</v>
      </c>
      <c r="N326" s="23">
        <f t="shared" si="24"/>
        <v>227.27178333333333</v>
      </c>
      <c r="O326" s="27">
        <f>SMA1MSFT[[#This Row],[Adj Close]]-SMA1MSFT[[#This Row],[6-MA]]</f>
        <v>2.7457166666666808</v>
      </c>
      <c r="P326" s="11">
        <f>(SMA1MSFT[[#This Row],[Adj Close]]-N326)^2</f>
        <v>7.5389600136111889</v>
      </c>
      <c r="Q326" s="11">
        <f>ABS(SMA1MSFT[[#This Row],[Erorr 3]])</f>
        <v>2.7457166666666808</v>
      </c>
      <c r="R326" s="28">
        <f>SMA1MSFT[[#This Row],[Abs Erorr 3]]/SMA1MSFT[[#This Row],[Adj Close]]</f>
        <v>1.1936990301462631E-2</v>
      </c>
    </row>
    <row r="327" spans="2:18">
      <c r="B327" s="14">
        <v>44257.291666666664</v>
      </c>
      <c r="C327" s="15">
        <v>227.03720000000001</v>
      </c>
      <c r="D327" s="23">
        <f t="shared" si="26"/>
        <v>230.01750000000001</v>
      </c>
      <c r="E327" s="24">
        <f>SMA1MSFT[[#This Row],[Adj Close]]-SMA1MSFT[[#This Row],[Naive Trend ]]</f>
        <v>-2.9802999999999997</v>
      </c>
      <c r="F327" s="6">
        <f t="shared" si="25"/>
        <v>8.8821880899999979</v>
      </c>
      <c r="G327" s="6">
        <f>ABS(SMA1MSFT[[#This Row],[Erorr 1]])</f>
        <v>2.9802999999999997</v>
      </c>
      <c r="H327" s="25">
        <f>SMA1MSFT[[#This Row],[Abs Erorr 1]]/SMA1MSFT[[#This Row],[Adj Close]]</f>
        <v>1.3126923693562111E-2</v>
      </c>
      <c r="I327" s="23">
        <f t="shared" ref="I327:I390" si="28">AVERAGE(C324:C326)</f>
        <v>225.96933333333334</v>
      </c>
      <c r="J327" s="26">
        <f>(SMA1MSFT[[#This Row],[Adj Close]]-SMA1MSFT[[#This Row],[3-MA]])</f>
        <v>1.0678666666666743</v>
      </c>
      <c r="K327" s="11">
        <f t="shared" si="27"/>
        <v>1.140339217777794</v>
      </c>
      <c r="L327" s="11">
        <f>ABS(SMA1MSFT[[#This Row],[Erorr 2]])</f>
        <v>1.0678666666666743</v>
      </c>
      <c r="M327" s="25">
        <f>SMA1MSFT[[#This Row],[Abs Erorr 2]]/SMA1MSFT[[#This Row],[Adj Close]]</f>
        <v>4.7034876516565309E-3</v>
      </c>
      <c r="N327" s="23">
        <f t="shared" si="24"/>
        <v>226.61974999999998</v>
      </c>
      <c r="O327" s="27">
        <f>SMA1MSFT[[#This Row],[Adj Close]]-SMA1MSFT[[#This Row],[6-MA]]</f>
        <v>0.41745000000003074</v>
      </c>
      <c r="P327" s="11">
        <f>(SMA1MSFT[[#This Row],[Adj Close]]-N327)^2</f>
        <v>0.17426450250002568</v>
      </c>
      <c r="Q327" s="11">
        <f>ABS(SMA1MSFT[[#This Row],[Erorr 3]])</f>
        <v>0.41745000000003074</v>
      </c>
      <c r="R327" s="28">
        <f>SMA1MSFT[[#This Row],[Abs Erorr 3]]/SMA1MSFT[[#This Row],[Adj Close]]</f>
        <v>1.838685466522802E-3</v>
      </c>
    </row>
    <row r="328" spans="2:18">
      <c r="B328" s="14">
        <v>44258.291666666664</v>
      </c>
      <c r="C328" s="15">
        <v>220.91159999999999</v>
      </c>
      <c r="D328" s="23">
        <f t="shared" si="26"/>
        <v>227.03720000000001</v>
      </c>
      <c r="E328" s="24">
        <f>SMA1MSFT[[#This Row],[Adj Close]]-SMA1MSFT[[#This Row],[Naive Trend ]]</f>
        <v>-6.1256000000000199</v>
      </c>
      <c r="F328" s="6">
        <f t="shared" si="25"/>
        <v>37.522975360000245</v>
      </c>
      <c r="G328" s="6">
        <f>ABS(SMA1MSFT[[#This Row],[Erorr 1]])</f>
        <v>6.1256000000000199</v>
      </c>
      <c r="H328" s="25">
        <f>SMA1MSFT[[#This Row],[Abs Erorr 1]]/SMA1MSFT[[#This Row],[Adj Close]]</f>
        <v>2.7728738554245319E-2</v>
      </c>
      <c r="I328" s="23">
        <f t="shared" si="28"/>
        <v>227.54846666666666</v>
      </c>
      <c r="J328" s="26">
        <f>(SMA1MSFT[[#This Row],[Adj Close]]-SMA1MSFT[[#This Row],[3-MA]])</f>
        <v>-6.6368666666666627</v>
      </c>
      <c r="K328" s="11">
        <f t="shared" si="27"/>
        <v>44.047999151111057</v>
      </c>
      <c r="L328" s="11">
        <f>ABS(SMA1MSFT[[#This Row],[Erorr 2]])</f>
        <v>6.6368666666666627</v>
      </c>
      <c r="M328" s="25">
        <f>SMA1MSFT[[#This Row],[Abs Erorr 2]]/SMA1MSFT[[#This Row],[Adj Close]]</f>
        <v>3.004308812514446E-2</v>
      </c>
      <c r="N328" s="23">
        <f t="shared" si="24"/>
        <v>226.5162</v>
      </c>
      <c r="O328" s="27">
        <f>SMA1MSFT[[#This Row],[Adj Close]]-SMA1MSFT[[#This Row],[6-MA]]</f>
        <v>-5.6046000000000049</v>
      </c>
      <c r="P328" s="11">
        <f>(SMA1MSFT[[#This Row],[Adj Close]]-N328)^2</f>
        <v>31.411541160000056</v>
      </c>
      <c r="Q328" s="11">
        <f>ABS(SMA1MSFT[[#This Row],[Erorr 3]])</f>
        <v>5.6046000000000049</v>
      </c>
      <c r="R328" s="28">
        <f>SMA1MSFT[[#This Row],[Abs Erorr 3]]/SMA1MSFT[[#This Row],[Adj Close]]</f>
        <v>2.5370329127125987E-2</v>
      </c>
    </row>
    <row r="329" spans="2:18">
      <c r="B329" s="14">
        <v>44259.291666666664</v>
      </c>
      <c r="C329" s="15">
        <v>220.10579999999999</v>
      </c>
      <c r="D329" s="23">
        <f t="shared" si="26"/>
        <v>220.91159999999999</v>
      </c>
      <c r="E329" s="24">
        <f>SMA1MSFT[[#This Row],[Adj Close]]-SMA1MSFT[[#This Row],[Naive Trend ]]</f>
        <v>-0.80580000000000496</v>
      </c>
      <c r="F329" s="6">
        <f t="shared" si="25"/>
        <v>0.64931364000000802</v>
      </c>
      <c r="G329" s="6">
        <f>ABS(SMA1MSFT[[#This Row],[Erorr 1]])</f>
        <v>0.80580000000000496</v>
      </c>
      <c r="H329" s="25">
        <f>SMA1MSFT[[#This Row],[Abs Erorr 1]]/SMA1MSFT[[#This Row],[Adj Close]]</f>
        <v>3.6609666805690944E-3</v>
      </c>
      <c r="I329" s="23">
        <f t="shared" si="28"/>
        <v>225.98876666666669</v>
      </c>
      <c r="J329" s="26">
        <f>(SMA1MSFT[[#This Row],[Adj Close]]-SMA1MSFT[[#This Row],[3-MA]])</f>
        <v>-5.8829666666667038</v>
      </c>
      <c r="K329" s="11">
        <f t="shared" si="27"/>
        <v>34.609296801111547</v>
      </c>
      <c r="L329" s="11">
        <f>ABS(SMA1MSFT[[#This Row],[Erorr 2]])</f>
        <v>5.8829666666667038</v>
      </c>
      <c r="M329" s="25">
        <f>SMA1MSFT[[#This Row],[Abs Erorr 2]]/SMA1MSFT[[#This Row],[Adj Close]]</f>
        <v>2.6727903883799083E-2</v>
      </c>
      <c r="N329" s="23">
        <f t="shared" si="24"/>
        <v>225.59235000000001</v>
      </c>
      <c r="O329" s="27">
        <f>SMA1MSFT[[#This Row],[Adj Close]]-SMA1MSFT[[#This Row],[6-MA]]</f>
        <v>-5.4865500000000225</v>
      </c>
      <c r="P329" s="11">
        <f>(SMA1MSFT[[#This Row],[Adj Close]]-N329)^2</f>
        <v>30.102230902500246</v>
      </c>
      <c r="Q329" s="11">
        <f>ABS(SMA1MSFT[[#This Row],[Erorr 3]])</f>
        <v>5.4865500000000225</v>
      </c>
      <c r="R329" s="28">
        <f>SMA1MSFT[[#This Row],[Abs Erorr 3]]/SMA1MSFT[[#This Row],[Adj Close]]</f>
        <v>2.4926876075051282E-2</v>
      </c>
    </row>
    <row r="330" spans="2:18">
      <c r="B330" s="14">
        <v>44260.291666666664</v>
      </c>
      <c r="C330" s="15">
        <v>224.83349999999999</v>
      </c>
      <c r="D330" s="23">
        <f t="shared" si="26"/>
        <v>220.10579999999999</v>
      </c>
      <c r="E330" s="24">
        <f>SMA1MSFT[[#This Row],[Adj Close]]-SMA1MSFT[[#This Row],[Naive Trend ]]</f>
        <v>4.7276999999999987</v>
      </c>
      <c r="F330" s="6">
        <f t="shared" si="25"/>
        <v>22.351147289999986</v>
      </c>
      <c r="G330" s="6">
        <f>ABS(SMA1MSFT[[#This Row],[Erorr 1]])</f>
        <v>4.7276999999999987</v>
      </c>
      <c r="H330" s="25">
        <f>SMA1MSFT[[#This Row],[Abs Erorr 1]]/SMA1MSFT[[#This Row],[Adj Close]]</f>
        <v>2.1027560394692068E-2</v>
      </c>
      <c r="I330" s="23">
        <f t="shared" si="28"/>
        <v>222.68486666666664</v>
      </c>
      <c r="J330" s="26">
        <f>(SMA1MSFT[[#This Row],[Adj Close]]-SMA1MSFT[[#This Row],[3-MA]])</f>
        <v>2.1486333333333505</v>
      </c>
      <c r="K330" s="11">
        <f t="shared" si="27"/>
        <v>4.6166252011111846</v>
      </c>
      <c r="L330" s="11">
        <f>ABS(SMA1MSFT[[#This Row],[Erorr 2]])</f>
        <v>2.1486333333333505</v>
      </c>
      <c r="M330" s="25">
        <f>SMA1MSFT[[#This Row],[Abs Erorr 2]]/SMA1MSFT[[#This Row],[Adj Close]]</f>
        <v>9.5565533309464584E-3</v>
      </c>
      <c r="N330" s="23">
        <f t="shared" ref="N330:N393" si="29">AVERAGE(C324:C329)</f>
        <v>224.3271</v>
      </c>
      <c r="O330" s="27">
        <f>SMA1MSFT[[#This Row],[Adj Close]]-SMA1MSFT[[#This Row],[6-MA]]</f>
        <v>0.50639999999998508</v>
      </c>
      <c r="P330" s="11">
        <f>(SMA1MSFT[[#This Row],[Adj Close]]-N330)^2</f>
        <v>0.2564409599999849</v>
      </c>
      <c r="Q330" s="11">
        <f>ABS(SMA1MSFT[[#This Row],[Erorr 3]])</f>
        <v>0.50639999999998508</v>
      </c>
      <c r="R330" s="28">
        <f>SMA1MSFT[[#This Row],[Abs Erorr 3]]/SMA1MSFT[[#This Row],[Adj Close]]</f>
        <v>2.2523333933776998E-3</v>
      </c>
    </row>
    <row r="331" spans="2:18">
      <c r="B331" s="14">
        <v>44263.291666666664</v>
      </c>
      <c r="C331" s="15">
        <v>220.7465</v>
      </c>
      <c r="D331" s="23">
        <f t="shared" si="26"/>
        <v>224.83349999999999</v>
      </c>
      <c r="E331" s="24">
        <f>SMA1MSFT[[#This Row],[Adj Close]]-SMA1MSFT[[#This Row],[Naive Trend ]]</f>
        <v>-4.0869999999999891</v>
      </c>
      <c r="F331" s="6">
        <f t="shared" si="25"/>
        <v>16.703568999999909</v>
      </c>
      <c r="G331" s="6">
        <f>ABS(SMA1MSFT[[#This Row],[Erorr 1]])</f>
        <v>4.0869999999999891</v>
      </c>
      <c r="H331" s="25">
        <f>SMA1MSFT[[#This Row],[Abs Erorr 1]]/SMA1MSFT[[#This Row],[Adj Close]]</f>
        <v>1.851444983272663E-2</v>
      </c>
      <c r="I331" s="23">
        <f t="shared" si="28"/>
        <v>221.95029999999997</v>
      </c>
      <c r="J331" s="26">
        <f>(SMA1MSFT[[#This Row],[Adj Close]]-SMA1MSFT[[#This Row],[3-MA]])</f>
        <v>-1.2037999999999727</v>
      </c>
      <c r="K331" s="11">
        <f t="shared" si="27"/>
        <v>1.4491344399999342</v>
      </c>
      <c r="L331" s="11">
        <f>ABS(SMA1MSFT[[#This Row],[Erorr 2]])</f>
        <v>1.2037999999999727</v>
      </c>
      <c r="M331" s="25">
        <f>SMA1MSFT[[#This Row],[Abs Erorr 2]]/SMA1MSFT[[#This Row],[Adj Close]]</f>
        <v>5.453314095580101E-3</v>
      </c>
      <c r="N331" s="23">
        <f t="shared" si="29"/>
        <v>224.74938333333333</v>
      </c>
      <c r="O331" s="27">
        <f>SMA1MSFT[[#This Row],[Adj Close]]-SMA1MSFT[[#This Row],[6-MA]]</f>
        <v>-4.0028833333333296</v>
      </c>
      <c r="P331" s="11">
        <f>(SMA1MSFT[[#This Row],[Adj Close]]-N331)^2</f>
        <v>16.023074980277748</v>
      </c>
      <c r="Q331" s="11">
        <f>ABS(SMA1MSFT[[#This Row],[Erorr 3]])</f>
        <v>4.0028833333333296</v>
      </c>
      <c r="R331" s="28">
        <f>SMA1MSFT[[#This Row],[Abs Erorr 3]]/SMA1MSFT[[#This Row],[Adj Close]]</f>
        <v>1.8133394338453065E-2</v>
      </c>
    </row>
    <row r="332" spans="2:18">
      <c r="B332" s="14">
        <v>44264.291666666664</v>
      </c>
      <c r="C332" s="15">
        <v>226.94980000000001</v>
      </c>
      <c r="D332" s="23">
        <f t="shared" si="26"/>
        <v>220.7465</v>
      </c>
      <c r="E332" s="24">
        <f>SMA1MSFT[[#This Row],[Adj Close]]-SMA1MSFT[[#This Row],[Naive Trend ]]</f>
        <v>6.2033000000000129</v>
      </c>
      <c r="F332" s="6">
        <f t="shared" si="25"/>
        <v>38.48093089000016</v>
      </c>
      <c r="G332" s="6">
        <f>ABS(SMA1MSFT[[#This Row],[Erorr 1]])</f>
        <v>6.2033000000000129</v>
      </c>
      <c r="H332" s="25">
        <f>SMA1MSFT[[#This Row],[Abs Erorr 1]]/SMA1MSFT[[#This Row],[Adj Close]]</f>
        <v>2.7333357420892254E-2</v>
      </c>
      <c r="I332" s="23">
        <f t="shared" si="28"/>
        <v>221.89526666666666</v>
      </c>
      <c r="J332" s="26">
        <f>(SMA1MSFT[[#This Row],[Adj Close]]-SMA1MSFT[[#This Row],[3-MA]])</f>
        <v>5.0545333333333531</v>
      </c>
      <c r="K332" s="11">
        <f t="shared" si="27"/>
        <v>25.548307217777978</v>
      </c>
      <c r="L332" s="11">
        <f>ABS(SMA1MSFT[[#This Row],[Erorr 2]])</f>
        <v>5.0545333333333531</v>
      </c>
      <c r="M332" s="25">
        <f>SMA1MSFT[[#This Row],[Abs Erorr 2]]/SMA1MSFT[[#This Row],[Adj Close]]</f>
        <v>2.2271591926202854E-2</v>
      </c>
      <c r="N332" s="23">
        <f t="shared" si="29"/>
        <v>223.94201666666666</v>
      </c>
      <c r="O332" s="27">
        <f>SMA1MSFT[[#This Row],[Adj Close]]-SMA1MSFT[[#This Row],[6-MA]]</f>
        <v>3.0077833333333501</v>
      </c>
      <c r="P332" s="11">
        <f>(SMA1MSFT[[#This Row],[Adj Close]]-N332)^2</f>
        <v>9.0467605802778781</v>
      </c>
      <c r="Q332" s="11">
        <f>ABS(SMA1MSFT[[#This Row],[Erorr 3]])</f>
        <v>3.0077833333333501</v>
      </c>
      <c r="R332" s="28">
        <f>SMA1MSFT[[#This Row],[Abs Erorr 3]]/SMA1MSFT[[#This Row],[Adj Close]]</f>
        <v>1.3253077699708703E-2</v>
      </c>
    </row>
    <row r="333" spans="2:18">
      <c r="B333" s="14">
        <v>44265.291666666664</v>
      </c>
      <c r="C333" s="15">
        <v>225.62950000000001</v>
      </c>
      <c r="D333" s="23">
        <f t="shared" si="26"/>
        <v>226.94980000000001</v>
      </c>
      <c r="E333" s="24">
        <f>SMA1MSFT[[#This Row],[Adj Close]]-SMA1MSFT[[#This Row],[Naive Trend ]]</f>
        <v>-1.3203000000000031</v>
      </c>
      <c r="F333" s="6">
        <f t="shared" si="25"/>
        <v>1.7431920900000082</v>
      </c>
      <c r="G333" s="6">
        <f>ABS(SMA1MSFT[[#This Row],[Erorr 1]])</f>
        <v>1.3203000000000031</v>
      </c>
      <c r="H333" s="25">
        <f>SMA1MSFT[[#This Row],[Abs Erorr 1]]/SMA1MSFT[[#This Row],[Adj Close]]</f>
        <v>5.8516284439756464E-3</v>
      </c>
      <c r="I333" s="23">
        <f t="shared" si="28"/>
        <v>224.17660000000001</v>
      </c>
      <c r="J333" s="26">
        <f>(SMA1MSFT[[#This Row],[Adj Close]]-SMA1MSFT[[#This Row],[3-MA]])</f>
        <v>1.4528999999999996</v>
      </c>
      <c r="K333" s="11">
        <f t="shared" si="27"/>
        <v>2.1109184099999991</v>
      </c>
      <c r="L333" s="11">
        <f>ABS(SMA1MSFT[[#This Row],[Erorr 2]])</f>
        <v>1.4528999999999996</v>
      </c>
      <c r="M333" s="25">
        <f>SMA1MSFT[[#This Row],[Abs Erorr 2]]/SMA1MSFT[[#This Row],[Adj Close]]</f>
        <v>6.4393175537773191E-3</v>
      </c>
      <c r="N333" s="23">
        <f t="shared" si="29"/>
        <v>223.43073333333334</v>
      </c>
      <c r="O333" s="27">
        <f>SMA1MSFT[[#This Row],[Adj Close]]-SMA1MSFT[[#This Row],[6-MA]]</f>
        <v>2.1987666666666712</v>
      </c>
      <c r="P333" s="11">
        <f>(SMA1MSFT[[#This Row],[Adj Close]]-N333)^2</f>
        <v>4.8345748544444644</v>
      </c>
      <c r="Q333" s="11">
        <f>ABS(SMA1MSFT[[#This Row],[Erorr 3]])</f>
        <v>2.1987666666666712</v>
      </c>
      <c r="R333" s="28">
        <f>SMA1MSFT[[#This Row],[Abs Erorr 3]]/SMA1MSFT[[#This Row],[Adj Close]]</f>
        <v>9.745031862707098E-3</v>
      </c>
    </row>
    <row r="334" spans="2:18">
      <c r="B334" s="14">
        <v>44266.291666666664</v>
      </c>
      <c r="C334" s="15">
        <v>230.20189999999999</v>
      </c>
      <c r="D334" s="23">
        <f t="shared" si="26"/>
        <v>225.62950000000001</v>
      </c>
      <c r="E334" s="24">
        <f>SMA1MSFT[[#This Row],[Adj Close]]-SMA1MSFT[[#This Row],[Naive Trend ]]</f>
        <v>4.5723999999999876</v>
      </c>
      <c r="F334" s="6">
        <f t="shared" si="25"/>
        <v>20.906841759999885</v>
      </c>
      <c r="G334" s="6">
        <f>ABS(SMA1MSFT[[#This Row],[Erorr 1]])</f>
        <v>4.5723999999999876</v>
      </c>
      <c r="H334" s="25">
        <f>SMA1MSFT[[#This Row],[Abs Erorr 1]]/SMA1MSFT[[#This Row],[Adj Close]]</f>
        <v>1.9862564123058878E-2</v>
      </c>
      <c r="I334" s="23">
        <f t="shared" si="28"/>
        <v>224.44193333333337</v>
      </c>
      <c r="J334" s="26">
        <f>(SMA1MSFT[[#This Row],[Adj Close]]-SMA1MSFT[[#This Row],[3-MA]])</f>
        <v>5.759966666666628</v>
      </c>
      <c r="K334" s="11">
        <f t="shared" si="27"/>
        <v>33.177216001110665</v>
      </c>
      <c r="L334" s="11">
        <f>ABS(SMA1MSFT[[#This Row],[Erorr 2]])</f>
        <v>5.759966666666628</v>
      </c>
      <c r="M334" s="25">
        <f>SMA1MSFT[[#This Row],[Abs Erorr 2]]/SMA1MSFT[[#This Row],[Adj Close]]</f>
        <v>2.5021368922961227E-2</v>
      </c>
      <c r="N334" s="23">
        <f t="shared" si="29"/>
        <v>223.19611666666665</v>
      </c>
      <c r="O334" s="27">
        <f>SMA1MSFT[[#This Row],[Adj Close]]-SMA1MSFT[[#This Row],[6-MA]]</f>
        <v>7.0057833333333406</v>
      </c>
      <c r="P334" s="11">
        <f>(SMA1MSFT[[#This Row],[Adj Close]]-N334)^2</f>
        <v>49.081000113611211</v>
      </c>
      <c r="Q334" s="11">
        <f>ABS(SMA1MSFT[[#This Row],[Erorr 3]])</f>
        <v>7.0057833333333406</v>
      </c>
      <c r="R334" s="28">
        <f>SMA1MSFT[[#This Row],[Abs Erorr 3]]/SMA1MSFT[[#This Row],[Adj Close]]</f>
        <v>3.0433212468417251E-2</v>
      </c>
    </row>
    <row r="335" spans="2:18">
      <c r="B335" s="14">
        <v>44267.291666666664</v>
      </c>
      <c r="C335" s="15">
        <v>228.8623</v>
      </c>
      <c r="D335" s="23">
        <f t="shared" si="26"/>
        <v>230.20189999999999</v>
      </c>
      <c r="E335" s="24">
        <f>SMA1MSFT[[#This Row],[Adj Close]]-SMA1MSFT[[#This Row],[Naive Trend ]]</f>
        <v>-1.3395999999999901</v>
      </c>
      <c r="F335" s="6">
        <f t="shared" si="25"/>
        <v>1.7945281599999736</v>
      </c>
      <c r="G335" s="6">
        <f>ABS(SMA1MSFT[[#This Row],[Erorr 1]])</f>
        <v>1.3395999999999901</v>
      </c>
      <c r="H335" s="25">
        <f>SMA1MSFT[[#This Row],[Abs Erorr 1]]/SMA1MSFT[[#This Row],[Adj Close]]</f>
        <v>5.8533013082538721E-3</v>
      </c>
      <c r="I335" s="23">
        <f t="shared" si="28"/>
        <v>227.59373333333335</v>
      </c>
      <c r="J335" s="26">
        <f>(SMA1MSFT[[#This Row],[Adj Close]]-SMA1MSFT[[#This Row],[3-MA]])</f>
        <v>1.2685666666666577</v>
      </c>
      <c r="K335" s="11">
        <f t="shared" si="27"/>
        <v>1.6092613877777551</v>
      </c>
      <c r="L335" s="11">
        <f>ABS(SMA1MSFT[[#This Row],[Erorr 2]])</f>
        <v>1.2685666666666577</v>
      </c>
      <c r="M335" s="25">
        <f>SMA1MSFT[[#This Row],[Abs Erorr 2]]/SMA1MSFT[[#This Row],[Adj Close]]</f>
        <v>5.5429254476017141E-3</v>
      </c>
      <c r="N335" s="23">
        <f t="shared" si="29"/>
        <v>224.74450000000002</v>
      </c>
      <c r="O335" s="27">
        <f>SMA1MSFT[[#This Row],[Adj Close]]-SMA1MSFT[[#This Row],[6-MA]]</f>
        <v>4.1177999999999884</v>
      </c>
      <c r="P335" s="11">
        <f>(SMA1MSFT[[#This Row],[Adj Close]]-N335)^2</f>
        <v>16.956276839999905</v>
      </c>
      <c r="Q335" s="11">
        <f>ABS(SMA1MSFT[[#This Row],[Erorr 3]])</f>
        <v>4.1177999999999884</v>
      </c>
      <c r="R335" s="28">
        <f>SMA1MSFT[[#This Row],[Abs Erorr 3]]/SMA1MSFT[[#This Row],[Adj Close]]</f>
        <v>1.7992478446646688E-2</v>
      </c>
    </row>
    <row r="336" spans="2:18">
      <c r="B336" s="14">
        <v>44270.291666666664</v>
      </c>
      <c r="C336" s="15">
        <v>227.94970000000001</v>
      </c>
      <c r="D336" s="23">
        <f t="shared" si="26"/>
        <v>228.8623</v>
      </c>
      <c r="E336" s="24">
        <f>SMA1MSFT[[#This Row],[Adj Close]]-SMA1MSFT[[#This Row],[Naive Trend ]]</f>
        <v>-0.91259999999999764</v>
      </c>
      <c r="F336" s="6">
        <f t="shared" si="25"/>
        <v>0.83283875999999568</v>
      </c>
      <c r="G336" s="6">
        <f>ABS(SMA1MSFT[[#This Row],[Erorr 1]])</f>
        <v>0.91259999999999764</v>
      </c>
      <c r="H336" s="25">
        <f>SMA1MSFT[[#This Row],[Abs Erorr 1]]/SMA1MSFT[[#This Row],[Adj Close]]</f>
        <v>4.0035148105042363E-3</v>
      </c>
      <c r="I336" s="23">
        <f t="shared" si="28"/>
        <v>228.23123333333334</v>
      </c>
      <c r="J336" s="26">
        <f>(SMA1MSFT[[#This Row],[Adj Close]]-SMA1MSFT[[#This Row],[3-MA]])</f>
        <v>-0.28153333333332853</v>
      </c>
      <c r="K336" s="11">
        <f t="shared" si="27"/>
        <v>7.926101777777507E-2</v>
      </c>
      <c r="L336" s="11">
        <f>ABS(SMA1MSFT[[#This Row],[Erorr 2]])</f>
        <v>0.28153333333332853</v>
      </c>
      <c r="M336" s="25">
        <f>SMA1MSFT[[#This Row],[Abs Erorr 2]]/SMA1MSFT[[#This Row],[Adj Close]]</f>
        <v>1.2350677949272515E-3</v>
      </c>
      <c r="N336" s="23">
        <f t="shared" si="29"/>
        <v>226.20391666666669</v>
      </c>
      <c r="O336" s="27">
        <f>SMA1MSFT[[#This Row],[Adj Close]]-SMA1MSFT[[#This Row],[6-MA]]</f>
        <v>1.7457833333333213</v>
      </c>
      <c r="P336" s="11">
        <f>(SMA1MSFT[[#This Row],[Adj Close]]-N336)^2</f>
        <v>3.0477594469444025</v>
      </c>
      <c r="Q336" s="11">
        <f>ABS(SMA1MSFT[[#This Row],[Erorr 3]])</f>
        <v>1.7457833333333213</v>
      </c>
      <c r="R336" s="28">
        <f>SMA1MSFT[[#This Row],[Abs Erorr 3]]/SMA1MSFT[[#This Row],[Adj Close]]</f>
        <v>7.6586340466046725E-3</v>
      </c>
    </row>
    <row r="337" spans="2:18">
      <c r="B337" s="14">
        <v>44271.291666666664</v>
      </c>
      <c r="C337" s="15">
        <v>230.76499999999999</v>
      </c>
      <c r="D337" s="23">
        <f t="shared" si="26"/>
        <v>227.94970000000001</v>
      </c>
      <c r="E337" s="24">
        <f>SMA1MSFT[[#This Row],[Adj Close]]-SMA1MSFT[[#This Row],[Naive Trend ]]</f>
        <v>2.8152999999999793</v>
      </c>
      <c r="F337" s="6">
        <f t="shared" si="25"/>
        <v>7.9259140899998837</v>
      </c>
      <c r="G337" s="6">
        <f>ABS(SMA1MSFT[[#This Row],[Erorr 1]])</f>
        <v>2.8152999999999793</v>
      </c>
      <c r="H337" s="25">
        <f>SMA1MSFT[[#This Row],[Abs Erorr 1]]/SMA1MSFT[[#This Row],[Adj Close]]</f>
        <v>1.2199856997378196E-2</v>
      </c>
      <c r="I337" s="23">
        <f t="shared" si="28"/>
        <v>229.00463333333335</v>
      </c>
      <c r="J337" s="26">
        <f>(SMA1MSFT[[#This Row],[Adj Close]]-SMA1MSFT[[#This Row],[3-MA]])</f>
        <v>1.7603666666666413</v>
      </c>
      <c r="K337" s="11">
        <f t="shared" si="27"/>
        <v>3.0988908011110219</v>
      </c>
      <c r="L337" s="11">
        <f>ABS(SMA1MSFT[[#This Row],[Erorr 2]])</f>
        <v>1.7603666666666413</v>
      </c>
      <c r="M337" s="25">
        <f>SMA1MSFT[[#This Row],[Abs Erorr 2]]/SMA1MSFT[[#This Row],[Adj Close]]</f>
        <v>7.6283954094712864E-3</v>
      </c>
      <c r="N337" s="23">
        <f t="shared" si="29"/>
        <v>226.72328333333334</v>
      </c>
      <c r="O337" s="27">
        <f>SMA1MSFT[[#This Row],[Adj Close]]-SMA1MSFT[[#This Row],[6-MA]]</f>
        <v>4.0417166666666446</v>
      </c>
      <c r="P337" s="11">
        <f>(SMA1MSFT[[#This Row],[Adj Close]]-N337)^2</f>
        <v>16.335473613610933</v>
      </c>
      <c r="Q337" s="11">
        <f>ABS(SMA1MSFT[[#This Row],[Erorr 3]])</f>
        <v>4.0417166666666446</v>
      </c>
      <c r="R337" s="28">
        <f>SMA1MSFT[[#This Row],[Abs Erorr 3]]/SMA1MSFT[[#This Row],[Adj Close]]</f>
        <v>1.7514426653377439E-2</v>
      </c>
    </row>
    <row r="338" spans="2:18">
      <c r="B338" s="14">
        <v>44272.291666666664</v>
      </c>
      <c r="C338" s="15">
        <v>230.1146</v>
      </c>
      <c r="D338" s="23">
        <f t="shared" si="26"/>
        <v>230.76499999999999</v>
      </c>
      <c r="E338" s="24">
        <f>SMA1MSFT[[#This Row],[Adj Close]]-SMA1MSFT[[#This Row],[Naive Trend ]]</f>
        <v>-0.65039999999999054</v>
      </c>
      <c r="F338" s="6">
        <f t="shared" si="25"/>
        <v>0.42302015999998771</v>
      </c>
      <c r="G338" s="6">
        <f>ABS(SMA1MSFT[[#This Row],[Erorr 1]])</f>
        <v>0.65039999999999054</v>
      </c>
      <c r="H338" s="25">
        <f>SMA1MSFT[[#This Row],[Abs Erorr 1]]/SMA1MSFT[[#This Row],[Adj Close]]</f>
        <v>2.8264177935689023E-3</v>
      </c>
      <c r="I338" s="23">
        <f t="shared" si="28"/>
        <v>229.19233333333332</v>
      </c>
      <c r="J338" s="26">
        <f>(SMA1MSFT[[#This Row],[Adj Close]]-SMA1MSFT[[#This Row],[3-MA]])</f>
        <v>0.92226666666667256</v>
      </c>
      <c r="K338" s="11">
        <f t="shared" si="27"/>
        <v>0.85057580444445535</v>
      </c>
      <c r="L338" s="11">
        <f>ABS(SMA1MSFT[[#This Row],[Erorr 2]])</f>
        <v>0.92226666666667256</v>
      </c>
      <c r="M338" s="25">
        <f>SMA1MSFT[[#This Row],[Abs Erorr 2]]/SMA1MSFT[[#This Row],[Adj Close]]</f>
        <v>4.0078581135950201E-3</v>
      </c>
      <c r="N338" s="23">
        <f t="shared" si="29"/>
        <v>228.39303333333336</v>
      </c>
      <c r="O338" s="27">
        <f>SMA1MSFT[[#This Row],[Adj Close]]-SMA1MSFT[[#This Row],[6-MA]]</f>
        <v>1.7215666666666323</v>
      </c>
      <c r="P338" s="11">
        <f>(SMA1MSFT[[#This Row],[Adj Close]]-N338)^2</f>
        <v>2.9637917877776592</v>
      </c>
      <c r="Q338" s="11">
        <f>ABS(SMA1MSFT[[#This Row],[Erorr 3]])</f>
        <v>1.7215666666666323</v>
      </c>
      <c r="R338" s="28">
        <f>SMA1MSFT[[#This Row],[Abs Erorr 3]]/SMA1MSFT[[#This Row],[Adj Close]]</f>
        <v>7.4813448024012045E-3</v>
      </c>
    </row>
    <row r="339" spans="2:18">
      <c r="B339" s="14">
        <v>44273.291666666664</v>
      </c>
      <c r="C339" s="15">
        <v>223.97919999999999</v>
      </c>
      <c r="D339" s="23">
        <f t="shared" si="26"/>
        <v>230.1146</v>
      </c>
      <c r="E339" s="24">
        <f>SMA1MSFT[[#This Row],[Adj Close]]-SMA1MSFT[[#This Row],[Naive Trend ]]</f>
        <v>-6.1354000000000042</v>
      </c>
      <c r="F339" s="6">
        <f t="shared" si="25"/>
        <v>37.643133160000055</v>
      </c>
      <c r="G339" s="6">
        <f>ABS(SMA1MSFT[[#This Row],[Erorr 1]])</f>
        <v>6.1354000000000042</v>
      </c>
      <c r="H339" s="25">
        <f>SMA1MSFT[[#This Row],[Abs Erorr 1]]/SMA1MSFT[[#This Row],[Adj Close]]</f>
        <v>2.739272218134543E-2</v>
      </c>
      <c r="I339" s="23">
        <f t="shared" si="28"/>
        <v>229.60976666666667</v>
      </c>
      <c r="J339" s="26">
        <f>(SMA1MSFT[[#This Row],[Adj Close]]-SMA1MSFT[[#This Row],[3-MA]])</f>
        <v>-5.6305666666666809</v>
      </c>
      <c r="K339" s="11">
        <f t="shared" si="27"/>
        <v>31.703280987777937</v>
      </c>
      <c r="L339" s="11">
        <f>ABS(SMA1MSFT[[#This Row],[Erorr 2]])</f>
        <v>5.6305666666666809</v>
      </c>
      <c r="M339" s="25">
        <f>SMA1MSFT[[#This Row],[Abs Erorr 2]]/SMA1MSFT[[#This Row],[Adj Close]]</f>
        <v>2.5138792649793736E-2</v>
      </c>
      <c r="N339" s="23">
        <f t="shared" si="29"/>
        <v>228.92050000000003</v>
      </c>
      <c r="O339" s="27">
        <f>SMA1MSFT[[#This Row],[Adj Close]]-SMA1MSFT[[#This Row],[6-MA]]</f>
        <v>-4.9413000000000409</v>
      </c>
      <c r="P339" s="11">
        <f>(SMA1MSFT[[#This Row],[Adj Close]]-N339)^2</f>
        <v>24.416445690000405</v>
      </c>
      <c r="Q339" s="11">
        <f>ABS(SMA1MSFT[[#This Row],[Erorr 3]])</f>
        <v>4.9413000000000409</v>
      </c>
      <c r="R339" s="28">
        <f>SMA1MSFT[[#This Row],[Abs Erorr 3]]/SMA1MSFT[[#This Row],[Adj Close]]</f>
        <v>2.2061423560759397E-2</v>
      </c>
    </row>
    <row r="340" spans="2:18">
      <c r="B340" s="14">
        <v>44274.291666666664</v>
      </c>
      <c r="C340" s="15">
        <v>223.62</v>
      </c>
      <c r="D340" s="23">
        <f t="shared" si="26"/>
        <v>223.97919999999999</v>
      </c>
      <c r="E340" s="24">
        <f>SMA1MSFT[[#This Row],[Adj Close]]-SMA1MSFT[[#This Row],[Naive Trend ]]</f>
        <v>-0.35919999999998709</v>
      </c>
      <c r="F340" s="6">
        <f t="shared" si="25"/>
        <v>0.12902463999999073</v>
      </c>
      <c r="G340" s="6">
        <f>ABS(SMA1MSFT[[#This Row],[Erorr 1]])</f>
        <v>0.35919999999998709</v>
      </c>
      <c r="H340" s="25">
        <f>SMA1MSFT[[#This Row],[Abs Erorr 1]]/SMA1MSFT[[#This Row],[Adj Close]]</f>
        <v>1.6062963956711702E-3</v>
      </c>
      <c r="I340" s="23">
        <f t="shared" si="28"/>
        <v>228.28626666666665</v>
      </c>
      <c r="J340" s="26">
        <f>(SMA1MSFT[[#This Row],[Adj Close]]-SMA1MSFT[[#This Row],[3-MA]])</f>
        <v>-4.6662666666666439</v>
      </c>
      <c r="K340" s="11">
        <f t="shared" si="27"/>
        <v>21.774044604444232</v>
      </c>
      <c r="L340" s="11">
        <f>ABS(SMA1MSFT[[#This Row],[Erorr 2]])</f>
        <v>4.6662666666666439</v>
      </c>
      <c r="M340" s="25">
        <f>SMA1MSFT[[#This Row],[Abs Erorr 2]]/SMA1MSFT[[#This Row],[Adj Close]]</f>
        <v>2.08669469039739E-2</v>
      </c>
      <c r="N340" s="23">
        <f t="shared" si="29"/>
        <v>228.64545000000001</v>
      </c>
      <c r="O340" s="27">
        <f>SMA1MSFT[[#This Row],[Adj Close]]-SMA1MSFT[[#This Row],[6-MA]]</f>
        <v>-5.0254500000000064</v>
      </c>
      <c r="P340" s="11">
        <f>(SMA1MSFT[[#This Row],[Adj Close]]-N340)^2</f>
        <v>25.255147702500064</v>
      </c>
      <c r="Q340" s="11">
        <f>ABS(SMA1MSFT[[#This Row],[Erorr 3]])</f>
        <v>5.0254500000000064</v>
      </c>
      <c r="R340" s="28">
        <f>SMA1MSFT[[#This Row],[Abs Erorr 3]]/SMA1MSFT[[#This Row],[Adj Close]]</f>
        <v>2.2473168768446499E-2</v>
      </c>
    </row>
    <row r="341" spans="2:18">
      <c r="B341" s="14">
        <v>44277.291666666664</v>
      </c>
      <c r="C341" s="15">
        <v>229.09530000000001</v>
      </c>
      <c r="D341" s="23">
        <f t="shared" si="26"/>
        <v>223.62</v>
      </c>
      <c r="E341" s="24">
        <f>SMA1MSFT[[#This Row],[Adj Close]]-SMA1MSFT[[#This Row],[Naive Trend ]]</f>
        <v>5.4753000000000043</v>
      </c>
      <c r="F341" s="6">
        <f t="shared" si="25"/>
        <v>29.978910090000046</v>
      </c>
      <c r="G341" s="6">
        <f>ABS(SMA1MSFT[[#This Row],[Erorr 1]])</f>
        <v>5.4753000000000043</v>
      </c>
      <c r="H341" s="25">
        <f>SMA1MSFT[[#This Row],[Abs Erorr 1]]/SMA1MSFT[[#This Row],[Adj Close]]</f>
        <v>2.3899660970783793E-2</v>
      </c>
      <c r="I341" s="23">
        <f t="shared" si="28"/>
        <v>225.90459999999999</v>
      </c>
      <c r="J341" s="26">
        <f>(SMA1MSFT[[#This Row],[Adj Close]]-SMA1MSFT[[#This Row],[3-MA]])</f>
        <v>3.190700000000021</v>
      </c>
      <c r="K341" s="11">
        <f t="shared" si="27"/>
        <v>10.180566490000134</v>
      </c>
      <c r="L341" s="11">
        <f>ABS(SMA1MSFT[[#This Row],[Erorr 2]])</f>
        <v>3.190700000000021</v>
      </c>
      <c r="M341" s="25">
        <f>SMA1MSFT[[#This Row],[Abs Erorr 2]]/SMA1MSFT[[#This Row],[Adj Close]]</f>
        <v>1.3927391788482875E-2</v>
      </c>
      <c r="N341" s="23">
        <f t="shared" si="29"/>
        <v>227.54846666666663</v>
      </c>
      <c r="O341" s="27">
        <f>SMA1MSFT[[#This Row],[Adj Close]]-SMA1MSFT[[#This Row],[6-MA]]</f>
        <v>1.5468333333333817</v>
      </c>
      <c r="P341" s="11">
        <f>(SMA1MSFT[[#This Row],[Adj Close]]-N341)^2</f>
        <v>2.3926933611112609</v>
      </c>
      <c r="Q341" s="11">
        <f>ABS(SMA1MSFT[[#This Row],[Erorr 3]])</f>
        <v>1.5468333333333817</v>
      </c>
      <c r="R341" s="28">
        <f>SMA1MSFT[[#This Row],[Abs Erorr 3]]/SMA1MSFT[[#This Row],[Adj Close]]</f>
        <v>6.7519208527341314E-3</v>
      </c>
    </row>
    <row r="342" spans="2:18">
      <c r="B342" s="14">
        <v>44278.291666666664</v>
      </c>
      <c r="C342" s="15">
        <v>230.6388</v>
      </c>
      <c r="D342" s="23">
        <f t="shared" si="26"/>
        <v>229.09530000000001</v>
      </c>
      <c r="E342" s="24">
        <f>SMA1MSFT[[#This Row],[Adj Close]]-SMA1MSFT[[#This Row],[Naive Trend ]]</f>
        <v>1.5434999999999945</v>
      </c>
      <c r="F342" s="6">
        <f t="shared" si="25"/>
        <v>2.3823922499999832</v>
      </c>
      <c r="G342" s="6">
        <f>ABS(SMA1MSFT[[#This Row],[Erorr 1]])</f>
        <v>1.5434999999999945</v>
      </c>
      <c r="H342" s="25">
        <f>SMA1MSFT[[#This Row],[Abs Erorr 1]]/SMA1MSFT[[#This Row],[Adj Close]]</f>
        <v>6.6922824780565734E-3</v>
      </c>
      <c r="I342" s="23">
        <f t="shared" si="28"/>
        <v>225.56483333333335</v>
      </c>
      <c r="J342" s="26">
        <f>(SMA1MSFT[[#This Row],[Adj Close]]-SMA1MSFT[[#This Row],[3-MA]])</f>
        <v>5.0739666666666494</v>
      </c>
      <c r="K342" s="11">
        <f t="shared" si="27"/>
        <v>25.74513773444427</v>
      </c>
      <c r="L342" s="11">
        <f>ABS(SMA1MSFT[[#This Row],[Erorr 2]])</f>
        <v>5.0739666666666494</v>
      </c>
      <c r="M342" s="25">
        <f>SMA1MSFT[[#This Row],[Abs Erorr 2]]/SMA1MSFT[[#This Row],[Adj Close]]</f>
        <v>2.1999623075851286E-2</v>
      </c>
      <c r="N342" s="23">
        <f t="shared" si="29"/>
        <v>227.5873</v>
      </c>
      <c r="O342" s="27">
        <f>SMA1MSFT[[#This Row],[Adj Close]]-SMA1MSFT[[#This Row],[6-MA]]</f>
        <v>3.0515000000000043</v>
      </c>
      <c r="P342" s="11">
        <f>(SMA1MSFT[[#This Row],[Adj Close]]-N342)^2</f>
        <v>9.3116522500000265</v>
      </c>
      <c r="Q342" s="11">
        <f>ABS(SMA1MSFT[[#This Row],[Erorr 3]])</f>
        <v>3.0515000000000043</v>
      </c>
      <c r="R342" s="28">
        <f>SMA1MSFT[[#This Row],[Abs Erorr 3]]/SMA1MSFT[[#This Row],[Adj Close]]</f>
        <v>1.3230644627009871E-2</v>
      </c>
    </row>
    <row r="343" spans="2:18">
      <c r="B343" s="14">
        <v>44279.291666666664</v>
      </c>
      <c r="C343" s="15">
        <v>228.58070000000001</v>
      </c>
      <c r="D343" s="23">
        <f t="shared" si="26"/>
        <v>230.6388</v>
      </c>
      <c r="E343" s="24">
        <f>SMA1MSFT[[#This Row],[Adj Close]]-SMA1MSFT[[#This Row],[Naive Trend ]]</f>
        <v>-2.058099999999996</v>
      </c>
      <c r="F343" s="6">
        <f t="shared" si="25"/>
        <v>4.2357756099999841</v>
      </c>
      <c r="G343" s="6">
        <f>ABS(SMA1MSFT[[#This Row],[Erorr 1]])</f>
        <v>2.058099999999996</v>
      </c>
      <c r="H343" s="25">
        <f>SMA1MSFT[[#This Row],[Abs Erorr 1]]/SMA1MSFT[[#This Row],[Adj Close]]</f>
        <v>9.0038222824586501E-3</v>
      </c>
      <c r="I343" s="23">
        <f t="shared" si="28"/>
        <v>227.78470000000002</v>
      </c>
      <c r="J343" s="26">
        <f>(SMA1MSFT[[#This Row],[Adj Close]]-SMA1MSFT[[#This Row],[3-MA]])</f>
        <v>0.79599999999999227</v>
      </c>
      <c r="K343" s="11">
        <f t="shared" si="27"/>
        <v>0.63361599999998774</v>
      </c>
      <c r="L343" s="11">
        <f>ABS(SMA1MSFT[[#This Row],[Erorr 2]])</f>
        <v>0.79599999999999227</v>
      </c>
      <c r="M343" s="25">
        <f>SMA1MSFT[[#This Row],[Abs Erorr 2]]/SMA1MSFT[[#This Row],[Adj Close]]</f>
        <v>3.4823587468232981E-3</v>
      </c>
      <c r="N343" s="23">
        <f t="shared" si="29"/>
        <v>228.03548333333333</v>
      </c>
      <c r="O343" s="27">
        <f>SMA1MSFT[[#This Row],[Adj Close]]-SMA1MSFT[[#This Row],[6-MA]]</f>
        <v>0.54521666666667556</v>
      </c>
      <c r="P343" s="11">
        <f>(SMA1MSFT[[#This Row],[Adj Close]]-N343)^2</f>
        <v>0.29726121361112079</v>
      </c>
      <c r="Q343" s="11">
        <f>ABS(SMA1MSFT[[#This Row],[Erorr 3]])</f>
        <v>0.54521666666667556</v>
      </c>
      <c r="R343" s="28">
        <f>SMA1MSFT[[#This Row],[Abs Erorr 3]]/SMA1MSFT[[#This Row],[Adj Close]]</f>
        <v>2.38522616593035E-3</v>
      </c>
    </row>
    <row r="344" spans="2:18">
      <c r="B344" s="14">
        <v>44280.291666666664</v>
      </c>
      <c r="C344" s="15">
        <v>225.55179999999999</v>
      </c>
      <c r="D344" s="23">
        <f t="shared" si="26"/>
        <v>228.58070000000001</v>
      </c>
      <c r="E344" s="24">
        <f>SMA1MSFT[[#This Row],[Adj Close]]-SMA1MSFT[[#This Row],[Naive Trend ]]</f>
        <v>-3.0289000000000215</v>
      </c>
      <c r="F344" s="6">
        <f t="shared" si="25"/>
        <v>9.1742352100001305</v>
      </c>
      <c r="G344" s="6">
        <f>ABS(SMA1MSFT[[#This Row],[Erorr 1]])</f>
        <v>3.0289000000000215</v>
      </c>
      <c r="H344" s="25">
        <f>SMA1MSFT[[#This Row],[Abs Erorr 1]]/SMA1MSFT[[#This Row],[Adj Close]]</f>
        <v>1.342884428322018E-2</v>
      </c>
      <c r="I344" s="23">
        <f t="shared" si="28"/>
        <v>229.43826666666666</v>
      </c>
      <c r="J344" s="26">
        <f>(SMA1MSFT[[#This Row],[Adj Close]]-SMA1MSFT[[#This Row],[3-MA]])</f>
        <v>-3.8864666666666778</v>
      </c>
      <c r="K344" s="11">
        <f t="shared" si="27"/>
        <v>15.104623151111198</v>
      </c>
      <c r="L344" s="11">
        <f>ABS(SMA1MSFT[[#This Row],[Erorr 2]])</f>
        <v>3.8864666666666778</v>
      </c>
      <c r="M344" s="25">
        <f>SMA1MSFT[[#This Row],[Abs Erorr 2]]/SMA1MSFT[[#This Row],[Adj Close]]</f>
        <v>1.7230927293272226E-2</v>
      </c>
      <c r="N344" s="23">
        <f t="shared" si="29"/>
        <v>227.67143333333331</v>
      </c>
      <c r="O344" s="27">
        <f>SMA1MSFT[[#This Row],[Adj Close]]-SMA1MSFT[[#This Row],[6-MA]]</f>
        <v>-2.1196333333333257</v>
      </c>
      <c r="P344" s="11">
        <f>(SMA1MSFT[[#This Row],[Adj Close]]-N344)^2</f>
        <v>4.4928454677777454</v>
      </c>
      <c r="Q344" s="11">
        <f>ABS(SMA1MSFT[[#This Row],[Erorr 3]])</f>
        <v>2.1196333333333257</v>
      </c>
      <c r="R344" s="28">
        <f>SMA1MSFT[[#This Row],[Abs Erorr 3]]/SMA1MSFT[[#This Row],[Adj Close]]</f>
        <v>9.3975456340110158E-3</v>
      </c>
    </row>
    <row r="345" spans="2:18">
      <c r="B345" s="14">
        <v>44281.291666666664</v>
      </c>
      <c r="C345" s="15">
        <v>229.57089999999999</v>
      </c>
      <c r="D345" s="23">
        <f t="shared" si="26"/>
        <v>225.55179999999999</v>
      </c>
      <c r="E345" s="24">
        <f>SMA1MSFT[[#This Row],[Adj Close]]-SMA1MSFT[[#This Row],[Naive Trend ]]</f>
        <v>4.0191000000000088</v>
      </c>
      <c r="F345" s="6">
        <f t="shared" si="25"/>
        <v>16.153164810000071</v>
      </c>
      <c r="G345" s="6">
        <f>ABS(SMA1MSFT[[#This Row],[Erorr 1]])</f>
        <v>4.0191000000000088</v>
      </c>
      <c r="H345" s="25">
        <f>SMA1MSFT[[#This Row],[Abs Erorr 1]]/SMA1MSFT[[#This Row],[Adj Close]]</f>
        <v>1.7507009817010817E-2</v>
      </c>
      <c r="I345" s="23">
        <f t="shared" si="28"/>
        <v>228.25710000000001</v>
      </c>
      <c r="J345" s="26">
        <f>(SMA1MSFT[[#This Row],[Adj Close]]-SMA1MSFT[[#This Row],[3-MA]])</f>
        <v>1.3137999999999863</v>
      </c>
      <c r="K345" s="11">
        <f t="shared" si="27"/>
        <v>1.726070439999964</v>
      </c>
      <c r="L345" s="11">
        <f>ABS(SMA1MSFT[[#This Row],[Erorr 2]])</f>
        <v>1.3137999999999863</v>
      </c>
      <c r="M345" s="25">
        <f>SMA1MSFT[[#This Row],[Abs Erorr 2]]/SMA1MSFT[[#This Row],[Adj Close]]</f>
        <v>5.7228507620085403E-3</v>
      </c>
      <c r="N345" s="23">
        <f t="shared" si="29"/>
        <v>226.91096666666667</v>
      </c>
      <c r="O345" s="27">
        <f>SMA1MSFT[[#This Row],[Adj Close]]-SMA1MSFT[[#This Row],[6-MA]]</f>
        <v>2.6599333333333277</v>
      </c>
      <c r="P345" s="11">
        <f>(SMA1MSFT[[#This Row],[Adj Close]]-N345)^2</f>
        <v>7.0752453377777478</v>
      </c>
      <c r="Q345" s="11">
        <f>ABS(SMA1MSFT[[#This Row],[Erorr 3]])</f>
        <v>2.6599333333333277</v>
      </c>
      <c r="R345" s="28">
        <f>SMA1MSFT[[#This Row],[Abs Erorr 3]]/SMA1MSFT[[#This Row],[Adj Close]]</f>
        <v>1.1586543997228428E-2</v>
      </c>
    </row>
    <row r="346" spans="2:18">
      <c r="B346" s="14">
        <v>44284.291666666664</v>
      </c>
      <c r="C346" s="15">
        <v>228.3672</v>
      </c>
      <c r="D346" s="23">
        <f t="shared" si="26"/>
        <v>229.57089999999999</v>
      </c>
      <c r="E346" s="24">
        <f>SMA1MSFT[[#This Row],[Adj Close]]-SMA1MSFT[[#This Row],[Naive Trend ]]</f>
        <v>-1.2036999999999978</v>
      </c>
      <c r="F346" s="6">
        <f t="shared" si="25"/>
        <v>1.4488936899999947</v>
      </c>
      <c r="G346" s="6">
        <f>ABS(SMA1MSFT[[#This Row],[Erorr 1]])</f>
        <v>1.2036999999999978</v>
      </c>
      <c r="H346" s="25">
        <f>SMA1MSFT[[#This Row],[Abs Erorr 1]]/SMA1MSFT[[#This Row],[Adj Close]]</f>
        <v>5.2708970465110477E-3</v>
      </c>
      <c r="I346" s="23">
        <f t="shared" si="28"/>
        <v>227.90113333333332</v>
      </c>
      <c r="J346" s="26">
        <f>(SMA1MSFT[[#This Row],[Adj Close]]-SMA1MSFT[[#This Row],[3-MA]])</f>
        <v>0.46606666666667707</v>
      </c>
      <c r="K346" s="11">
        <f t="shared" si="27"/>
        <v>0.21721813777778748</v>
      </c>
      <c r="L346" s="11">
        <f>ABS(SMA1MSFT[[#This Row],[Erorr 2]])</f>
        <v>0.46606666666667707</v>
      </c>
      <c r="M346" s="25">
        <f>SMA1MSFT[[#This Row],[Abs Erorr 2]]/SMA1MSFT[[#This Row],[Adj Close]]</f>
        <v>2.0408651797047786E-3</v>
      </c>
      <c r="N346" s="23">
        <f t="shared" si="29"/>
        <v>227.84291666666664</v>
      </c>
      <c r="O346" s="27">
        <f>SMA1MSFT[[#This Row],[Adj Close]]-SMA1MSFT[[#This Row],[6-MA]]</f>
        <v>0.52428333333335786</v>
      </c>
      <c r="P346" s="11">
        <f>(SMA1MSFT[[#This Row],[Adj Close]]-N346)^2</f>
        <v>0.27487301361113681</v>
      </c>
      <c r="Q346" s="11">
        <f>ABS(SMA1MSFT[[#This Row],[Erorr 3]])</f>
        <v>0.52428333333335786</v>
      </c>
      <c r="R346" s="28">
        <f>SMA1MSFT[[#This Row],[Abs Erorr 3]]/SMA1MSFT[[#This Row],[Adj Close]]</f>
        <v>2.2957908724779998E-3</v>
      </c>
    </row>
    <row r="347" spans="2:18">
      <c r="B347" s="14">
        <v>44285.291666666664</v>
      </c>
      <c r="C347" s="15">
        <v>225.0762</v>
      </c>
      <c r="D347" s="23">
        <f t="shared" si="26"/>
        <v>228.3672</v>
      </c>
      <c r="E347" s="24">
        <f>SMA1MSFT[[#This Row],[Adj Close]]-SMA1MSFT[[#This Row],[Naive Trend ]]</f>
        <v>-3.2909999999999968</v>
      </c>
      <c r="F347" s="6">
        <f t="shared" si="25"/>
        <v>10.830680999999979</v>
      </c>
      <c r="G347" s="6">
        <f>ABS(SMA1MSFT[[#This Row],[Erorr 1]])</f>
        <v>3.2909999999999968</v>
      </c>
      <c r="H347" s="25">
        <f>SMA1MSFT[[#This Row],[Abs Erorr 1]]/SMA1MSFT[[#This Row],[Adj Close]]</f>
        <v>1.462171477926141E-2</v>
      </c>
      <c r="I347" s="23">
        <f t="shared" si="28"/>
        <v>227.82996666666668</v>
      </c>
      <c r="J347" s="26">
        <f>(SMA1MSFT[[#This Row],[Adj Close]]-SMA1MSFT[[#This Row],[3-MA]])</f>
        <v>-2.753766666666678</v>
      </c>
      <c r="K347" s="11">
        <f t="shared" si="27"/>
        <v>7.5832308544445066</v>
      </c>
      <c r="L347" s="11">
        <f>ABS(SMA1MSFT[[#This Row],[Erorr 2]])</f>
        <v>2.753766666666678</v>
      </c>
      <c r="M347" s="25">
        <f>SMA1MSFT[[#This Row],[Abs Erorr 2]]/SMA1MSFT[[#This Row],[Adj Close]]</f>
        <v>1.2234819437446864E-2</v>
      </c>
      <c r="N347" s="23">
        <f t="shared" si="29"/>
        <v>228.63411666666664</v>
      </c>
      <c r="O347" s="27">
        <f>SMA1MSFT[[#This Row],[Adj Close]]-SMA1MSFT[[#This Row],[6-MA]]</f>
        <v>-3.5579166666666424</v>
      </c>
      <c r="P347" s="11">
        <f>(SMA1MSFT[[#This Row],[Adj Close]]-N347)^2</f>
        <v>12.658771006944272</v>
      </c>
      <c r="Q347" s="11">
        <f>ABS(SMA1MSFT[[#This Row],[Erorr 3]])</f>
        <v>3.5579166666666424</v>
      </c>
      <c r="R347" s="28">
        <f>SMA1MSFT[[#This Row],[Abs Erorr 3]]/SMA1MSFT[[#This Row],[Adj Close]]</f>
        <v>1.5807609452561589E-2</v>
      </c>
    </row>
    <row r="348" spans="2:18">
      <c r="B348" s="14">
        <v>44286.291666666664</v>
      </c>
      <c r="C348" s="15">
        <v>228.8817</v>
      </c>
      <c r="D348" s="23">
        <f t="shared" si="26"/>
        <v>225.0762</v>
      </c>
      <c r="E348" s="24">
        <f>SMA1MSFT[[#This Row],[Adj Close]]-SMA1MSFT[[#This Row],[Naive Trend ]]</f>
        <v>3.805499999999995</v>
      </c>
      <c r="F348" s="6">
        <f t="shared" si="25"/>
        <v>14.481830249999962</v>
      </c>
      <c r="G348" s="6">
        <f>ABS(SMA1MSFT[[#This Row],[Erorr 1]])</f>
        <v>3.805499999999995</v>
      </c>
      <c r="H348" s="25">
        <f>SMA1MSFT[[#This Row],[Abs Erorr 1]]/SMA1MSFT[[#This Row],[Adj Close]]</f>
        <v>1.6626493074806747E-2</v>
      </c>
      <c r="I348" s="23">
        <f t="shared" si="28"/>
        <v>227.67143333333331</v>
      </c>
      <c r="J348" s="26">
        <f>(SMA1MSFT[[#This Row],[Adj Close]]-SMA1MSFT[[#This Row],[3-MA]])</f>
        <v>1.2102666666666835</v>
      </c>
      <c r="K348" s="11">
        <f t="shared" si="27"/>
        <v>1.4647454044444852</v>
      </c>
      <c r="L348" s="11">
        <f>ABS(SMA1MSFT[[#This Row],[Erorr 2]])</f>
        <v>1.2102666666666835</v>
      </c>
      <c r="M348" s="25">
        <f>SMA1MSFT[[#This Row],[Abs Erorr 2]]/SMA1MSFT[[#This Row],[Adj Close]]</f>
        <v>5.2877388916050668E-3</v>
      </c>
      <c r="N348" s="23">
        <f t="shared" si="29"/>
        <v>227.96426666666665</v>
      </c>
      <c r="O348" s="27">
        <f>SMA1MSFT[[#This Row],[Adj Close]]-SMA1MSFT[[#This Row],[6-MA]]</f>
        <v>0.91743333333334931</v>
      </c>
      <c r="P348" s="11">
        <f>(SMA1MSFT[[#This Row],[Adj Close]]-N348)^2</f>
        <v>0.84168392111114043</v>
      </c>
      <c r="Q348" s="11">
        <f>ABS(SMA1MSFT[[#This Row],[Erorr 3]])</f>
        <v>0.91743333333334931</v>
      </c>
      <c r="R348" s="28">
        <f>SMA1MSFT[[#This Row],[Abs Erorr 3]]/SMA1MSFT[[#This Row],[Adj Close]]</f>
        <v>4.008329776182846E-3</v>
      </c>
    </row>
    <row r="349" spans="2:18">
      <c r="B349" s="14">
        <v>44287.291666666664</v>
      </c>
      <c r="C349" s="15">
        <v>235.26939999999999</v>
      </c>
      <c r="D349" s="23">
        <f t="shared" si="26"/>
        <v>228.8817</v>
      </c>
      <c r="E349" s="24">
        <f>SMA1MSFT[[#This Row],[Adj Close]]-SMA1MSFT[[#This Row],[Naive Trend ]]</f>
        <v>6.3876999999999953</v>
      </c>
      <c r="F349" s="6">
        <f t="shared" si="25"/>
        <v>40.802711289999941</v>
      </c>
      <c r="G349" s="6">
        <f>ABS(SMA1MSFT[[#This Row],[Erorr 1]])</f>
        <v>6.3876999999999953</v>
      </c>
      <c r="H349" s="25">
        <f>SMA1MSFT[[#This Row],[Abs Erorr 1]]/SMA1MSFT[[#This Row],[Adj Close]]</f>
        <v>2.7150577168131493E-2</v>
      </c>
      <c r="I349" s="23">
        <f t="shared" si="28"/>
        <v>227.4417</v>
      </c>
      <c r="J349" s="26">
        <f>(SMA1MSFT[[#This Row],[Adj Close]]-SMA1MSFT[[#This Row],[3-MA]])</f>
        <v>7.827699999999993</v>
      </c>
      <c r="K349" s="11">
        <f t="shared" si="27"/>
        <v>61.272887289999893</v>
      </c>
      <c r="L349" s="11">
        <f>ABS(SMA1MSFT[[#This Row],[Erorr 2]])</f>
        <v>7.827699999999993</v>
      </c>
      <c r="M349" s="25">
        <f>SMA1MSFT[[#This Row],[Abs Erorr 2]]/SMA1MSFT[[#This Row],[Adj Close]]</f>
        <v>3.3271220141675856E-2</v>
      </c>
      <c r="N349" s="23">
        <f t="shared" si="29"/>
        <v>227.67141666666666</v>
      </c>
      <c r="O349" s="27">
        <f>SMA1MSFT[[#This Row],[Adj Close]]-SMA1MSFT[[#This Row],[6-MA]]</f>
        <v>7.5979833333333318</v>
      </c>
      <c r="P349" s="11">
        <f>(SMA1MSFT[[#This Row],[Adj Close]]-N349)^2</f>
        <v>57.729350733611085</v>
      </c>
      <c r="Q349" s="11">
        <f>ABS(SMA1MSFT[[#This Row],[Erorr 3]])</f>
        <v>7.5979833333333318</v>
      </c>
      <c r="R349" s="28">
        <f>SMA1MSFT[[#This Row],[Abs Erorr 3]]/SMA1MSFT[[#This Row],[Adj Close]]</f>
        <v>3.2294821737690209E-2</v>
      </c>
    </row>
    <row r="350" spans="2:18">
      <c r="B350" s="14">
        <v>44291.291666666664</v>
      </c>
      <c r="C350" s="15">
        <v>241.79310000000001</v>
      </c>
      <c r="D350" s="23">
        <f t="shared" si="26"/>
        <v>235.26939999999999</v>
      </c>
      <c r="E350" s="24">
        <f>SMA1MSFT[[#This Row],[Adj Close]]-SMA1MSFT[[#This Row],[Naive Trend ]]</f>
        <v>6.5237000000000194</v>
      </c>
      <c r="F350" s="6">
        <f t="shared" si="25"/>
        <v>42.55866169000025</v>
      </c>
      <c r="G350" s="6">
        <f>ABS(SMA1MSFT[[#This Row],[Erorr 1]])</f>
        <v>6.5237000000000194</v>
      </c>
      <c r="H350" s="25">
        <f>SMA1MSFT[[#This Row],[Abs Erorr 1]]/SMA1MSFT[[#This Row],[Adj Close]]</f>
        <v>2.6980505233606827E-2</v>
      </c>
      <c r="I350" s="23">
        <f t="shared" si="28"/>
        <v>229.74243333333334</v>
      </c>
      <c r="J350" s="26">
        <f>(SMA1MSFT[[#This Row],[Adj Close]]-SMA1MSFT[[#This Row],[3-MA]])</f>
        <v>12.050666666666672</v>
      </c>
      <c r="K350" s="11">
        <f t="shared" si="27"/>
        <v>145.21856711111124</v>
      </c>
      <c r="L350" s="11">
        <f>ABS(SMA1MSFT[[#This Row],[Erorr 2]])</f>
        <v>12.050666666666672</v>
      </c>
      <c r="M350" s="25">
        <f>SMA1MSFT[[#This Row],[Abs Erorr 2]]/SMA1MSFT[[#This Row],[Adj Close]]</f>
        <v>4.9838753325329263E-2</v>
      </c>
      <c r="N350" s="23">
        <f t="shared" si="29"/>
        <v>228.78619999999998</v>
      </c>
      <c r="O350" s="27">
        <f>SMA1MSFT[[#This Row],[Adj Close]]-SMA1MSFT[[#This Row],[6-MA]]</f>
        <v>13.00690000000003</v>
      </c>
      <c r="P350" s="11">
        <f>(SMA1MSFT[[#This Row],[Adj Close]]-N350)^2</f>
        <v>169.17944761000078</v>
      </c>
      <c r="Q350" s="11">
        <f>ABS(SMA1MSFT[[#This Row],[Erorr 3]])</f>
        <v>13.00690000000003</v>
      </c>
      <c r="R350" s="28">
        <f>SMA1MSFT[[#This Row],[Abs Erorr 3]]/SMA1MSFT[[#This Row],[Adj Close]]</f>
        <v>5.3793511890951516E-2</v>
      </c>
    </row>
    <row r="351" spans="2:18">
      <c r="B351" s="14">
        <v>44292.291666666664</v>
      </c>
      <c r="C351" s="15">
        <v>240.61840000000001</v>
      </c>
      <c r="D351" s="23">
        <f t="shared" si="26"/>
        <v>241.79310000000001</v>
      </c>
      <c r="E351" s="24">
        <f>SMA1MSFT[[#This Row],[Adj Close]]-SMA1MSFT[[#This Row],[Naive Trend ]]</f>
        <v>-1.1747000000000014</v>
      </c>
      <c r="F351" s="6">
        <f t="shared" si="25"/>
        <v>1.3799200900000033</v>
      </c>
      <c r="G351" s="6">
        <f>ABS(SMA1MSFT[[#This Row],[Erorr 1]])</f>
        <v>1.1747000000000014</v>
      </c>
      <c r="H351" s="25">
        <f>SMA1MSFT[[#This Row],[Abs Erorr 1]]/SMA1MSFT[[#This Row],[Adj Close]]</f>
        <v>4.8820040362665589E-3</v>
      </c>
      <c r="I351" s="23">
        <f t="shared" si="28"/>
        <v>235.31473333333335</v>
      </c>
      <c r="J351" s="26">
        <f>(SMA1MSFT[[#This Row],[Adj Close]]-SMA1MSFT[[#This Row],[3-MA]])</f>
        <v>5.3036666666666576</v>
      </c>
      <c r="K351" s="11">
        <f t="shared" si="27"/>
        <v>28.128880111111016</v>
      </c>
      <c r="L351" s="11">
        <f>ABS(SMA1MSFT[[#This Row],[Erorr 2]])</f>
        <v>5.3036666666666576</v>
      </c>
      <c r="M351" s="25">
        <f>SMA1MSFT[[#This Row],[Abs Erorr 2]]/SMA1MSFT[[#This Row],[Adj Close]]</f>
        <v>2.2041816696755766E-2</v>
      </c>
      <c r="N351" s="23">
        <f t="shared" si="29"/>
        <v>231.49308333333332</v>
      </c>
      <c r="O351" s="27">
        <f>SMA1MSFT[[#This Row],[Adj Close]]-SMA1MSFT[[#This Row],[6-MA]]</f>
        <v>9.1253166666666914</v>
      </c>
      <c r="P351" s="11">
        <f>(SMA1MSFT[[#This Row],[Adj Close]]-N351)^2</f>
        <v>83.271404266944899</v>
      </c>
      <c r="Q351" s="11">
        <f>ABS(SMA1MSFT[[#This Row],[Erorr 3]])</f>
        <v>9.1253166666666914</v>
      </c>
      <c r="R351" s="28">
        <f>SMA1MSFT[[#This Row],[Abs Erorr 3]]/SMA1MSFT[[#This Row],[Adj Close]]</f>
        <v>3.7924434152445077E-2</v>
      </c>
    </row>
    <row r="352" spans="2:18">
      <c r="B352" s="14">
        <v>44293.291666666664</v>
      </c>
      <c r="C352" s="15">
        <v>242.59889999999999</v>
      </c>
      <c r="D352" s="23">
        <f t="shared" si="26"/>
        <v>240.61840000000001</v>
      </c>
      <c r="E352" s="24">
        <f>SMA1MSFT[[#This Row],[Adj Close]]-SMA1MSFT[[#This Row],[Naive Trend ]]</f>
        <v>1.9804999999999779</v>
      </c>
      <c r="F352" s="6">
        <f t="shared" si="25"/>
        <v>3.9223802499999127</v>
      </c>
      <c r="G352" s="6">
        <f>ABS(SMA1MSFT[[#This Row],[Erorr 1]])</f>
        <v>1.9804999999999779</v>
      </c>
      <c r="H352" s="25">
        <f>SMA1MSFT[[#This Row],[Abs Erorr 1]]/SMA1MSFT[[#This Row],[Adj Close]]</f>
        <v>8.1636808740681768E-3</v>
      </c>
      <c r="I352" s="23">
        <f t="shared" si="28"/>
        <v>239.2269666666667</v>
      </c>
      <c r="J352" s="26">
        <f>(SMA1MSFT[[#This Row],[Adj Close]]-SMA1MSFT[[#This Row],[3-MA]])</f>
        <v>3.3719333333332884</v>
      </c>
      <c r="K352" s="11">
        <f t="shared" si="27"/>
        <v>11.369934404444141</v>
      </c>
      <c r="L352" s="11">
        <f>ABS(SMA1MSFT[[#This Row],[Erorr 2]])</f>
        <v>3.3719333333332884</v>
      </c>
      <c r="M352" s="25">
        <f>SMA1MSFT[[#This Row],[Abs Erorr 2]]/SMA1MSFT[[#This Row],[Adj Close]]</f>
        <v>1.3899211139594156E-2</v>
      </c>
      <c r="N352" s="23">
        <f t="shared" si="29"/>
        <v>233.33433333333335</v>
      </c>
      <c r="O352" s="27">
        <f>SMA1MSFT[[#This Row],[Adj Close]]-SMA1MSFT[[#This Row],[6-MA]]</f>
        <v>9.2645666666666386</v>
      </c>
      <c r="P352" s="11">
        <f>(SMA1MSFT[[#This Row],[Adj Close]]-N352)^2</f>
        <v>85.832195521110592</v>
      </c>
      <c r="Q352" s="11">
        <f>ABS(SMA1MSFT[[#This Row],[Erorr 3]])</f>
        <v>9.2645666666666386</v>
      </c>
      <c r="R352" s="28">
        <f>SMA1MSFT[[#This Row],[Abs Erorr 3]]/SMA1MSFT[[#This Row],[Adj Close]]</f>
        <v>3.818882388447202E-2</v>
      </c>
    </row>
    <row r="353" spans="2:18">
      <c r="B353" s="14">
        <v>44294.291666666664</v>
      </c>
      <c r="C353" s="15">
        <v>245.8509</v>
      </c>
      <c r="D353" s="23">
        <f t="shared" si="26"/>
        <v>242.59889999999999</v>
      </c>
      <c r="E353" s="24">
        <f>SMA1MSFT[[#This Row],[Adj Close]]-SMA1MSFT[[#This Row],[Naive Trend ]]</f>
        <v>3.2520000000000095</v>
      </c>
      <c r="F353" s="6">
        <f t="shared" si="25"/>
        <v>10.575504000000063</v>
      </c>
      <c r="G353" s="6">
        <f>ABS(SMA1MSFT[[#This Row],[Erorr 1]])</f>
        <v>3.2520000000000095</v>
      </c>
      <c r="H353" s="25">
        <f>SMA1MSFT[[#This Row],[Abs Erorr 1]]/SMA1MSFT[[#This Row],[Adj Close]]</f>
        <v>1.3227529368409917E-2</v>
      </c>
      <c r="I353" s="23">
        <f t="shared" si="28"/>
        <v>241.67013333333333</v>
      </c>
      <c r="J353" s="26">
        <f>(SMA1MSFT[[#This Row],[Adj Close]]-SMA1MSFT[[#This Row],[3-MA]])</f>
        <v>4.1807666666666705</v>
      </c>
      <c r="K353" s="11">
        <f t="shared" si="27"/>
        <v>17.478809921111143</v>
      </c>
      <c r="L353" s="11">
        <f>ABS(SMA1MSFT[[#This Row],[Erorr 2]])</f>
        <v>4.1807666666666705</v>
      </c>
      <c r="M353" s="25">
        <f>SMA1MSFT[[#This Row],[Abs Erorr 2]]/SMA1MSFT[[#This Row],[Adj Close]]</f>
        <v>1.7005293316667423E-2</v>
      </c>
      <c r="N353" s="23">
        <f t="shared" si="29"/>
        <v>235.70628333333332</v>
      </c>
      <c r="O353" s="27">
        <f>SMA1MSFT[[#This Row],[Adj Close]]-SMA1MSFT[[#This Row],[6-MA]]</f>
        <v>10.144616666666678</v>
      </c>
      <c r="P353" s="11">
        <f>(SMA1MSFT[[#This Row],[Adj Close]]-N353)^2</f>
        <v>102.91324731361135</v>
      </c>
      <c r="Q353" s="11">
        <f>ABS(SMA1MSFT[[#This Row],[Erorr 3]])</f>
        <v>10.144616666666678</v>
      </c>
      <c r="R353" s="28">
        <f>SMA1MSFT[[#This Row],[Abs Erorr 3]]/SMA1MSFT[[#This Row],[Adj Close]]</f>
        <v>4.126328871143721E-2</v>
      </c>
    </row>
    <row r="354" spans="2:18">
      <c r="B354" s="14">
        <v>44295.291666666664</v>
      </c>
      <c r="C354" s="15">
        <v>248.375</v>
      </c>
      <c r="D354" s="23">
        <f t="shared" si="26"/>
        <v>245.8509</v>
      </c>
      <c r="E354" s="24">
        <f>SMA1MSFT[[#This Row],[Adj Close]]-SMA1MSFT[[#This Row],[Naive Trend ]]</f>
        <v>2.5241000000000042</v>
      </c>
      <c r="F354" s="6">
        <f t="shared" si="25"/>
        <v>6.3710808100000209</v>
      </c>
      <c r="G354" s="6">
        <f>ABS(SMA1MSFT[[#This Row],[Erorr 1]])</f>
        <v>2.5241000000000042</v>
      </c>
      <c r="H354" s="25">
        <f>SMA1MSFT[[#This Row],[Abs Erorr 1]]/SMA1MSFT[[#This Row],[Adj Close]]</f>
        <v>1.0162455963764486E-2</v>
      </c>
      <c r="I354" s="23">
        <f t="shared" si="28"/>
        <v>243.02273333333335</v>
      </c>
      <c r="J354" s="26">
        <f>(SMA1MSFT[[#This Row],[Adj Close]]-SMA1MSFT[[#This Row],[3-MA]])</f>
        <v>5.352266666666651</v>
      </c>
      <c r="K354" s="11">
        <f t="shared" si="27"/>
        <v>28.646758471110942</v>
      </c>
      <c r="L354" s="11">
        <f>ABS(SMA1MSFT[[#This Row],[Erorr 2]])</f>
        <v>5.352266666666651</v>
      </c>
      <c r="M354" s="25">
        <f>SMA1MSFT[[#This Row],[Abs Erorr 2]]/SMA1MSFT[[#This Row],[Adj Close]]</f>
        <v>2.1549136050998091E-2</v>
      </c>
      <c r="N354" s="23">
        <f t="shared" si="29"/>
        <v>239.16873333333331</v>
      </c>
      <c r="O354" s="27">
        <f>SMA1MSFT[[#This Row],[Adj Close]]-SMA1MSFT[[#This Row],[6-MA]]</f>
        <v>9.2062666666666928</v>
      </c>
      <c r="P354" s="11">
        <f>(SMA1MSFT[[#This Row],[Adj Close]]-N354)^2</f>
        <v>84.755345937778259</v>
      </c>
      <c r="Q354" s="11">
        <f>ABS(SMA1MSFT[[#This Row],[Erorr 3]])</f>
        <v>9.2062666666666928</v>
      </c>
      <c r="R354" s="28">
        <f>SMA1MSFT[[#This Row],[Abs Erorr 3]]/SMA1MSFT[[#This Row],[Adj Close]]</f>
        <v>3.7065995638315821E-2</v>
      </c>
    </row>
    <row r="355" spans="2:18">
      <c r="B355" s="14">
        <v>44298.291666666664</v>
      </c>
      <c r="C355" s="15">
        <v>248.4333</v>
      </c>
      <c r="D355" s="23">
        <f t="shared" si="26"/>
        <v>248.375</v>
      </c>
      <c r="E355" s="24">
        <f>SMA1MSFT[[#This Row],[Adj Close]]-SMA1MSFT[[#This Row],[Naive Trend ]]</f>
        <v>5.8300000000002683E-2</v>
      </c>
      <c r="F355" s="6">
        <f t="shared" si="25"/>
        <v>3.398890000000313E-3</v>
      </c>
      <c r="G355" s="6">
        <f>ABS(SMA1MSFT[[#This Row],[Erorr 1]])</f>
        <v>5.8300000000002683E-2</v>
      </c>
      <c r="H355" s="25">
        <f>SMA1MSFT[[#This Row],[Abs Erorr 1]]/SMA1MSFT[[#This Row],[Adj Close]]</f>
        <v>2.3467063392871521E-4</v>
      </c>
      <c r="I355" s="23">
        <f t="shared" si="28"/>
        <v>245.60826666666665</v>
      </c>
      <c r="J355" s="26">
        <f>(SMA1MSFT[[#This Row],[Adj Close]]-SMA1MSFT[[#This Row],[3-MA]])</f>
        <v>2.8250333333333515</v>
      </c>
      <c r="K355" s="11">
        <f t="shared" si="27"/>
        <v>7.9808133344445471</v>
      </c>
      <c r="L355" s="11">
        <f>ABS(SMA1MSFT[[#This Row],[Erorr 2]])</f>
        <v>2.8250333333333515</v>
      </c>
      <c r="M355" s="25">
        <f>SMA1MSFT[[#This Row],[Abs Erorr 2]]/SMA1MSFT[[#This Row],[Adj Close]]</f>
        <v>1.1371395595249717E-2</v>
      </c>
      <c r="N355" s="23">
        <f t="shared" si="29"/>
        <v>242.41761666666665</v>
      </c>
      <c r="O355" s="27">
        <f>SMA1MSFT[[#This Row],[Adj Close]]-SMA1MSFT[[#This Row],[6-MA]]</f>
        <v>6.0156833333333566</v>
      </c>
      <c r="P355" s="11">
        <f>(SMA1MSFT[[#This Row],[Adj Close]]-N355)^2</f>
        <v>36.188445966944727</v>
      </c>
      <c r="Q355" s="11">
        <f>ABS(SMA1MSFT[[#This Row],[Erorr 3]])</f>
        <v>6.0156833333333566</v>
      </c>
      <c r="R355" s="28">
        <f>SMA1MSFT[[#This Row],[Abs Erorr 3]]/SMA1MSFT[[#This Row],[Adj Close]]</f>
        <v>2.4214480640612015E-2</v>
      </c>
    </row>
    <row r="356" spans="2:18">
      <c r="B356" s="14">
        <v>44299.291666666664</v>
      </c>
      <c r="C356" s="15">
        <v>250.93790000000001</v>
      </c>
      <c r="D356" s="23">
        <f t="shared" si="26"/>
        <v>248.4333</v>
      </c>
      <c r="E356" s="24">
        <f>SMA1MSFT[[#This Row],[Adj Close]]-SMA1MSFT[[#This Row],[Naive Trend ]]</f>
        <v>2.5046000000000106</v>
      </c>
      <c r="F356" s="6">
        <f t="shared" si="25"/>
        <v>6.2730211600000532</v>
      </c>
      <c r="G356" s="6">
        <f>ABS(SMA1MSFT[[#This Row],[Erorr 1]])</f>
        <v>2.5046000000000106</v>
      </c>
      <c r="H356" s="25">
        <f>SMA1MSFT[[#This Row],[Abs Erorr 1]]/SMA1MSFT[[#This Row],[Adj Close]]</f>
        <v>9.9809554475430388E-3</v>
      </c>
      <c r="I356" s="23">
        <f t="shared" si="28"/>
        <v>247.55306666666669</v>
      </c>
      <c r="J356" s="26">
        <f>(SMA1MSFT[[#This Row],[Adj Close]]-SMA1MSFT[[#This Row],[3-MA]])</f>
        <v>3.3848333333333187</v>
      </c>
      <c r="K356" s="11">
        <f t="shared" si="27"/>
        <v>11.457096694444346</v>
      </c>
      <c r="L356" s="11">
        <f>ABS(SMA1MSFT[[#This Row],[Erorr 2]])</f>
        <v>3.3848333333333187</v>
      </c>
      <c r="M356" s="25">
        <f>SMA1MSFT[[#This Row],[Abs Erorr 2]]/SMA1MSFT[[#This Row],[Adj Close]]</f>
        <v>1.348872901755103E-2</v>
      </c>
      <c r="N356" s="23">
        <f t="shared" si="29"/>
        <v>244.61159999999998</v>
      </c>
      <c r="O356" s="27">
        <f>SMA1MSFT[[#This Row],[Adj Close]]-SMA1MSFT[[#This Row],[6-MA]]</f>
        <v>6.3263000000000318</v>
      </c>
      <c r="P356" s="11">
        <f>(SMA1MSFT[[#This Row],[Adj Close]]-N356)^2</f>
        <v>40.022071690000402</v>
      </c>
      <c r="Q356" s="11">
        <f>ABS(SMA1MSFT[[#This Row],[Erorr 3]])</f>
        <v>6.3263000000000318</v>
      </c>
      <c r="R356" s="28">
        <f>SMA1MSFT[[#This Row],[Abs Erorr 3]]/SMA1MSFT[[#This Row],[Adj Close]]</f>
        <v>2.5210619838613581E-2</v>
      </c>
    </row>
    <row r="357" spans="2:18">
      <c r="B357" s="14">
        <v>44300.291666666664</v>
      </c>
      <c r="C357" s="15">
        <v>248.12260000000001</v>
      </c>
      <c r="D357" s="23">
        <f t="shared" si="26"/>
        <v>250.93790000000001</v>
      </c>
      <c r="E357" s="24">
        <f>SMA1MSFT[[#This Row],[Adj Close]]-SMA1MSFT[[#This Row],[Naive Trend ]]</f>
        <v>-2.8153000000000077</v>
      </c>
      <c r="F357" s="6">
        <f t="shared" si="25"/>
        <v>7.9259140900000435</v>
      </c>
      <c r="G357" s="6">
        <f>ABS(SMA1MSFT[[#This Row],[Erorr 1]])</f>
        <v>2.8153000000000077</v>
      </c>
      <c r="H357" s="25">
        <f>SMA1MSFT[[#This Row],[Abs Erorr 1]]/SMA1MSFT[[#This Row],[Adj Close]]</f>
        <v>1.1346406977840824E-2</v>
      </c>
      <c r="I357" s="23">
        <f t="shared" si="28"/>
        <v>249.24873333333335</v>
      </c>
      <c r="J357" s="26">
        <f>(SMA1MSFT[[#This Row],[Adj Close]]-SMA1MSFT[[#This Row],[3-MA]])</f>
        <v>-1.1261333333333425</v>
      </c>
      <c r="K357" s="11">
        <f t="shared" si="27"/>
        <v>1.2681762844444651</v>
      </c>
      <c r="L357" s="11">
        <f>ABS(SMA1MSFT[[#This Row],[Erorr 2]])</f>
        <v>1.1261333333333425</v>
      </c>
      <c r="M357" s="25">
        <f>SMA1MSFT[[#This Row],[Abs Erorr 2]]/SMA1MSFT[[#This Row],[Adj Close]]</f>
        <v>4.5386165280121302E-3</v>
      </c>
      <c r="N357" s="23">
        <f t="shared" si="29"/>
        <v>246.13573333333338</v>
      </c>
      <c r="O357" s="27">
        <f>SMA1MSFT[[#This Row],[Adj Close]]-SMA1MSFT[[#This Row],[6-MA]]</f>
        <v>1.9868666666666286</v>
      </c>
      <c r="P357" s="11">
        <f>(SMA1MSFT[[#This Row],[Adj Close]]-N357)^2</f>
        <v>3.9476391511109599</v>
      </c>
      <c r="Q357" s="11">
        <f>ABS(SMA1MSFT[[#This Row],[Erorr 3]])</f>
        <v>1.9868666666666286</v>
      </c>
      <c r="R357" s="28">
        <f>SMA1MSFT[[#This Row],[Abs Erorr 3]]/SMA1MSFT[[#This Row],[Adj Close]]</f>
        <v>8.0076005437095549E-3</v>
      </c>
    </row>
    <row r="358" spans="2:18">
      <c r="B358" s="14">
        <v>44301.291666666664</v>
      </c>
      <c r="C358" s="15">
        <v>251.91839999999999</v>
      </c>
      <c r="D358" s="23">
        <f t="shared" si="26"/>
        <v>248.12260000000001</v>
      </c>
      <c r="E358" s="24">
        <f>SMA1MSFT[[#This Row],[Adj Close]]-SMA1MSFT[[#This Row],[Naive Trend ]]</f>
        <v>3.7957999999999856</v>
      </c>
      <c r="F358" s="6">
        <f t="shared" si="25"/>
        <v>14.408097639999891</v>
      </c>
      <c r="G358" s="6">
        <f>ABS(SMA1MSFT[[#This Row],[Erorr 1]])</f>
        <v>3.7957999999999856</v>
      </c>
      <c r="H358" s="25">
        <f>SMA1MSFT[[#This Row],[Abs Erorr 1]]/SMA1MSFT[[#This Row],[Adj Close]]</f>
        <v>1.5067577437773445E-2</v>
      </c>
      <c r="I358" s="23">
        <f t="shared" si="28"/>
        <v>249.16460000000004</v>
      </c>
      <c r="J358" s="26">
        <f>(SMA1MSFT[[#This Row],[Adj Close]]-SMA1MSFT[[#This Row],[3-MA]])</f>
        <v>2.7537999999999556</v>
      </c>
      <c r="K358" s="11">
        <f t="shared" si="27"/>
        <v>7.5834144399997552</v>
      </c>
      <c r="L358" s="11">
        <f>ABS(SMA1MSFT[[#This Row],[Erorr 2]])</f>
        <v>2.7537999999999556</v>
      </c>
      <c r="M358" s="25">
        <f>SMA1MSFT[[#This Row],[Abs Erorr 2]]/SMA1MSFT[[#This Row],[Adj Close]]</f>
        <v>1.0931317442473261E-2</v>
      </c>
      <c r="N358" s="23">
        <f t="shared" si="29"/>
        <v>247.38643333333331</v>
      </c>
      <c r="O358" s="27">
        <f>SMA1MSFT[[#This Row],[Adj Close]]-SMA1MSFT[[#This Row],[6-MA]]</f>
        <v>4.5319666666666762</v>
      </c>
      <c r="P358" s="11">
        <f>(SMA1MSFT[[#This Row],[Adj Close]]-N358)^2</f>
        <v>20.538721867777866</v>
      </c>
      <c r="Q358" s="11">
        <f>ABS(SMA1MSFT[[#This Row],[Erorr 3]])</f>
        <v>4.5319666666666762</v>
      </c>
      <c r="R358" s="28">
        <f>SMA1MSFT[[#This Row],[Abs Erorr 3]]/SMA1MSFT[[#This Row],[Adj Close]]</f>
        <v>1.7989819984037196E-2</v>
      </c>
    </row>
    <row r="359" spans="2:18">
      <c r="B359" s="14">
        <v>44302.291666666664</v>
      </c>
      <c r="C359" s="15">
        <v>253.12209999999999</v>
      </c>
      <c r="D359" s="23">
        <f t="shared" si="26"/>
        <v>251.91839999999999</v>
      </c>
      <c r="E359" s="24">
        <f>SMA1MSFT[[#This Row],[Adj Close]]-SMA1MSFT[[#This Row],[Naive Trend ]]</f>
        <v>1.2036999999999978</v>
      </c>
      <c r="F359" s="6">
        <f t="shared" si="25"/>
        <v>1.4488936899999947</v>
      </c>
      <c r="G359" s="6">
        <f>ABS(SMA1MSFT[[#This Row],[Erorr 1]])</f>
        <v>1.2036999999999978</v>
      </c>
      <c r="H359" s="25">
        <f>SMA1MSFT[[#This Row],[Abs Erorr 1]]/SMA1MSFT[[#This Row],[Adj Close]]</f>
        <v>4.7554125064543868E-3</v>
      </c>
      <c r="I359" s="23">
        <f t="shared" si="28"/>
        <v>250.32630000000003</v>
      </c>
      <c r="J359" s="26">
        <f>(SMA1MSFT[[#This Row],[Adj Close]]-SMA1MSFT[[#This Row],[3-MA]])</f>
        <v>2.7957999999999572</v>
      </c>
      <c r="K359" s="11">
        <f t="shared" si="27"/>
        <v>7.8164976399997608</v>
      </c>
      <c r="L359" s="11">
        <f>ABS(SMA1MSFT[[#This Row],[Erorr 2]])</f>
        <v>2.7957999999999572</v>
      </c>
      <c r="M359" s="25">
        <f>SMA1MSFT[[#This Row],[Abs Erorr 2]]/SMA1MSFT[[#This Row],[Adj Close]]</f>
        <v>1.1045262345721521E-2</v>
      </c>
      <c r="N359" s="23">
        <f t="shared" si="29"/>
        <v>248.93968333333336</v>
      </c>
      <c r="O359" s="27">
        <f>SMA1MSFT[[#This Row],[Adj Close]]-SMA1MSFT[[#This Row],[6-MA]]</f>
        <v>4.1824166666666258</v>
      </c>
      <c r="P359" s="11">
        <f>(SMA1MSFT[[#This Row],[Adj Close]]-N359)^2</f>
        <v>17.49260917361077</v>
      </c>
      <c r="Q359" s="11">
        <f>ABS(SMA1MSFT[[#This Row],[Erorr 3]])</f>
        <v>4.1824166666666258</v>
      </c>
      <c r="R359" s="28">
        <f>SMA1MSFT[[#This Row],[Abs Erorr 3]]/SMA1MSFT[[#This Row],[Adj Close]]</f>
        <v>1.6523316876189895E-2</v>
      </c>
    </row>
    <row r="360" spans="2:18">
      <c r="B360" s="14">
        <v>44305.291666666664</v>
      </c>
      <c r="C360" s="15">
        <v>251.1806</v>
      </c>
      <c r="D360" s="23">
        <f t="shared" si="26"/>
        <v>253.12209999999999</v>
      </c>
      <c r="E360" s="24">
        <f>SMA1MSFT[[#This Row],[Adj Close]]-SMA1MSFT[[#This Row],[Naive Trend ]]</f>
        <v>-1.9414999999999907</v>
      </c>
      <c r="F360" s="6">
        <f t="shared" si="25"/>
        <v>3.7694222499999639</v>
      </c>
      <c r="G360" s="6">
        <f>ABS(SMA1MSFT[[#This Row],[Erorr 1]])</f>
        <v>1.9414999999999907</v>
      </c>
      <c r="H360" s="25">
        <f>SMA1MSFT[[#This Row],[Abs Erorr 1]]/SMA1MSFT[[#This Row],[Adj Close]]</f>
        <v>7.729498217617088E-3</v>
      </c>
      <c r="I360" s="23">
        <f t="shared" si="28"/>
        <v>251.05436666666665</v>
      </c>
      <c r="J360" s="26">
        <f>(SMA1MSFT[[#This Row],[Adj Close]]-SMA1MSFT[[#This Row],[3-MA]])</f>
        <v>0.12623333333334585</v>
      </c>
      <c r="K360" s="11">
        <f t="shared" si="27"/>
        <v>1.5934854444447605E-2</v>
      </c>
      <c r="L360" s="11">
        <f>ABS(SMA1MSFT[[#This Row],[Erorr 2]])</f>
        <v>0.12623333333334585</v>
      </c>
      <c r="M360" s="25">
        <f>SMA1MSFT[[#This Row],[Abs Erorr 2]]/SMA1MSFT[[#This Row],[Adj Close]]</f>
        <v>5.0256004378262432E-4</v>
      </c>
      <c r="N360" s="23">
        <f t="shared" si="29"/>
        <v>250.15155000000001</v>
      </c>
      <c r="O360" s="27">
        <f>SMA1MSFT[[#This Row],[Adj Close]]-SMA1MSFT[[#This Row],[6-MA]]</f>
        <v>1.0290499999999838</v>
      </c>
      <c r="P360" s="11">
        <f>(SMA1MSFT[[#This Row],[Adj Close]]-N360)^2</f>
        <v>1.0589439024999667</v>
      </c>
      <c r="Q360" s="11">
        <f>ABS(SMA1MSFT[[#This Row],[Erorr 3]])</f>
        <v>1.0290499999999838</v>
      </c>
      <c r="R360" s="28">
        <f>SMA1MSFT[[#This Row],[Abs Erorr 3]]/SMA1MSFT[[#This Row],[Adj Close]]</f>
        <v>4.0968530212921852E-3</v>
      </c>
    </row>
    <row r="361" spans="2:18">
      <c r="B361" s="14">
        <v>44306.291666666664</v>
      </c>
      <c r="C361" s="15">
        <v>250.71459999999999</v>
      </c>
      <c r="D361" s="23">
        <f t="shared" si="26"/>
        <v>251.1806</v>
      </c>
      <c r="E361" s="24">
        <f>SMA1MSFT[[#This Row],[Adj Close]]-SMA1MSFT[[#This Row],[Naive Trend ]]</f>
        <v>-0.46600000000000819</v>
      </c>
      <c r="F361" s="6">
        <f t="shared" si="25"/>
        <v>0.21715600000000762</v>
      </c>
      <c r="G361" s="6">
        <f>ABS(SMA1MSFT[[#This Row],[Erorr 1]])</f>
        <v>0.46600000000000819</v>
      </c>
      <c r="H361" s="25">
        <f>SMA1MSFT[[#This Row],[Abs Erorr 1]]/SMA1MSFT[[#This Row],[Adj Close]]</f>
        <v>1.8586871287113243E-3</v>
      </c>
      <c r="I361" s="23">
        <f t="shared" si="28"/>
        <v>252.0737</v>
      </c>
      <c r="J361" s="26">
        <f>(SMA1MSFT[[#This Row],[Adj Close]]-SMA1MSFT[[#This Row],[3-MA]])</f>
        <v>-1.3591000000000122</v>
      </c>
      <c r="K361" s="11">
        <f t="shared" si="27"/>
        <v>1.8471528100000332</v>
      </c>
      <c r="L361" s="11">
        <f>ABS(SMA1MSFT[[#This Row],[Erorr 2]])</f>
        <v>1.3591000000000122</v>
      </c>
      <c r="M361" s="25">
        <f>SMA1MSFT[[#This Row],[Abs Erorr 2]]/SMA1MSFT[[#This Row],[Adj Close]]</f>
        <v>5.4209048854754064E-3</v>
      </c>
      <c r="N361" s="23">
        <f t="shared" si="29"/>
        <v>250.61914999999999</v>
      </c>
      <c r="O361" s="27">
        <f>SMA1MSFT[[#This Row],[Adj Close]]-SMA1MSFT[[#This Row],[6-MA]]</f>
        <v>9.5449999999999591E-2</v>
      </c>
      <c r="P361" s="11">
        <f>(SMA1MSFT[[#This Row],[Adj Close]]-N361)^2</f>
        <v>9.1107024999999217E-3</v>
      </c>
      <c r="Q361" s="11">
        <f>ABS(SMA1MSFT[[#This Row],[Erorr 3]])</f>
        <v>9.5449999999999591E-2</v>
      </c>
      <c r="R361" s="28">
        <f>SMA1MSFT[[#This Row],[Abs Erorr 3]]/SMA1MSFT[[#This Row],[Adj Close]]</f>
        <v>3.8071177346672111E-4</v>
      </c>
    </row>
    <row r="362" spans="2:18">
      <c r="B362" s="14">
        <v>44307.291666666664</v>
      </c>
      <c r="C362" s="15">
        <v>252.9667</v>
      </c>
      <c r="D362" s="23">
        <f t="shared" si="26"/>
        <v>250.71459999999999</v>
      </c>
      <c r="E362" s="24">
        <f>SMA1MSFT[[#This Row],[Adj Close]]-SMA1MSFT[[#This Row],[Naive Trend ]]</f>
        <v>2.2521000000000129</v>
      </c>
      <c r="F362" s="6">
        <f t="shared" si="25"/>
        <v>5.0719544100000578</v>
      </c>
      <c r="G362" s="6">
        <f>ABS(SMA1MSFT[[#This Row],[Erorr 1]])</f>
        <v>2.2521000000000129</v>
      </c>
      <c r="H362" s="25">
        <f>SMA1MSFT[[#This Row],[Abs Erorr 1]]/SMA1MSFT[[#This Row],[Adj Close]]</f>
        <v>8.9027528129196967E-3</v>
      </c>
      <c r="I362" s="23">
        <f t="shared" si="28"/>
        <v>251.67243333333332</v>
      </c>
      <c r="J362" s="26">
        <f>(SMA1MSFT[[#This Row],[Adj Close]]-SMA1MSFT[[#This Row],[3-MA]])</f>
        <v>1.2942666666666867</v>
      </c>
      <c r="K362" s="11">
        <f t="shared" si="27"/>
        <v>1.6751262044444961</v>
      </c>
      <c r="L362" s="11">
        <f>ABS(SMA1MSFT[[#This Row],[Erorr 2]])</f>
        <v>1.2942666666666867</v>
      </c>
      <c r="M362" s="25">
        <f>SMA1MSFT[[#This Row],[Abs Erorr 2]]/SMA1MSFT[[#This Row],[Adj Close]]</f>
        <v>5.1163519414479715E-3</v>
      </c>
      <c r="N362" s="23">
        <f t="shared" si="29"/>
        <v>250.99936666666667</v>
      </c>
      <c r="O362" s="27">
        <f>SMA1MSFT[[#This Row],[Adj Close]]-SMA1MSFT[[#This Row],[6-MA]]</f>
        <v>1.9673333333333289</v>
      </c>
      <c r="P362" s="11">
        <f>(SMA1MSFT[[#This Row],[Adj Close]]-N362)^2</f>
        <v>3.8704004444444271</v>
      </c>
      <c r="Q362" s="11">
        <f>ABS(SMA1MSFT[[#This Row],[Erorr 3]])</f>
        <v>1.9673333333333289</v>
      </c>
      <c r="R362" s="28">
        <f>SMA1MSFT[[#This Row],[Abs Erorr 3]]/SMA1MSFT[[#This Row],[Adj Close]]</f>
        <v>7.7770446992957137E-3</v>
      </c>
    </row>
    <row r="363" spans="2:18">
      <c r="B363" s="14">
        <v>44308.291666666664</v>
      </c>
      <c r="C363" s="15">
        <v>249.65639999999999</v>
      </c>
      <c r="D363" s="23">
        <f t="shared" si="26"/>
        <v>252.9667</v>
      </c>
      <c r="E363" s="24">
        <f>SMA1MSFT[[#This Row],[Adj Close]]-SMA1MSFT[[#This Row],[Naive Trend ]]</f>
        <v>-3.3103000000000122</v>
      </c>
      <c r="F363" s="6">
        <f t="shared" si="25"/>
        <v>10.958086090000082</v>
      </c>
      <c r="G363" s="6">
        <f>ABS(SMA1MSFT[[#This Row],[Erorr 1]])</f>
        <v>3.3103000000000122</v>
      </c>
      <c r="H363" s="25">
        <f>SMA1MSFT[[#This Row],[Abs Erorr 1]]/SMA1MSFT[[#This Row],[Adj Close]]</f>
        <v>1.3259423752004805E-2</v>
      </c>
      <c r="I363" s="23">
        <f t="shared" si="28"/>
        <v>251.62063333333333</v>
      </c>
      <c r="J363" s="26">
        <f>(SMA1MSFT[[#This Row],[Adj Close]]-SMA1MSFT[[#This Row],[3-MA]])</f>
        <v>-1.9642333333333397</v>
      </c>
      <c r="K363" s="11">
        <f t="shared" si="27"/>
        <v>3.8582125877778028</v>
      </c>
      <c r="L363" s="11">
        <f>ABS(SMA1MSFT[[#This Row],[Erorr 2]])</f>
        <v>1.9642333333333397</v>
      </c>
      <c r="M363" s="25">
        <f>SMA1MSFT[[#This Row],[Abs Erorr 2]]/SMA1MSFT[[#This Row],[Adj Close]]</f>
        <v>7.867746764486469E-3</v>
      </c>
      <c r="N363" s="23">
        <f t="shared" si="29"/>
        <v>251.33749999999998</v>
      </c>
      <c r="O363" s="27">
        <f>SMA1MSFT[[#This Row],[Adj Close]]-SMA1MSFT[[#This Row],[6-MA]]</f>
        <v>-1.6810999999999865</v>
      </c>
      <c r="P363" s="11">
        <f>(SMA1MSFT[[#This Row],[Adj Close]]-N363)^2</f>
        <v>2.8260972099999546</v>
      </c>
      <c r="Q363" s="11">
        <f>ABS(SMA1MSFT[[#This Row],[Erorr 3]])</f>
        <v>1.6810999999999865</v>
      </c>
      <c r="R363" s="28">
        <f>SMA1MSFT[[#This Row],[Abs Erorr 3]]/SMA1MSFT[[#This Row],[Adj Close]]</f>
        <v>6.7336547350678238E-3</v>
      </c>
    </row>
    <row r="364" spans="2:18">
      <c r="B364" s="14">
        <v>44309.291666666664</v>
      </c>
      <c r="C364" s="15">
        <v>253.52019999999999</v>
      </c>
      <c r="D364" s="23">
        <f t="shared" si="26"/>
        <v>249.65639999999999</v>
      </c>
      <c r="E364" s="24">
        <f>SMA1MSFT[[#This Row],[Adj Close]]-SMA1MSFT[[#This Row],[Naive Trend ]]</f>
        <v>3.8637999999999977</v>
      </c>
      <c r="F364" s="6">
        <f t="shared" si="25"/>
        <v>14.928950439999982</v>
      </c>
      <c r="G364" s="6">
        <f>ABS(SMA1MSFT[[#This Row],[Erorr 1]])</f>
        <v>3.8637999999999977</v>
      </c>
      <c r="H364" s="25">
        <f>SMA1MSFT[[#This Row],[Abs Erorr 1]]/SMA1MSFT[[#This Row],[Adj Close]]</f>
        <v>1.5240600157305011E-2</v>
      </c>
      <c r="I364" s="23">
        <f t="shared" si="28"/>
        <v>251.11256666666665</v>
      </c>
      <c r="J364" s="26">
        <f>(SMA1MSFT[[#This Row],[Adj Close]]-SMA1MSFT[[#This Row],[3-MA]])</f>
        <v>2.4076333333333366</v>
      </c>
      <c r="K364" s="11">
        <f t="shared" si="27"/>
        <v>5.7966982677777938</v>
      </c>
      <c r="L364" s="11">
        <f>ABS(SMA1MSFT[[#This Row],[Erorr 2]])</f>
        <v>2.4076333333333366</v>
      </c>
      <c r="M364" s="25">
        <f>SMA1MSFT[[#This Row],[Abs Erorr 2]]/SMA1MSFT[[#This Row],[Adj Close]]</f>
        <v>9.4968106420448423E-3</v>
      </c>
      <c r="N364" s="23">
        <f t="shared" si="29"/>
        <v>251.59313333333333</v>
      </c>
      <c r="O364" s="27">
        <f>SMA1MSFT[[#This Row],[Adj Close]]-SMA1MSFT[[#This Row],[6-MA]]</f>
        <v>1.9270666666666614</v>
      </c>
      <c r="P364" s="11">
        <f>(SMA1MSFT[[#This Row],[Adj Close]]-N364)^2</f>
        <v>3.7135859377777574</v>
      </c>
      <c r="Q364" s="11">
        <f>ABS(SMA1MSFT[[#This Row],[Erorr 3]])</f>
        <v>1.9270666666666614</v>
      </c>
      <c r="R364" s="28">
        <f>SMA1MSFT[[#This Row],[Abs Erorr 3]]/SMA1MSFT[[#This Row],[Adj Close]]</f>
        <v>7.6012351941449298E-3</v>
      </c>
    </row>
    <row r="365" spans="2:18">
      <c r="B365" s="14">
        <v>44312.291666666664</v>
      </c>
      <c r="C365" s="15">
        <v>253.9084</v>
      </c>
      <c r="D365" s="23">
        <f t="shared" si="26"/>
        <v>253.52019999999999</v>
      </c>
      <c r="E365" s="24">
        <f>SMA1MSFT[[#This Row],[Adj Close]]-SMA1MSFT[[#This Row],[Naive Trend ]]</f>
        <v>0.38820000000001187</v>
      </c>
      <c r="F365" s="6">
        <f t="shared" si="25"/>
        <v>0.15069924000000923</v>
      </c>
      <c r="G365" s="6">
        <f>ABS(SMA1MSFT[[#This Row],[Erorr 1]])</f>
        <v>0.38820000000001187</v>
      </c>
      <c r="H365" s="25">
        <f>SMA1MSFT[[#This Row],[Abs Erorr 1]]/SMA1MSFT[[#This Row],[Adj Close]]</f>
        <v>1.5288978229944809E-3</v>
      </c>
      <c r="I365" s="23">
        <f t="shared" si="28"/>
        <v>252.04776666666666</v>
      </c>
      <c r="J365" s="26">
        <f>(SMA1MSFT[[#This Row],[Adj Close]]-SMA1MSFT[[#This Row],[3-MA]])</f>
        <v>1.8606333333333396</v>
      </c>
      <c r="K365" s="11">
        <f t="shared" si="27"/>
        <v>3.4619564011111343</v>
      </c>
      <c r="L365" s="11">
        <f>ABS(SMA1MSFT[[#This Row],[Erorr 2]])</f>
        <v>1.8606333333333396</v>
      </c>
      <c r="M365" s="25">
        <f>SMA1MSFT[[#This Row],[Abs Erorr 2]]/SMA1MSFT[[#This Row],[Adj Close]]</f>
        <v>7.3279707695111289E-3</v>
      </c>
      <c r="N365" s="23">
        <f t="shared" si="29"/>
        <v>251.86009999999999</v>
      </c>
      <c r="O365" s="27">
        <f>SMA1MSFT[[#This Row],[Adj Close]]-SMA1MSFT[[#This Row],[6-MA]]</f>
        <v>2.0483000000000118</v>
      </c>
      <c r="P365" s="11">
        <f>(SMA1MSFT[[#This Row],[Adj Close]]-N365)^2</f>
        <v>4.1955328900000479</v>
      </c>
      <c r="Q365" s="11">
        <f>ABS(SMA1MSFT[[#This Row],[Erorr 3]])</f>
        <v>2.0483000000000118</v>
      </c>
      <c r="R365" s="28">
        <f>SMA1MSFT[[#This Row],[Abs Erorr 3]]/SMA1MSFT[[#This Row],[Adj Close]]</f>
        <v>8.0670824596587257E-3</v>
      </c>
    </row>
    <row r="366" spans="2:18">
      <c r="B366" s="14">
        <v>44313.291666666664</v>
      </c>
      <c r="C366" s="15">
        <v>254.31620000000001</v>
      </c>
      <c r="D366" s="23">
        <f t="shared" si="26"/>
        <v>253.9084</v>
      </c>
      <c r="E366" s="24">
        <f>SMA1MSFT[[#This Row],[Adj Close]]-SMA1MSFT[[#This Row],[Naive Trend ]]</f>
        <v>0.40780000000000882</v>
      </c>
      <c r="F366" s="6">
        <f t="shared" si="25"/>
        <v>0.16630084000000719</v>
      </c>
      <c r="G366" s="6">
        <f>ABS(SMA1MSFT[[#This Row],[Erorr 1]])</f>
        <v>0.40780000000000882</v>
      </c>
      <c r="H366" s="25">
        <f>SMA1MSFT[[#This Row],[Abs Erorr 1]]/SMA1MSFT[[#This Row],[Adj Close]]</f>
        <v>1.603515623464053E-3</v>
      </c>
      <c r="I366" s="23">
        <f t="shared" si="28"/>
        <v>252.36166666666668</v>
      </c>
      <c r="J366" s="26">
        <f>(SMA1MSFT[[#This Row],[Adj Close]]-SMA1MSFT[[#This Row],[3-MA]])</f>
        <v>1.9545333333333303</v>
      </c>
      <c r="K366" s="11">
        <f t="shared" si="27"/>
        <v>3.8202005511110992</v>
      </c>
      <c r="L366" s="11">
        <f>ABS(SMA1MSFT[[#This Row],[Erorr 2]])</f>
        <v>1.9545333333333303</v>
      </c>
      <c r="M366" s="25">
        <f>SMA1MSFT[[#This Row],[Abs Erorr 2]]/SMA1MSFT[[#This Row],[Adj Close]]</f>
        <v>7.6854456512535588E-3</v>
      </c>
      <c r="N366" s="23">
        <f t="shared" si="29"/>
        <v>251.99114999999998</v>
      </c>
      <c r="O366" s="27">
        <f>SMA1MSFT[[#This Row],[Adj Close]]-SMA1MSFT[[#This Row],[6-MA]]</f>
        <v>2.3250500000000329</v>
      </c>
      <c r="P366" s="11">
        <f>(SMA1MSFT[[#This Row],[Adj Close]]-N366)^2</f>
        <v>5.4058575025001527</v>
      </c>
      <c r="Q366" s="11">
        <f>ABS(SMA1MSFT[[#This Row],[Erorr 3]])</f>
        <v>2.3250500000000329</v>
      </c>
      <c r="R366" s="28">
        <f>SMA1MSFT[[#This Row],[Abs Erorr 3]]/SMA1MSFT[[#This Row],[Adj Close]]</f>
        <v>9.1423590003312134E-3</v>
      </c>
    </row>
    <row r="367" spans="2:18">
      <c r="B367" s="14">
        <v>44314.291666666664</v>
      </c>
      <c r="C367" s="15">
        <v>247.12270000000001</v>
      </c>
      <c r="D367" s="23">
        <f t="shared" si="26"/>
        <v>254.31620000000001</v>
      </c>
      <c r="E367" s="24">
        <f>SMA1MSFT[[#This Row],[Adj Close]]-SMA1MSFT[[#This Row],[Naive Trend ]]</f>
        <v>-7.1935000000000002</v>
      </c>
      <c r="F367" s="6">
        <f t="shared" si="25"/>
        <v>51.746442250000001</v>
      </c>
      <c r="G367" s="6">
        <f>ABS(SMA1MSFT[[#This Row],[Erorr 1]])</f>
        <v>7.1935000000000002</v>
      </c>
      <c r="H367" s="25">
        <f>SMA1MSFT[[#This Row],[Abs Erorr 1]]/SMA1MSFT[[#This Row],[Adj Close]]</f>
        <v>2.9109021550832847E-2</v>
      </c>
      <c r="I367" s="23">
        <f t="shared" si="28"/>
        <v>253.91493333333332</v>
      </c>
      <c r="J367" s="26">
        <f>(SMA1MSFT[[#This Row],[Adj Close]]-SMA1MSFT[[#This Row],[3-MA]])</f>
        <v>-6.7922333333333142</v>
      </c>
      <c r="K367" s="11">
        <f t="shared" si="27"/>
        <v>46.134433654444187</v>
      </c>
      <c r="L367" s="11">
        <f>ABS(SMA1MSFT[[#This Row],[Erorr 2]])</f>
        <v>6.7922333333333142</v>
      </c>
      <c r="M367" s="25">
        <f>SMA1MSFT[[#This Row],[Abs Erorr 2]]/SMA1MSFT[[#This Row],[Adj Close]]</f>
        <v>2.7485266765591806E-2</v>
      </c>
      <c r="N367" s="23">
        <f t="shared" si="29"/>
        <v>252.51374999999999</v>
      </c>
      <c r="O367" s="27">
        <f>SMA1MSFT[[#This Row],[Adj Close]]-SMA1MSFT[[#This Row],[6-MA]]</f>
        <v>-5.3910499999999786</v>
      </c>
      <c r="P367" s="11">
        <f>(SMA1MSFT[[#This Row],[Adj Close]]-N367)^2</f>
        <v>29.063420102499769</v>
      </c>
      <c r="Q367" s="11">
        <f>ABS(SMA1MSFT[[#This Row],[Erorr 3]])</f>
        <v>5.3910499999999786</v>
      </c>
      <c r="R367" s="28">
        <f>SMA1MSFT[[#This Row],[Abs Erorr 3]]/SMA1MSFT[[#This Row],[Adj Close]]</f>
        <v>2.1815276378899948E-2</v>
      </c>
    </row>
    <row r="368" spans="2:18">
      <c r="B368" s="14">
        <v>44315.291666666664</v>
      </c>
      <c r="C368" s="15">
        <v>245.1326</v>
      </c>
      <c r="D368" s="23">
        <f t="shared" si="26"/>
        <v>247.12270000000001</v>
      </c>
      <c r="E368" s="24">
        <f>SMA1MSFT[[#This Row],[Adj Close]]-SMA1MSFT[[#This Row],[Naive Trend ]]</f>
        <v>-1.9901000000000124</v>
      </c>
      <c r="F368" s="6">
        <f t="shared" si="25"/>
        <v>3.9604980100000495</v>
      </c>
      <c r="G368" s="6">
        <f>ABS(SMA1MSFT[[#This Row],[Erorr 1]])</f>
        <v>1.9901000000000124</v>
      </c>
      <c r="H368" s="25">
        <f>SMA1MSFT[[#This Row],[Abs Erorr 1]]/SMA1MSFT[[#This Row],[Adj Close]]</f>
        <v>8.1184632317366709E-3</v>
      </c>
      <c r="I368" s="23">
        <f t="shared" si="28"/>
        <v>251.78243333333333</v>
      </c>
      <c r="J368" s="26">
        <f>(SMA1MSFT[[#This Row],[Adj Close]]-SMA1MSFT[[#This Row],[3-MA]])</f>
        <v>-6.6498333333333335</v>
      </c>
      <c r="K368" s="11">
        <f t="shared" si="27"/>
        <v>44.220283361111115</v>
      </c>
      <c r="L368" s="11">
        <f>ABS(SMA1MSFT[[#This Row],[Erorr 2]])</f>
        <v>6.6498333333333335</v>
      </c>
      <c r="M368" s="25">
        <f>SMA1MSFT[[#This Row],[Abs Erorr 2]]/SMA1MSFT[[#This Row],[Adj Close]]</f>
        <v>2.7127494806212366E-2</v>
      </c>
      <c r="N368" s="23">
        <f t="shared" si="29"/>
        <v>251.91510000000002</v>
      </c>
      <c r="O368" s="27">
        <f>SMA1MSFT[[#This Row],[Adj Close]]-SMA1MSFT[[#This Row],[6-MA]]</f>
        <v>-6.7825000000000273</v>
      </c>
      <c r="P368" s="11">
        <f>(SMA1MSFT[[#This Row],[Adj Close]]-N368)^2</f>
        <v>46.002306250000373</v>
      </c>
      <c r="Q368" s="11">
        <f>ABS(SMA1MSFT[[#This Row],[Erorr 3]])</f>
        <v>6.7825000000000273</v>
      </c>
      <c r="R368" s="28">
        <f>SMA1MSFT[[#This Row],[Abs Erorr 3]]/SMA1MSFT[[#This Row],[Adj Close]]</f>
        <v>2.7668698492163128E-2</v>
      </c>
    </row>
    <row r="369" spans="2:18">
      <c r="B369" s="14">
        <v>44316.291666666664</v>
      </c>
      <c r="C369" s="15">
        <v>244.81219999999999</v>
      </c>
      <c r="D369" s="23">
        <f t="shared" si="26"/>
        <v>245.1326</v>
      </c>
      <c r="E369" s="24">
        <f>SMA1MSFT[[#This Row],[Adj Close]]-SMA1MSFT[[#This Row],[Naive Trend ]]</f>
        <v>-0.32040000000000646</v>
      </c>
      <c r="F369" s="6">
        <f t="shared" si="25"/>
        <v>0.10265616000000413</v>
      </c>
      <c r="G369" s="6">
        <f>ABS(SMA1MSFT[[#This Row],[Erorr 1]])</f>
        <v>0.32040000000000646</v>
      </c>
      <c r="H369" s="25">
        <f>SMA1MSFT[[#This Row],[Abs Erorr 1]]/SMA1MSFT[[#This Row],[Adj Close]]</f>
        <v>1.3087583053459201E-3</v>
      </c>
      <c r="I369" s="23">
        <f t="shared" si="28"/>
        <v>248.85716666666667</v>
      </c>
      <c r="J369" s="26">
        <f>(SMA1MSFT[[#This Row],[Adj Close]]-SMA1MSFT[[#This Row],[3-MA]])</f>
        <v>-4.0449666666666815</v>
      </c>
      <c r="K369" s="11">
        <f t="shared" si="27"/>
        <v>16.361755334444563</v>
      </c>
      <c r="L369" s="11">
        <f>ABS(SMA1MSFT[[#This Row],[Erorr 2]])</f>
        <v>4.0449666666666815</v>
      </c>
      <c r="M369" s="25">
        <f>SMA1MSFT[[#This Row],[Abs Erorr 2]]/SMA1MSFT[[#This Row],[Adj Close]]</f>
        <v>1.6522733208012844E-2</v>
      </c>
      <c r="N369" s="23">
        <f t="shared" si="29"/>
        <v>250.60941666666668</v>
      </c>
      <c r="O369" s="27">
        <f>SMA1MSFT[[#This Row],[Adj Close]]-SMA1MSFT[[#This Row],[6-MA]]</f>
        <v>-5.7972166666666851</v>
      </c>
      <c r="P369" s="11">
        <f>(SMA1MSFT[[#This Row],[Adj Close]]-N369)^2</f>
        <v>33.60772108027799</v>
      </c>
      <c r="Q369" s="11">
        <f>ABS(SMA1MSFT[[#This Row],[Erorr 3]])</f>
        <v>5.7972166666666851</v>
      </c>
      <c r="R369" s="28">
        <f>SMA1MSFT[[#This Row],[Abs Erorr 3]]/SMA1MSFT[[#This Row],[Adj Close]]</f>
        <v>2.3680260488107559E-2</v>
      </c>
    </row>
    <row r="370" spans="2:18">
      <c r="B370" s="14">
        <v>44319.291666666664</v>
      </c>
      <c r="C370" s="15">
        <v>244.5016</v>
      </c>
      <c r="D370" s="23">
        <f t="shared" si="26"/>
        <v>244.81219999999999</v>
      </c>
      <c r="E370" s="24">
        <f>SMA1MSFT[[#This Row],[Adj Close]]-SMA1MSFT[[#This Row],[Naive Trend ]]</f>
        <v>-0.31059999999999377</v>
      </c>
      <c r="F370" s="6">
        <f t="shared" si="25"/>
        <v>9.6472359999996135E-2</v>
      </c>
      <c r="G370" s="6">
        <f>ABS(SMA1MSFT[[#This Row],[Erorr 1]])</f>
        <v>0.31059999999999377</v>
      </c>
      <c r="H370" s="25">
        <f>SMA1MSFT[[#This Row],[Abs Erorr 1]]/SMA1MSFT[[#This Row],[Adj Close]]</f>
        <v>1.2703393352026891E-3</v>
      </c>
      <c r="I370" s="23">
        <f t="shared" si="28"/>
        <v>245.68916666666667</v>
      </c>
      <c r="J370" s="26">
        <f>(SMA1MSFT[[#This Row],[Adj Close]]-SMA1MSFT[[#This Row],[3-MA]])</f>
        <v>-1.1875666666666689</v>
      </c>
      <c r="K370" s="11">
        <f t="shared" si="27"/>
        <v>1.410314587777783</v>
      </c>
      <c r="L370" s="11">
        <f>ABS(SMA1MSFT[[#This Row],[Erorr 2]])</f>
        <v>1.1875666666666689</v>
      </c>
      <c r="M370" s="25">
        <f>SMA1MSFT[[#This Row],[Abs Erorr 2]]/SMA1MSFT[[#This Row],[Adj Close]]</f>
        <v>4.8570915964012869E-3</v>
      </c>
      <c r="N370" s="23">
        <f t="shared" si="29"/>
        <v>249.80205000000001</v>
      </c>
      <c r="O370" s="27">
        <f>SMA1MSFT[[#This Row],[Adj Close]]-SMA1MSFT[[#This Row],[6-MA]]</f>
        <v>-5.3004500000000121</v>
      </c>
      <c r="P370" s="11">
        <f>(SMA1MSFT[[#This Row],[Adj Close]]-N370)^2</f>
        <v>28.094770202500129</v>
      </c>
      <c r="Q370" s="11">
        <f>ABS(SMA1MSFT[[#This Row],[Erorr 3]])</f>
        <v>5.3004500000000121</v>
      </c>
      <c r="R370" s="28">
        <f>SMA1MSFT[[#This Row],[Abs Erorr 3]]/SMA1MSFT[[#This Row],[Adj Close]]</f>
        <v>2.167859024235429E-2</v>
      </c>
    </row>
    <row r="371" spans="2:18">
      <c r="B371" s="14">
        <v>44320.291666666664</v>
      </c>
      <c r="C371" s="15">
        <v>240.5505</v>
      </c>
      <c r="D371" s="23">
        <f t="shared" si="26"/>
        <v>244.5016</v>
      </c>
      <c r="E371" s="24">
        <f>SMA1MSFT[[#This Row],[Adj Close]]-SMA1MSFT[[#This Row],[Naive Trend ]]</f>
        <v>-3.9510999999999967</v>
      </c>
      <c r="F371" s="6">
        <f t="shared" si="25"/>
        <v>15.611191209999975</v>
      </c>
      <c r="G371" s="6">
        <f>ABS(SMA1MSFT[[#This Row],[Erorr 1]])</f>
        <v>3.9510999999999967</v>
      </c>
      <c r="H371" s="25">
        <f>SMA1MSFT[[#This Row],[Abs Erorr 1]]/SMA1MSFT[[#This Row],[Adj Close]]</f>
        <v>1.6425241269504728E-2</v>
      </c>
      <c r="I371" s="23">
        <f t="shared" si="28"/>
        <v>244.81546666666668</v>
      </c>
      <c r="J371" s="26">
        <f>(SMA1MSFT[[#This Row],[Adj Close]]-SMA1MSFT[[#This Row],[3-MA]])</f>
        <v>-4.2649666666666803</v>
      </c>
      <c r="K371" s="11">
        <f t="shared" si="27"/>
        <v>18.189940667777893</v>
      </c>
      <c r="L371" s="11">
        <f>ABS(SMA1MSFT[[#This Row],[Erorr 2]])</f>
        <v>4.2649666666666803</v>
      </c>
      <c r="M371" s="25">
        <f>SMA1MSFT[[#This Row],[Abs Erorr 2]]/SMA1MSFT[[#This Row],[Adj Close]]</f>
        <v>1.7730026196855465E-2</v>
      </c>
      <c r="N371" s="23">
        <f t="shared" si="29"/>
        <v>248.29895000000002</v>
      </c>
      <c r="O371" s="27">
        <f>SMA1MSFT[[#This Row],[Adj Close]]-SMA1MSFT[[#This Row],[6-MA]]</f>
        <v>-7.7484500000000196</v>
      </c>
      <c r="P371" s="11">
        <f>(SMA1MSFT[[#This Row],[Adj Close]]-N371)^2</f>
        <v>60.038477402500305</v>
      </c>
      <c r="Q371" s="11">
        <f>ABS(SMA1MSFT[[#This Row],[Erorr 3]])</f>
        <v>7.7484500000000196</v>
      </c>
      <c r="R371" s="28">
        <f>SMA1MSFT[[#This Row],[Abs Erorr 3]]/SMA1MSFT[[#This Row],[Adj Close]]</f>
        <v>3.221132360980343E-2</v>
      </c>
    </row>
    <row r="372" spans="2:18">
      <c r="B372" s="14">
        <v>44321.291666666664</v>
      </c>
      <c r="C372" s="15">
        <v>239.26910000000001</v>
      </c>
      <c r="D372" s="23">
        <f t="shared" si="26"/>
        <v>240.5505</v>
      </c>
      <c r="E372" s="24">
        <f>SMA1MSFT[[#This Row],[Adj Close]]-SMA1MSFT[[#This Row],[Naive Trend ]]</f>
        <v>-1.2813999999999908</v>
      </c>
      <c r="F372" s="6">
        <f t="shared" si="25"/>
        <v>1.6419859599999764</v>
      </c>
      <c r="G372" s="6">
        <f>ABS(SMA1MSFT[[#This Row],[Erorr 1]])</f>
        <v>1.2813999999999908</v>
      </c>
      <c r="H372" s="25">
        <f>SMA1MSFT[[#This Row],[Abs Erorr 1]]/SMA1MSFT[[#This Row],[Adj Close]]</f>
        <v>5.3554763235202155E-3</v>
      </c>
      <c r="I372" s="23">
        <f t="shared" si="28"/>
        <v>243.28809999999999</v>
      </c>
      <c r="J372" s="26">
        <f>(SMA1MSFT[[#This Row],[Adj Close]]-SMA1MSFT[[#This Row],[3-MA]])</f>
        <v>-4.018999999999977</v>
      </c>
      <c r="K372" s="11">
        <f t="shared" si="27"/>
        <v>16.152360999999814</v>
      </c>
      <c r="L372" s="11">
        <f>ABS(SMA1MSFT[[#This Row],[Erorr 2]])</f>
        <v>4.018999999999977</v>
      </c>
      <c r="M372" s="25">
        <f>SMA1MSFT[[#This Row],[Abs Erorr 2]]/SMA1MSFT[[#This Row],[Adj Close]]</f>
        <v>1.6796987157973918E-2</v>
      </c>
      <c r="N372" s="23">
        <f t="shared" si="29"/>
        <v>246.07263333333333</v>
      </c>
      <c r="O372" s="27">
        <f>SMA1MSFT[[#This Row],[Adj Close]]-SMA1MSFT[[#This Row],[6-MA]]</f>
        <v>-6.8035333333333199</v>
      </c>
      <c r="P372" s="11">
        <f>(SMA1MSFT[[#This Row],[Adj Close]]-N372)^2</f>
        <v>46.288065817777593</v>
      </c>
      <c r="Q372" s="11">
        <f>ABS(SMA1MSFT[[#This Row],[Erorr 3]])</f>
        <v>6.8035333333333199</v>
      </c>
      <c r="R372" s="28">
        <f>SMA1MSFT[[#This Row],[Abs Erorr 3]]/SMA1MSFT[[#This Row],[Adj Close]]</f>
        <v>2.8434650915363995E-2</v>
      </c>
    </row>
    <row r="373" spans="2:18">
      <c r="B373" s="14">
        <v>44322.291666666664</v>
      </c>
      <c r="C373" s="15">
        <v>242.43379999999999</v>
      </c>
      <c r="D373" s="23">
        <f t="shared" si="26"/>
        <v>239.26910000000001</v>
      </c>
      <c r="E373" s="24">
        <f>SMA1MSFT[[#This Row],[Adj Close]]-SMA1MSFT[[#This Row],[Naive Trend ]]</f>
        <v>3.1646999999999821</v>
      </c>
      <c r="F373" s="6">
        <f t="shared" si="25"/>
        <v>10.015326089999887</v>
      </c>
      <c r="G373" s="6">
        <f>ABS(SMA1MSFT[[#This Row],[Erorr 1]])</f>
        <v>3.1646999999999821</v>
      </c>
      <c r="H373" s="25">
        <f>SMA1MSFT[[#This Row],[Abs Erorr 1]]/SMA1MSFT[[#This Row],[Adj Close]]</f>
        <v>1.3053872851062773E-2</v>
      </c>
      <c r="I373" s="23">
        <f t="shared" si="28"/>
        <v>241.44039999999998</v>
      </c>
      <c r="J373" s="26">
        <f>(SMA1MSFT[[#This Row],[Adj Close]]-SMA1MSFT[[#This Row],[3-MA]])</f>
        <v>0.99340000000000828</v>
      </c>
      <c r="K373" s="11">
        <f t="shared" si="27"/>
        <v>0.9868435600000165</v>
      </c>
      <c r="L373" s="11">
        <f>ABS(SMA1MSFT[[#This Row],[Erorr 2]])</f>
        <v>0.99340000000000828</v>
      </c>
      <c r="M373" s="25">
        <f>SMA1MSFT[[#This Row],[Abs Erorr 2]]/SMA1MSFT[[#This Row],[Adj Close]]</f>
        <v>4.0976134515897057E-3</v>
      </c>
      <c r="N373" s="23">
        <f t="shared" si="29"/>
        <v>243.56478333333334</v>
      </c>
      <c r="O373" s="27">
        <f>SMA1MSFT[[#This Row],[Adj Close]]-SMA1MSFT[[#This Row],[6-MA]]</f>
        <v>-1.1309833333333472</v>
      </c>
      <c r="P373" s="11">
        <f>(SMA1MSFT[[#This Row],[Adj Close]]-N373)^2</f>
        <v>1.2791233002778093</v>
      </c>
      <c r="Q373" s="11">
        <f>ABS(SMA1MSFT[[#This Row],[Erorr 3]])</f>
        <v>1.1309833333333472</v>
      </c>
      <c r="R373" s="28">
        <f>SMA1MSFT[[#This Row],[Abs Erorr 3]]/SMA1MSFT[[#This Row],[Adj Close]]</f>
        <v>4.6651223275522933E-3</v>
      </c>
    </row>
    <row r="374" spans="2:18">
      <c r="B374" s="14">
        <v>44323.291666666664</v>
      </c>
      <c r="C374" s="15">
        <v>245.08410000000001</v>
      </c>
      <c r="D374" s="23">
        <f t="shared" si="26"/>
        <v>242.43379999999999</v>
      </c>
      <c r="E374" s="24">
        <f>SMA1MSFT[[#This Row],[Adj Close]]-SMA1MSFT[[#This Row],[Naive Trend ]]</f>
        <v>2.6503000000000156</v>
      </c>
      <c r="F374" s="6">
        <f t="shared" si="25"/>
        <v>7.0240900900000831</v>
      </c>
      <c r="G374" s="6">
        <f>ABS(SMA1MSFT[[#This Row],[Erorr 1]])</f>
        <v>2.6503000000000156</v>
      </c>
      <c r="H374" s="25">
        <f>SMA1MSFT[[#This Row],[Abs Erorr 1]]/SMA1MSFT[[#This Row],[Adj Close]]</f>
        <v>1.0813839004651936E-2</v>
      </c>
      <c r="I374" s="23">
        <f t="shared" si="28"/>
        <v>240.75113333333334</v>
      </c>
      <c r="J374" s="26">
        <f>(SMA1MSFT[[#This Row],[Adj Close]]-SMA1MSFT[[#This Row],[3-MA]])</f>
        <v>4.332966666666664</v>
      </c>
      <c r="K374" s="11">
        <f t="shared" si="27"/>
        <v>18.77460013444442</v>
      </c>
      <c r="L374" s="11">
        <f>ABS(SMA1MSFT[[#This Row],[Erorr 2]])</f>
        <v>4.332966666666664</v>
      </c>
      <c r="M374" s="25">
        <f>SMA1MSFT[[#This Row],[Abs Erorr 2]]/SMA1MSFT[[#This Row],[Adj Close]]</f>
        <v>1.7679509469062514E-2</v>
      </c>
      <c r="N374" s="23">
        <f t="shared" si="29"/>
        <v>242.78330000000003</v>
      </c>
      <c r="O374" s="27">
        <f>SMA1MSFT[[#This Row],[Adj Close]]-SMA1MSFT[[#This Row],[6-MA]]</f>
        <v>2.3007999999999811</v>
      </c>
      <c r="P374" s="11">
        <f>(SMA1MSFT[[#This Row],[Adj Close]]-N374)^2</f>
        <v>5.2936806399999128</v>
      </c>
      <c r="Q374" s="11">
        <f>ABS(SMA1MSFT[[#This Row],[Erorr 3]])</f>
        <v>2.3007999999999811</v>
      </c>
      <c r="R374" s="28">
        <f>SMA1MSFT[[#This Row],[Abs Erorr 3]]/SMA1MSFT[[#This Row],[Adj Close]]</f>
        <v>9.3877979028422522E-3</v>
      </c>
    </row>
    <row r="375" spans="2:18">
      <c r="B375" s="14">
        <v>44326.291666666664</v>
      </c>
      <c r="C375" s="15">
        <v>239.95830000000001</v>
      </c>
      <c r="D375" s="23">
        <f t="shared" si="26"/>
        <v>245.08410000000001</v>
      </c>
      <c r="E375" s="24">
        <f>SMA1MSFT[[#This Row],[Adj Close]]-SMA1MSFT[[#This Row],[Naive Trend ]]</f>
        <v>-5.1257999999999981</v>
      </c>
      <c r="F375" s="6">
        <f t="shared" si="25"/>
        <v>26.273825639999981</v>
      </c>
      <c r="G375" s="6">
        <f>ABS(SMA1MSFT[[#This Row],[Erorr 1]])</f>
        <v>5.1257999999999981</v>
      </c>
      <c r="H375" s="25">
        <f>SMA1MSFT[[#This Row],[Abs Erorr 1]]/SMA1MSFT[[#This Row],[Adj Close]]</f>
        <v>2.1361211510499942E-2</v>
      </c>
      <c r="I375" s="23">
        <f t="shared" si="28"/>
        <v>242.26233333333334</v>
      </c>
      <c r="J375" s="26">
        <f>(SMA1MSFT[[#This Row],[Adj Close]]-SMA1MSFT[[#This Row],[3-MA]])</f>
        <v>-2.3040333333333365</v>
      </c>
      <c r="K375" s="11">
        <f t="shared" si="27"/>
        <v>5.3085696011111256</v>
      </c>
      <c r="L375" s="11">
        <f>ABS(SMA1MSFT[[#This Row],[Erorr 2]])</f>
        <v>2.3040333333333365</v>
      </c>
      <c r="M375" s="25">
        <f>SMA1MSFT[[#This Row],[Abs Erorr 2]]/SMA1MSFT[[#This Row],[Adj Close]]</f>
        <v>9.6018072028904045E-3</v>
      </c>
      <c r="N375" s="23">
        <f t="shared" si="29"/>
        <v>242.77521666666667</v>
      </c>
      <c r="O375" s="27">
        <f>SMA1MSFT[[#This Row],[Adj Close]]-SMA1MSFT[[#This Row],[6-MA]]</f>
        <v>-2.816916666666657</v>
      </c>
      <c r="P375" s="11">
        <f>(SMA1MSFT[[#This Row],[Adj Close]]-N375)^2</f>
        <v>7.9350195069443901</v>
      </c>
      <c r="Q375" s="11">
        <f>ABS(SMA1MSFT[[#This Row],[Erorr 3]])</f>
        <v>2.816916666666657</v>
      </c>
      <c r="R375" s="28">
        <f>SMA1MSFT[[#This Row],[Abs Erorr 3]]/SMA1MSFT[[#This Row],[Adj Close]]</f>
        <v>1.1739192462468091E-2</v>
      </c>
    </row>
    <row r="376" spans="2:18">
      <c r="B376" s="14">
        <v>44327.291666666664</v>
      </c>
      <c r="C376" s="15">
        <v>239.0361</v>
      </c>
      <c r="D376" s="23">
        <f t="shared" si="26"/>
        <v>239.95830000000001</v>
      </c>
      <c r="E376" s="24">
        <f>SMA1MSFT[[#This Row],[Adj Close]]-SMA1MSFT[[#This Row],[Naive Trend ]]</f>
        <v>-0.92220000000000368</v>
      </c>
      <c r="F376" s="6">
        <f t="shared" si="25"/>
        <v>0.85045284000000676</v>
      </c>
      <c r="G376" s="6">
        <f>ABS(SMA1MSFT[[#This Row],[Erorr 1]])</f>
        <v>0.92220000000000368</v>
      </c>
      <c r="H376" s="25">
        <f>SMA1MSFT[[#This Row],[Abs Erorr 1]]/SMA1MSFT[[#This Row],[Adj Close]]</f>
        <v>3.8579946710978119E-3</v>
      </c>
      <c r="I376" s="23">
        <f t="shared" si="28"/>
        <v>242.49206666666669</v>
      </c>
      <c r="J376" s="26">
        <f>(SMA1MSFT[[#This Row],[Adj Close]]-SMA1MSFT[[#This Row],[3-MA]])</f>
        <v>-3.4559666666666828</v>
      </c>
      <c r="K376" s="11">
        <f t="shared" si="27"/>
        <v>11.943705601111223</v>
      </c>
      <c r="L376" s="11">
        <f>ABS(SMA1MSFT[[#This Row],[Erorr 2]])</f>
        <v>3.4559666666666828</v>
      </c>
      <c r="M376" s="25">
        <f>SMA1MSFT[[#This Row],[Abs Erorr 2]]/SMA1MSFT[[#This Row],[Adj Close]]</f>
        <v>1.44579277634913E-2</v>
      </c>
      <c r="N376" s="23">
        <f t="shared" si="29"/>
        <v>241.96623333333332</v>
      </c>
      <c r="O376" s="27">
        <f>SMA1MSFT[[#This Row],[Adj Close]]-SMA1MSFT[[#This Row],[6-MA]]</f>
        <v>-2.9301333333333162</v>
      </c>
      <c r="P376" s="11">
        <f>(SMA1MSFT[[#This Row],[Adj Close]]-N376)^2</f>
        <v>8.5856813511110097</v>
      </c>
      <c r="Q376" s="11">
        <f>ABS(SMA1MSFT[[#This Row],[Erorr 3]])</f>
        <v>2.9301333333333162</v>
      </c>
      <c r="R376" s="28">
        <f>SMA1MSFT[[#This Row],[Abs Erorr 3]]/SMA1MSFT[[#This Row],[Adj Close]]</f>
        <v>1.225812056561045E-2</v>
      </c>
    </row>
    <row r="377" spans="2:18">
      <c r="B377" s="14">
        <v>44328.291666666664</v>
      </c>
      <c r="C377" s="15">
        <v>232.01730000000001</v>
      </c>
      <c r="D377" s="23">
        <f t="shared" si="26"/>
        <v>239.0361</v>
      </c>
      <c r="E377" s="24">
        <f>SMA1MSFT[[#This Row],[Adj Close]]-SMA1MSFT[[#This Row],[Naive Trend ]]</f>
        <v>-7.0187999999999988</v>
      </c>
      <c r="F377" s="6">
        <f t="shared" si="25"/>
        <v>49.263553439999981</v>
      </c>
      <c r="G377" s="6">
        <f>ABS(SMA1MSFT[[#This Row],[Erorr 1]])</f>
        <v>7.0187999999999988</v>
      </c>
      <c r="H377" s="25">
        <f>SMA1MSFT[[#This Row],[Abs Erorr 1]]/SMA1MSFT[[#This Row],[Adj Close]]</f>
        <v>3.0251192475733484E-2</v>
      </c>
      <c r="I377" s="23">
        <f t="shared" si="28"/>
        <v>241.35950000000003</v>
      </c>
      <c r="J377" s="26">
        <f>(SMA1MSFT[[#This Row],[Adj Close]]-SMA1MSFT[[#This Row],[3-MA]])</f>
        <v>-9.3422000000000196</v>
      </c>
      <c r="K377" s="11">
        <f t="shared" si="27"/>
        <v>87.276700840000373</v>
      </c>
      <c r="L377" s="11">
        <f>ABS(SMA1MSFT[[#This Row],[Erorr 2]])</f>
        <v>9.3422000000000196</v>
      </c>
      <c r="M377" s="25">
        <f>SMA1MSFT[[#This Row],[Abs Erorr 2]]/SMA1MSFT[[#This Row],[Adj Close]]</f>
        <v>4.026510092135379E-2</v>
      </c>
      <c r="N377" s="23">
        <f t="shared" si="29"/>
        <v>241.0553166666667</v>
      </c>
      <c r="O377" s="27">
        <f>SMA1MSFT[[#This Row],[Adj Close]]-SMA1MSFT[[#This Row],[6-MA]]</f>
        <v>-9.0380166666666923</v>
      </c>
      <c r="P377" s="11">
        <f>(SMA1MSFT[[#This Row],[Adj Close]]-N377)^2</f>
        <v>81.685745266944906</v>
      </c>
      <c r="Q377" s="11">
        <f>ABS(SMA1MSFT[[#This Row],[Erorr 3]])</f>
        <v>9.0380166666666923</v>
      </c>
      <c r="R377" s="28">
        <f>SMA1MSFT[[#This Row],[Abs Erorr 3]]/SMA1MSFT[[#This Row],[Adj Close]]</f>
        <v>3.8954063626577377E-2</v>
      </c>
    </row>
    <row r="378" spans="2:18">
      <c r="B378" s="14">
        <v>44329.291666666664</v>
      </c>
      <c r="C378" s="15">
        <v>235.92959999999999</v>
      </c>
      <c r="D378" s="23">
        <f t="shared" si="26"/>
        <v>232.01730000000001</v>
      </c>
      <c r="E378" s="24">
        <f>SMA1MSFT[[#This Row],[Adj Close]]-SMA1MSFT[[#This Row],[Naive Trend ]]</f>
        <v>3.9122999999999877</v>
      </c>
      <c r="F378" s="6">
        <f t="shared" si="25"/>
        <v>15.306091289999904</v>
      </c>
      <c r="G378" s="6">
        <f>ABS(SMA1MSFT[[#This Row],[Erorr 1]])</f>
        <v>3.9122999999999877</v>
      </c>
      <c r="H378" s="25">
        <f>SMA1MSFT[[#This Row],[Abs Erorr 1]]/SMA1MSFT[[#This Row],[Adj Close]]</f>
        <v>1.6582489013671823E-2</v>
      </c>
      <c r="I378" s="23">
        <f t="shared" si="28"/>
        <v>237.00390000000002</v>
      </c>
      <c r="J378" s="26">
        <f>(SMA1MSFT[[#This Row],[Adj Close]]-SMA1MSFT[[#This Row],[3-MA]])</f>
        <v>-1.0743000000000222</v>
      </c>
      <c r="K378" s="11">
        <f t="shared" si="27"/>
        <v>1.1541204900000477</v>
      </c>
      <c r="L378" s="11">
        <f>ABS(SMA1MSFT[[#This Row],[Erorr 2]])</f>
        <v>1.0743000000000222</v>
      </c>
      <c r="M378" s="25">
        <f>SMA1MSFT[[#This Row],[Abs Erorr 2]]/SMA1MSFT[[#This Row],[Adj Close]]</f>
        <v>4.5534769694011356E-3</v>
      </c>
      <c r="N378" s="23">
        <f t="shared" si="29"/>
        <v>239.63311666666667</v>
      </c>
      <c r="O378" s="27">
        <f>SMA1MSFT[[#This Row],[Adj Close]]-SMA1MSFT[[#This Row],[6-MA]]</f>
        <v>-3.7035166666666726</v>
      </c>
      <c r="P378" s="11">
        <f>(SMA1MSFT[[#This Row],[Adj Close]]-N378)^2</f>
        <v>13.716035700277821</v>
      </c>
      <c r="Q378" s="11">
        <f>ABS(SMA1MSFT[[#This Row],[Erorr 3]])</f>
        <v>3.7035166666666726</v>
      </c>
      <c r="R378" s="28">
        <f>SMA1MSFT[[#This Row],[Abs Erorr 3]]/SMA1MSFT[[#This Row],[Adj Close]]</f>
        <v>1.5697549890588858E-2</v>
      </c>
    </row>
    <row r="379" spans="2:18">
      <c r="B379" s="14">
        <v>44330.291666666664</v>
      </c>
      <c r="C379" s="15">
        <v>240.9</v>
      </c>
      <c r="D379" s="23">
        <f t="shared" si="26"/>
        <v>235.92959999999999</v>
      </c>
      <c r="E379" s="24">
        <f>SMA1MSFT[[#This Row],[Adj Close]]-SMA1MSFT[[#This Row],[Naive Trend ]]</f>
        <v>4.9704000000000121</v>
      </c>
      <c r="F379" s="6">
        <f t="shared" si="25"/>
        <v>24.704876160000122</v>
      </c>
      <c r="G379" s="6">
        <f>ABS(SMA1MSFT[[#This Row],[Erorr 1]])</f>
        <v>4.9704000000000121</v>
      </c>
      <c r="H379" s="25">
        <f>SMA1MSFT[[#This Row],[Abs Erorr 1]]/SMA1MSFT[[#This Row],[Adj Close]]</f>
        <v>2.0632627646326326E-2</v>
      </c>
      <c r="I379" s="23">
        <f t="shared" si="28"/>
        <v>235.66099999999997</v>
      </c>
      <c r="J379" s="26">
        <f>(SMA1MSFT[[#This Row],[Adj Close]]-SMA1MSFT[[#This Row],[3-MA]])</f>
        <v>5.2390000000000327</v>
      </c>
      <c r="K379" s="11">
        <f t="shared" si="27"/>
        <v>27.447121000000344</v>
      </c>
      <c r="L379" s="11">
        <f>ABS(SMA1MSFT[[#This Row],[Erorr 2]])</f>
        <v>5.2390000000000327</v>
      </c>
      <c r="M379" s="25">
        <f>SMA1MSFT[[#This Row],[Abs Erorr 2]]/SMA1MSFT[[#This Row],[Adj Close]]</f>
        <v>2.1747613117476267E-2</v>
      </c>
      <c r="N379" s="23">
        <f t="shared" si="29"/>
        <v>239.07653333333334</v>
      </c>
      <c r="O379" s="27">
        <f>SMA1MSFT[[#This Row],[Adj Close]]-SMA1MSFT[[#This Row],[6-MA]]</f>
        <v>1.8234666666666612</v>
      </c>
      <c r="P379" s="11">
        <f>(SMA1MSFT[[#This Row],[Adj Close]]-N379)^2</f>
        <v>3.3250306844444246</v>
      </c>
      <c r="Q379" s="11">
        <f>ABS(SMA1MSFT[[#This Row],[Erorr 3]])</f>
        <v>1.8234666666666612</v>
      </c>
      <c r="R379" s="28">
        <f>SMA1MSFT[[#This Row],[Abs Erorr 3]]/SMA1MSFT[[#This Row],[Adj Close]]</f>
        <v>7.5693925556939027E-3</v>
      </c>
    </row>
    <row r="380" spans="2:18">
      <c r="B380" s="14">
        <v>44333.291666666664</v>
      </c>
      <c r="C380" s="15">
        <v>238.01669999999999</v>
      </c>
      <c r="D380" s="23">
        <f t="shared" si="26"/>
        <v>240.9</v>
      </c>
      <c r="E380" s="24">
        <f>SMA1MSFT[[#This Row],[Adj Close]]-SMA1MSFT[[#This Row],[Naive Trend ]]</f>
        <v>-2.8833000000000197</v>
      </c>
      <c r="F380" s="6">
        <f t="shared" si="25"/>
        <v>8.3134188900001131</v>
      </c>
      <c r="G380" s="6">
        <f>ABS(SMA1MSFT[[#This Row],[Erorr 1]])</f>
        <v>2.8833000000000197</v>
      </c>
      <c r="H380" s="25">
        <f>SMA1MSFT[[#This Row],[Abs Erorr 1]]/SMA1MSFT[[#This Row],[Adj Close]]</f>
        <v>1.2113855876499506E-2</v>
      </c>
      <c r="I380" s="23">
        <f t="shared" si="28"/>
        <v>236.28229999999999</v>
      </c>
      <c r="J380" s="26">
        <f>(SMA1MSFT[[#This Row],[Adj Close]]-SMA1MSFT[[#This Row],[3-MA]])</f>
        <v>1.7343999999999937</v>
      </c>
      <c r="K380" s="11">
        <f t="shared" si="27"/>
        <v>3.0081433599999783</v>
      </c>
      <c r="L380" s="11">
        <f>ABS(SMA1MSFT[[#This Row],[Erorr 2]])</f>
        <v>1.7343999999999937</v>
      </c>
      <c r="M380" s="25">
        <f>SMA1MSFT[[#This Row],[Abs Erorr 2]]/SMA1MSFT[[#This Row],[Adj Close]]</f>
        <v>7.2868836514412387E-3</v>
      </c>
      <c r="N380" s="23">
        <f t="shared" si="29"/>
        <v>238.82090000000002</v>
      </c>
      <c r="O380" s="27">
        <f>SMA1MSFT[[#This Row],[Adj Close]]-SMA1MSFT[[#This Row],[6-MA]]</f>
        <v>-0.80420000000003711</v>
      </c>
      <c r="P380" s="11">
        <f>(SMA1MSFT[[#This Row],[Adj Close]]-N380)^2</f>
        <v>0.64673764000005973</v>
      </c>
      <c r="Q380" s="11">
        <f>ABS(SMA1MSFT[[#This Row],[Erorr 3]])</f>
        <v>0.80420000000003711</v>
      </c>
      <c r="R380" s="28">
        <f>SMA1MSFT[[#This Row],[Abs Erorr 3]]/SMA1MSFT[[#This Row],[Adj Close]]</f>
        <v>3.378754515964792E-3</v>
      </c>
    </row>
    <row r="381" spans="2:18">
      <c r="B381" s="14">
        <v>44334.291666666664</v>
      </c>
      <c r="C381" s="15">
        <v>235.97810000000001</v>
      </c>
      <c r="D381" s="23">
        <f t="shared" si="26"/>
        <v>238.01669999999999</v>
      </c>
      <c r="E381" s="24">
        <f>SMA1MSFT[[#This Row],[Adj Close]]-SMA1MSFT[[#This Row],[Naive Trend ]]</f>
        <v>-2.038599999999974</v>
      </c>
      <c r="F381" s="6">
        <f t="shared" si="25"/>
        <v>4.155889959999894</v>
      </c>
      <c r="G381" s="6">
        <f>ABS(SMA1MSFT[[#This Row],[Erorr 1]])</f>
        <v>2.038599999999974</v>
      </c>
      <c r="H381" s="25">
        <f>SMA1MSFT[[#This Row],[Abs Erorr 1]]/SMA1MSFT[[#This Row],[Adj Close]]</f>
        <v>8.6389372573131736E-3</v>
      </c>
      <c r="I381" s="23">
        <f t="shared" si="28"/>
        <v>238.28210000000001</v>
      </c>
      <c r="J381" s="26">
        <f>(SMA1MSFT[[#This Row],[Adj Close]]-SMA1MSFT[[#This Row],[3-MA]])</f>
        <v>-2.304000000000002</v>
      </c>
      <c r="K381" s="11">
        <f t="shared" si="27"/>
        <v>5.3084160000000091</v>
      </c>
      <c r="L381" s="11">
        <f>ABS(SMA1MSFT[[#This Row],[Erorr 2]])</f>
        <v>2.304000000000002</v>
      </c>
      <c r="M381" s="25">
        <f>SMA1MSFT[[#This Row],[Abs Erorr 2]]/SMA1MSFT[[#This Row],[Adj Close]]</f>
        <v>9.7636178950504388E-3</v>
      </c>
      <c r="N381" s="23">
        <f t="shared" si="29"/>
        <v>237.643</v>
      </c>
      <c r="O381" s="27">
        <f>SMA1MSFT[[#This Row],[Adj Close]]-SMA1MSFT[[#This Row],[6-MA]]</f>
        <v>-1.6648999999999887</v>
      </c>
      <c r="P381" s="11">
        <f>(SMA1MSFT[[#This Row],[Adj Close]]-N381)^2</f>
        <v>2.7718920099999624</v>
      </c>
      <c r="Q381" s="11">
        <f>ABS(SMA1MSFT[[#This Row],[Erorr 3]])</f>
        <v>1.6648999999999887</v>
      </c>
      <c r="R381" s="28">
        <f>SMA1MSFT[[#This Row],[Abs Erorr 3]]/SMA1MSFT[[#This Row],[Adj Close]]</f>
        <v>7.0553157263321831E-3</v>
      </c>
    </row>
    <row r="382" spans="2:18">
      <c r="B382" s="14">
        <v>44335.291666666664</v>
      </c>
      <c r="C382" s="15">
        <v>236.56190000000001</v>
      </c>
      <c r="D382" s="23">
        <f t="shared" si="26"/>
        <v>235.97810000000001</v>
      </c>
      <c r="E382" s="24">
        <f>SMA1MSFT[[#This Row],[Adj Close]]-SMA1MSFT[[#This Row],[Naive Trend ]]</f>
        <v>0.58379999999999654</v>
      </c>
      <c r="F382" s="6">
        <f t="shared" si="25"/>
        <v>0.34082243999999595</v>
      </c>
      <c r="G382" s="6">
        <f>ABS(SMA1MSFT[[#This Row],[Erorr 1]])</f>
        <v>0.58379999999999654</v>
      </c>
      <c r="H382" s="25">
        <f>SMA1MSFT[[#This Row],[Abs Erorr 1]]/SMA1MSFT[[#This Row],[Adj Close]]</f>
        <v>2.4678530228240325E-3</v>
      </c>
      <c r="I382" s="23">
        <f t="shared" si="28"/>
        <v>238.29826666666668</v>
      </c>
      <c r="J382" s="26">
        <f>(SMA1MSFT[[#This Row],[Adj Close]]-SMA1MSFT[[#This Row],[3-MA]])</f>
        <v>-1.7363666666666688</v>
      </c>
      <c r="K382" s="11">
        <f t="shared" si="27"/>
        <v>3.0149692011111187</v>
      </c>
      <c r="L382" s="11">
        <f>ABS(SMA1MSFT[[#This Row],[Erorr 2]])</f>
        <v>1.7363666666666688</v>
      </c>
      <c r="M382" s="25">
        <f>SMA1MSFT[[#This Row],[Abs Erorr 2]]/SMA1MSFT[[#This Row],[Adj Close]]</f>
        <v>7.3400098099764537E-3</v>
      </c>
      <c r="N382" s="23">
        <f t="shared" si="29"/>
        <v>236.97963333333334</v>
      </c>
      <c r="O382" s="27">
        <f>SMA1MSFT[[#This Row],[Adj Close]]-SMA1MSFT[[#This Row],[6-MA]]</f>
        <v>-0.41773333333333085</v>
      </c>
      <c r="P382" s="11">
        <f>(SMA1MSFT[[#This Row],[Adj Close]]-N382)^2</f>
        <v>0.17450113777777571</v>
      </c>
      <c r="Q382" s="11">
        <f>ABS(SMA1MSFT[[#This Row],[Erorr 3]])</f>
        <v>0.41773333333333085</v>
      </c>
      <c r="R382" s="28">
        <f>SMA1MSFT[[#This Row],[Abs Erorr 3]]/SMA1MSFT[[#This Row],[Adj Close]]</f>
        <v>1.7658521229890816E-3</v>
      </c>
    </row>
    <row r="383" spans="2:18">
      <c r="B383" s="14">
        <v>44336.291666666664</v>
      </c>
      <c r="C383" s="15">
        <v>239.8313</v>
      </c>
      <c r="D383" s="23">
        <f t="shared" si="26"/>
        <v>236.56190000000001</v>
      </c>
      <c r="E383" s="24">
        <f>SMA1MSFT[[#This Row],[Adj Close]]-SMA1MSFT[[#This Row],[Naive Trend ]]</f>
        <v>3.2693999999999903</v>
      </c>
      <c r="F383" s="6">
        <f t="shared" si="25"/>
        <v>10.688976359999936</v>
      </c>
      <c r="G383" s="6">
        <f>ABS(SMA1MSFT[[#This Row],[Erorr 1]])</f>
        <v>3.2693999999999903</v>
      </c>
      <c r="H383" s="25">
        <f>SMA1MSFT[[#This Row],[Abs Erorr 1]]/SMA1MSFT[[#This Row],[Adj Close]]</f>
        <v>1.3632082217792217E-2</v>
      </c>
      <c r="I383" s="23">
        <f t="shared" si="28"/>
        <v>236.85223333333332</v>
      </c>
      <c r="J383" s="26">
        <f>(SMA1MSFT[[#This Row],[Adj Close]]-SMA1MSFT[[#This Row],[3-MA]])</f>
        <v>2.9790666666666823</v>
      </c>
      <c r="K383" s="11">
        <f t="shared" si="27"/>
        <v>8.8748382044445382</v>
      </c>
      <c r="L383" s="11">
        <f>ABS(SMA1MSFT[[#This Row],[Erorr 2]])</f>
        <v>2.9790666666666823</v>
      </c>
      <c r="M383" s="25">
        <f>SMA1MSFT[[#This Row],[Abs Erorr 2]]/SMA1MSFT[[#This Row],[Adj Close]]</f>
        <v>1.2421509063523744E-2</v>
      </c>
      <c r="N383" s="23">
        <f t="shared" si="29"/>
        <v>236.56726666666665</v>
      </c>
      <c r="O383" s="27">
        <f>SMA1MSFT[[#This Row],[Adj Close]]-SMA1MSFT[[#This Row],[6-MA]]</f>
        <v>3.2640333333333444</v>
      </c>
      <c r="P383" s="11">
        <f>(SMA1MSFT[[#This Row],[Adj Close]]-N383)^2</f>
        <v>10.653913601111183</v>
      </c>
      <c r="Q383" s="11">
        <f>ABS(SMA1MSFT[[#This Row],[Erorr 3]])</f>
        <v>3.2640333333333444</v>
      </c>
      <c r="R383" s="28">
        <f>SMA1MSFT[[#This Row],[Abs Erorr 3]]/SMA1MSFT[[#This Row],[Adj Close]]</f>
        <v>1.3609705377627292E-2</v>
      </c>
    </row>
    <row r="384" spans="2:18">
      <c r="B384" s="14">
        <v>44337.291666666664</v>
      </c>
      <c r="C384" s="15">
        <v>238.5566</v>
      </c>
      <c r="D384" s="23">
        <f t="shared" si="26"/>
        <v>239.8313</v>
      </c>
      <c r="E384" s="24">
        <f>SMA1MSFT[[#This Row],[Adj Close]]-SMA1MSFT[[#This Row],[Naive Trend ]]</f>
        <v>-1.2746999999999957</v>
      </c>
      <c r="F384" s="6">
        <f t="shared" si="25"/>
        <v>1.6248600899999892</v>
      </c>
      <c r="G384" s="6">
        <f>ABS(SMA1MSFT[[#This Row],[Erorr 1]])</f>
        <v>1.2746999999999957</v>
      </c>
      <c r="H384" s="25">
        <f>SMA1MSFT[[#This Row],[Abs Erorr 1]]/SMA1MSFT[[#This Row],[Adj Close]]</f>
        <v>5.3433860140528313E-3</v>
      </c>
      <c r="I384" s="23">
        <f t="shared" si="28"/>
        <v>237.4571</v>
      </c>
      <c r="J384" s="26">
        <f>(SMA1MSFT[[#This Row],[Adj Close]]-SMA1MSFT[[#This Row],[3-MA]])</f>
        <v>1.0995000000000061</v>
      </c>
      <c r="K384" s="11">
        <f t="shared" si="27"/>
        <v>1.2089002500000134</v>
      </c>
      <c r="L384" s="11">
        <f>ABS(SMA1MSFT[[#This Row],[Erorr 2]])</f>
        <v>1.0995000000000061</v>
      </c>
      <c r="M384" s="25">
        <f>SMA1MSFT[[#This Row],[Abs Erorr 2]]/SMA1MSFT[[#This Row],[Adj Close]]</f>
        <v>4.6089691083793368E-3</v>
      </c>
      <c r="N384" s="23">
        <f t="shared" si="29"/>
        <v>237.86960000000002</v>
      </c>
      <c r="O384" s="27">
        <f>SMA1MSFT[[#This Row],[Adj Close]]-SMA1MSFT[[#This Row],[6-MA]]</f>
        <v>0.6869999999999834</v>
      </c>
      <c r="P384" s="11">
        <f>(SMA1MSFT[[#This Row],[Adj Close]]-N384)^2</f>
        <v>0.47196899999997721</v>
      </c>
      <c r="Q384" s="11">
        <f>ABS(SMA1MSFT[[#This Row],[Erorr 3]])</f>
        <v>0.6869999999999834</v>
      </c>
      <c r="R384" s="28">
        <f>SMA1MSFT[[#This Row],[Abs Erorr 3]]/SMA1MSFT[[#This Row],[Adj Close]]</f>
        <v>2.8798197157403459E-3</v>
      </c>
    </row>
    <row r="385" spans="2:18">
      <c r="B385" s="14">
        <v>44340.291666666664</v>
      </c>
      <c r="C385" s="15">
        <v>244.0153</v>
      </c>
      <c r="D385" s="23">
        <f t="shared" si="26"/>
        <v>238.5566</v>
      </c>
      <c r="E385" s="24">
        <f>SMA1MSFT[[#This Row],[Adj Close]]-SMA1MSFT[[#This Row],[Naive Trend ]]</f>
        <v>5.4586999999999932</v>
      </c>
      <c r="F385" s="6">
        <f t="shared" si="25"/>
        <v>29.797405689999927</v>
      </c>
      <c r="G385" s="6">
        <f>ABS(SMA1MSFT[[#This Row],[Erorr 1]])</f>
        <v>5.4586999999999932</v>
      </c>
      <c r="H385" s="25">
        <f>SMA1MSFT[[#This Row],[Abs Erorr 1]]/SMA1MSFT[[#This Row],[Adj Close]]</f>
        <v>2.2370318582482302E-2</v>
      </c>
      <c r="I385" s="23">
        <f t="shared" si="28"/>
        <v>238.31659999999999</v>
      </c>
      <c r="J385" s="26">
        <f>(SMA1MSFT[[#This Row],[Adj Close]]-SMA1MSFT[[#This Row],[3-MA]])</f>
        <v>5.6987000000000023</v>
      </c>
      <c r="K385" s="11">
        <f t="shared" si="27"/>
        <v>32.475181690000028</v>
      </c>
      <c r="L385" s="11">
        <f>ABS(SMA1MSFT[[#This Row],[Erorr 2]])</f>
        <v>5.6987000000000023</v>
      </c>
      <c r="M385" s="25">
        <f>SMA1MSFT[[#This Row],[Abs Erorr 2]]/SMA1MSFT[[#This Row],[Adj Close]]</f>
        <v>2.3353863466758037E-2</v>
      </c>
      <c r="N385" s="23">
        <f t="shared" si="29"/>
        <v>238.30743333333331</v>
      </c>
      <c r="O385" s="27">
        <f>SMA1MSFT[[#This Row],[Adj Close]]-SMA1MSFT[[#This Row],[6-MA]]</f>
        <v>5.7078666666666891</v>
      </c>
      <c r="P385" s="11">
        <f>(SMA1MSFT[[#This Row],[Adj Close]]-N385)^2</f>
        <v>32.579741884444701</v>
      </c>
      <c r="Q385" s="11">
        <f>ABS(SMA1MSFT[[#This Row],[Erorr 3]])</f>
        <v>5.7078666666666891</v>
      </c>
      <c r="R385" s="28">
        <f>SMA1MSFT[[#This Row],[Abs Erorr 3]]/SMA1MSFT[[#This Row],[Adj Close]]</f>
        <v>2.3391429417199204E-2</v>
      </c>
    </row>
    <row r="386" spans="2:18">
      <c r="B386" s="14">
        <v>44341.291666666664</v>
      </c>
      <c r="C386" s="15">
        <v>244.93</v>
      </c>
      <c r="D386" s="23">
        <f t="shared" si="26"/>
        <v>244.0153</v>
      </c>
      <c r="E386" s="24">
        <f>SMA1MSFT[[#This Row],[Adj Close]]-SMA1MSFT[[#This Row],[Naive Trend ]]</f>
        <v>0.9147000000000105</v>
      </c>
      <c r="F386" s="6">
        <f t="shared" si="25"/>
        <v>0.83667609000001919</v>
      </c>
      <c r="G386" s="6">
        <f>ABS(SMA1MSFT[[#This Row],[Erorr 1]])</f>
        <v>0.9147000000000105</v>
      </c>
      <c r="H386" s="25">
        <f>SMA1MSFT[[#This Row],[Abs Erorr 1]]/SMA1MSFT[[#This Row],[Adj Close]]</f>
        <v>3.7345363981546175E-3</v>
      </c>
      <c r="I386" s="23">
        <f t="shared" si="28"/>
        <v>240.80106666666666</v>
      </c>
      <c r="J386" s="26">
        <f>(SMA1MSFT[[#This Row],[Adj Close]]-SMA1MSFT[[#This Row],[3-MA]])</f>
        <v>4.1289333333333502</v>
      </c>
      <c r="K386" s="11">
        <f t="shared" si="27"/>
        <v>17.048090471111252</v>
      </c>
      <c r="L386" s="11">
        <f>ABS(SMA1MSFT[[#This Row],[Erorr 2]])</f>
        <v>4.1289333333333502</v>
      </c>
      <c r="M386" s="25">
        <f>SMA1MSFT[[#This Row],[Abs Erorr 2]]/SMA1MSFT[[#This Row],[Adj Close]]</f>
        <v>1.6857605574381866E-2</v>
      </c>
      <c r="N386" s="23">
        <f t="shared" si="29"/>
        <v>238.82664999999997</v>
      </c>
      <c r="O386" s="27">
        <f>SMA1MSFT[[#This Row],[Adj Close]]-SMA1MSFT[[#This Row],[6-MA]]</f>
        <v>6.1033500000000345</v>
      </c>
      <c r="P386" s="11">
        <f>(SMA1MSFT[[#This Row],[Adj Close]]-N386)^2</f>
        <v>37.250881222500418</v>
      </c>
      <c r="Q386" s="11">
        <f>ABS(SMA1MSFT[[#This Row],[Erorr 3]])</f>
        <v>6.1033500000000345</v>
      </c>
      <c r="R386" s="28">
        <f>SMA1MSFT[[#This Row],[Abs Erorr 3]]/SMA1MSFT[[#This Row],[Adj Close]]</f>
        <v>2.491875229657467E-2</v>
      </c>
    </row>
    <row r="387" spans="2:18">
      <c r="B387" s="14">
        <v>44342.291666666664</v>
      </c>
      <c r="C387" s="15">
        <v>244.70609999999999</v>
      </c>
      <c r="D387" s="23">
        <f t="shared" si="26"/>
        <v>244.93</v>
      </c>
      <c r="E387" s="24">
        <f>SMA1MSFT[[#This Row],[Adj Close]]-SMA1MSFT[[#This Row],[Naive Trend ]]</f>
        <v>-0.22390000000001464</v>
      </c>
      <c r="F387" s="6">
        <f t="shared" si="25"/>
        <v>5.013121000000656E-2</v>
      </c>
      <c r="G387" s="6">
        <f>ABS(SMA1MSFT[[#This Row],[Erorr 1]])</f>
        <v>0.22390000000001464</v>
      </c>
      <c r="H387" s="25">
        <f>SMA1MSFT[[#This Row],[Abs Erorr 1]]/SMA1MSFT[[#This Row],[Adj Close]]</f>
        <v>9.1497514773851017E-4</v>
      </c>
      <c r="I387" s="23">
        <f t="shared" si="28"/>
        <v>242.50063333333333</v>
      </c>
      <c r="J387" s="26">
        <f>(SMA1MSFT[[#This Row],[Adj Close]]-SMA1MSFT[[#This Row],[3-MA]])</f>
        <v>2.2054666666666662</v>
      </c>
      <c r="K387" s="11">
        <f t="shared" si="27"/>
        <v>4.8640832177777762</v>
      </c>
      <c r="L387" s="11">
        <f>ABS(SMA1MSFT[[#This Row],[Erorr 2]])</f>
        <v>2.2054666666666662</v>
      </c>
      <c r="M387" s="25">
        <f>SMA1MSFT[[#This Row],[Abs Erorr 2]]/SMA1MSFT[[#This Row],[Adj Close]]</f>
        <v>9.0127163428564572E-3</v>
      </c>
      <c r="N387" s="23">
        <f t="shared" si="29"/>
        <v>239.97886666666668</v>
      </c>
      <c r="O387" s="27">
        <f>SMA1MSFT[[#This Row],[Adj Close]]-SMA1MSFT[[#This Row],[6-MA]]</f>
        <v>4.7272333333333165</v>
      </c>
      <c r="P387" s="11">
        <f>(SMA1MSFT[[#This Row],[Adj Close]]-N387)^2</f>
        <v>22.346734987777619</v>
      </c>
      <c r="Q387" s="11">
        <f>ABS(SMA1MSFT[[#This Row],[Erorr 3]])</f>
        <v>4.7272333333333165</v>
      </c>
      <c r="R387" s="28">
        <f>SMA1MSFT[[#This Row],[Abs Erorr 3]]/SMA1MSFT[[#This Row],[Adj Close]]</f>
        <v>1.9318003651455019E-2</v>
      </c>
    </row>
    <row r="388" spans="2:18">
      <c r="B388" s="14">
        <v>44343.291666666664</v>
      </c>
      <c r="C388" s="15">
        <v>242.5849</v>
      </c>
      <c r="D388" s="23">
        <f t="shared" si="26"/>
        <v>244.70609999999999</v>
      </c>
      <c r="E388" s="24">
        <f>SMA1MSFT[[#This Row],[Adj Close]]-SMA1MSFT[[#This Row],[Naive Trend ]]</f>
        <v>-2.1211999999999875</v>
      </c>
      <c r="F388" s="6">
        <f t="shared" ref="F388:F451" si="30">(C388-D388)^2</f>
        <v>4.4994894399999472</v>
      </c>
      <c r="G388" s="6">
        <f>ABS(SMA1MSFT[[#This Row],[Erorr 1]])</f>
        <v>2.1211999999999875</v>
      </c>
      <c r="H388" s="25">
        <f>SMA1MSFT[[#This Row],[Abs Erorr 1]]/SMA1MSFT[[#This Row],[Adj Close]]</f>
        <v>8.7441551390873354E-3</v>
      </c>
      <c r="I388" s="23">
        <f t="shared" si="28"/>
        <v>244.55046666666667</v>
      </c>
      <c r="J388" s="26">
        <f>(SMA1MSFT[[#This Row],[Adj Close]]-SMA1MSFT[[#This Row],[3-MA]])</f>
        <v>-1.9655666666666605</v>
      </c>
      <c r="K388" s="11">
        <f t="shared" si="27"/>
        <v>3.8634523211110867</v>
      </c>
      <c r="L388" s="11">
        <f>ABS(SMA1MSFT[[#This Row],[Erorr 2]])</f>
        <v>1.9655666666666605</v>
      </c>
      <c r="M388" s="25">
        <f>SMA1MSFT[[#This Row],[Abs Erorr 2]]/SMA1MSFT[[#This Row],[Adj Close]]</f>
        <v>8.1025928104620712E-3</v>
      </c>
      <c r="N388" s="23">
        <f t="shared" si="29"/>
        <v>241.43353333333334</v>
      </c>
      <c r="O388" s="27">
        <f>SMA1MSFT[[#This Row],[Adj Close]]-SMA1MSFT[[#This Row],[6-MA]]</f>
        <v>1.1513666666666609</v>
      </c>
      <c r="P388" s="11">
        <f>(SMA1MSFT[[#This Row],[Adj Close]]-N388)^2</f>
        <v>1.3256452011110977</v>
      </c>
      <c r="Q388" s="11">
        <f>ABS(SMA1MSFT[[#This Row],[Erorr 3]])</f>
        <v>1.1513666666666609</v>
      </c>
      <c r="R388" s="28">
        <f>SMA1MSFT[[#This Row],[Abs Erorr 3]]/SMA1MSFT[[#This Row],[Adj Close]]</f>
        <v>4.7462421060282846E-3</v>
      </c>
    </row>
    <row r="389" spans="2:18">
      <c r="B389" s="14">
        <v>44344.291666666664</v>
      </c>
      <c r="C389" s="15">
        <v>242.94499999999999</v>
      </c>
      <c r="D389" s="23">
        <f t="shared" ref="D389:D452" si="31">C388</f>
        <v>242.5849</v>
      </c>
      <c r="E389" s="24">
        <f>SMA1MSFT[[#This Row],[Adj Close]]-SMA1MSFT[[#This Row],[Naive Trend ]]</f>
        <v>0.36009999999998854</v>
      </c>
      <c r="F389" s="6">
        <f t="shared" si="30"/>
        <v>0.12967200999999173</v>
      </c>
      <c r="G389" s="6">
        <f>ABS(SMA1MSFT[[#This Row],[Erorr 1]])</f>
        <v>0.36009999999998854</v>
      </c>
      <c r="H389" s="25">
        <f>SMA1MSFT[[#This Row],[Abs Erorr 1]]/SMA1MSFT[[#This Row],[Adj Close]]</f>
        <v>1.4822284879293197E-3</v>
      </c>
      <c r="I389" s="23">
        <f t="shared" si="28"/>
        <v>244.07366666666667</v>
      </c>
      <c r="J389" s="26">
        <f>(SMA1MSFT[[#This Row],[Adj Close]]-SMA1MSFT[[#This Row],[3-MA]])</f>
        <v>-1.1286666666666747</v>
      </c>
      <c r="K389" s="11">
        <f t="shared" si="27"/>
        <v>1.2738884444444625</v>
      </c>
      <c r="L389" s="11">
        <f>ABS(SMA1MSFT[[#This Row],[Erorr 2]])</f>
        <v>1.1286666666666747</v>
      </c>
      <c r="M389" s="25">
        <f>SMA1MSFT[[#This Row],[Abs Erorr 2]]/SMA1MSFT[[#This Row],[Adj Close]]</f>
        <v>4.6457703046643263E-3</v>
      </c>
      <c r="N389" s="23">
        <f t="shared" si="29"/>
        <v>242.43736666666666</v>
      </c>
      <c r="O389" s="27">
        <f>SMA1MSFT[[#This Row],[Adj Close]]-SMA1MSFT[[#This Row],[6-MA]]</f>
        <v>0.50763333333333094</v>
      </c>
      <c r="P389" s="11">
        <f>(SMA1MSFT[[#This Row],[Adj Close]]-N389)^2</f>
        <v>0.25769160111110867</v>
      </c>
      <c r="Q389" s="11">
        <f>ABS(SMA1MSFT[[#This Row],[Erorr 3]])</f>
        <v>0.50763333333333094</v>
      </c>
      <c r="R389" s="28">
        <f>SMA1MSFT[[#This Row],[Abs Erorr 3]]/SMA1MSFT[[#This Row],[Adj Close]]</f>
        <v>2.0894989949714173E-3</v>
      </c>
    </row>
    <row r="390" spans="2:18">
      <c r="B390" s="14">
        <v>44348.291666666664</v>
      </c>
      <c r="C390" s="15">
        <v>240.72649999999999</v>
      </c>
      <c r="D390" s="23">
        <f t="shared" si="31"/>
        <v>242.94499999999999</v>
      </c>
      <c r="E390" s="24">
        <f>SMA1MSFT[[#This Row],[Adj Close]]-SMA1MSFT[[#This Row],[Naive Trend ]]</f>
        <v>-2.2185000000000059</v>
      </c>
      <c r="F390" s="6">
        <f t="shared" si="30"/>
        <v>4.9217422500000261</v>
      </c>
      <c r="G390" s="6">
        <f>ABS(SMA1MSFT[[#This Row],[Erorr 1]])</f>
        <v>2.2185000000000059</v>
      </c>
      <c r="H390" s="25">
        <f>SMA1MSFT[[#This Row],[Abs Erorr 1]]/SMA1MSFT[[#This Row],[Adj Close]]</f>
        <v>9.2158528454491136E-3</v>
      </c>
      <c r="I390" s="23">
        <f t="shared" si="28"/>
        <v>243.41200000000001</v>
      </c>
      <c r="J390" s="26">
        <f>(SMA1MSFT[[#This Row],[Adj Close]]-SMA1MSFT[[#This Row],[3-MA]])</f>
        <v>-2.6855000000000189</v>
      </c>
      <c r="K390" s="11">
        <f t="shared" ref="K390:K453" si="32">(C390-I390)^2</f>
        <v>7.2119102500001011</v>
      </c>
      <c r="L390" s="11">
        <f>ABS(SMA1MSFT[[#This Row],[Erorr 2]])</f>
        <v>2.6855000000000189</v>
      </c>
      <c r="M390" s="25">
        <f>SMA1MSFT[[#This Row],[Abs Erorr 2]]/SMA1MSFT[[#This Row],[Adj Close]]</f>
        <v>1.1155813755444536E-2</v>
      </c>
      <c r="N390" s="23">
        <f t="shared" si="29"/>
        <v>242.95631666666665</v>
      </c>
      <c r="O390" s="27">
        <f>SMA1MSFT[[#This Row],[Adj Close]]-SMA1MSFT[[#This Row],[6-MA]]</f>
        <v>-2.2298166666666646</v>
      </c>
      <c r="P390" s="11">
        <f>(SMA1MSFT[[#This Row],[Adj Close]]-N390)^2</f>
        <v>4.9720823669444352</v>
      </c>
      <c r="Q390" s="11">
        <f>ABS(SMA1MSFT[[#This Row],[Erorr 3]])</f>
        <v>2.2298166666666646</v>
      </c>
      <c r="R390" s="28">
        <f>SMA1MSFT[[#This Row],[Abs Erorr 3]]/SMA1MSFT[[#This Row],[Adj Close]]</f>
        <v>9.2628633186070692E-3</v>
      </c>
    </row>
    <row r="391" spans="2:18">
      <c r="B391" s="14">
        <v>44349.291666666664</v>
      </c>
      <c r="C391" s="15">
        <v>240.6292</v>
      </c>
      <c r="D391" s="23">
        <f t="shared" si="31"/>
        <v>240.72649999999999</v>
      </c>
      <c r="E391" s="24">
        <f>SMA1MSFT[[#This Row],[Adj Close]]-SMA1MSFT[[#This Row],[Naive Trend ]]</f>
        <v>-9.729999999998995E-2</v>
      </c>
      <c r="F391" s="6">
        <f t="shared" si="30"/>
        <v>9.4672899999980447E-3</v>
      </c>
      <c r="G391" s="6">
        <f>ABS(SMA1MSFT[[#This Row],[Erorr 1]])</f>
        <v>9.729999999998995E-2</v>
      </c>
      <c r="H391" s="25">
        <f>SMA1MSFT[[#This Row],[Abs Erorr 1]]/SMA1MSFT[[#This Row],[Adj Close]]</f>
        <v>4.0435657850331527E-4</v>
      </c>
      <c r="I391" s="23">
        <f t="shared" ref="I391:I454" si="33">AVERAGE(C388:C390)</f>
        <v>242.08546666666666</v>
      </c>
      <c r="J391" s="26">
        <f>(SMA1MSFT[[#This Row],[Adj Close]]-SMA1MSFT[[#This Row],[3-MA]])</f>
        <v>-1.4562666666666644</v>
      </c>
      <c r="K391" s="11">
        <f t="shared" si="32"/>
        <v>2.1207126044444378</v>
      </c>
      <c r="L391" s="11">
        <f>ABS(SMA1MSFT[[#This Row],[Erorr 2]])</f>
        <v>1.4562666666666644</v>
      </c>
      <c r="M391" s="25">
        <f>SMA1MSFT[[#This Row],[Abs Erorr 2]]/SMA1MSFT[[#This Row],[Adj Close]]</f>
        <v>6.0519116826497545E-3</v>
      </c>
      <c r="N391" s="23">
        <f t="shared" si="29"/>
        <v>243.31796666666665</v>
      </c>
      <c r="O391" s="27">
        <f>SMA1MSFT[[#This Row],[Adj Close]]-SMA1MSFT[[#This Row],[6-MA]]</f>
        <v>-2.6887666666666519</v>
      </c>
      <c r="P391" s="11">
        <f>(SMA1MSFT[[#This Row],[Adj Close]]-N391)^2</f>
        <v>7.2294661877776978</v>
      </c>
      <c r="Q391" s="11">
        <f>ABS(SMA1MSFT[[#This Row],[Erorr 3]])</f>
        <v>2.6887666666666519</v>
      </c>
      <c r="R391" s="28">
        <f>SMA1MSFT[[#This Row],[Abs Erorr 3]]/SMA1MSFT[[#This Row],[Adj Close]]</f>
        <v>1.1173900202746183E-2</v>
      </c>
    </row>
    <row r="392" spans="2:18">
      <c r="B392" s="14">
        <v>44350.291666666664</v>
      </c>
      <c r="C392" s="15">
        <v>239.08199999999999</v>
      </c>
      <c r="D392" s="23">
        <f t="shared" si="31"/>
        <v>240.6292</v>
      </c>
      <c r="E392" s="24">
        <f>SMA1MSFT[[#This Row],[Adj Close]]-SMA1MSFT[[#This Row],[Naive Trend ]]</f>
        <v>-1.5472000000000037</v>
      </c>
      <c r="F392" s="6">
        <f t="shared" si="30"/>
        <v>2.3938278400000113</v>
      </c>
      <c r="G392" s="6">
        <f>ABS(SMA1MSFT[[#This Row],[Erorr 1]])</f>
        <v>1.5472000000000037</v>
      </c>
      <c r="H392" s="25">
        <f>SMA1MSFT[[#This Row],[Abs Erorr 1]]/SMA1MSFT[[#This Row],[Adj Close]]</f>
        <v>6.4714198475836898E-3</v>
      </c>
      <c r="I392" s="23">
        <f t="shared" si="33"/>
        <v>241.43356666666668</v>
      </c>
      <c r="J392" s="26">
        <f>(SMA1MSFT[[#This Row],[Adj Close]]-SMA1MSFT[[#This Row],[3-MA]])</f>
        <v>-2.3515666666666846</v>
      </c>
      <c r="K392" s="11">
        <f t="shared" si="32"/>
        <v>5.5298657877778616</v>
      </c>
      <c r="L392" s="11">
        <f>ABS(SMA1MSFT[[#This Row],[Erorr 2]])</f>
        <v>2.3515666666666846</v>
      </c>
      <c r="M392" s="25">
        <f>SMA1MSFT[[#This Row],[Abs Erorr 2]]/SMA1MSFT[[#This Row],[Adj Close]]</f>
        <v>9.8358164423364564E-3</v>
      </c>
      <c r="N392" s="23">
        <f t="shared" si="29"/>
        <v>242.75361666666666</v>
      </c>
      <c r="O392" s="27">
        <f>SMA1MSFT[[#This Row],[Adj Close]]-SMA1MSFT[[#This Row],[6-MA]]</f>
        <v>-3.6716166666666652</v>
      </c>
      <c r="P392" s="11">
        <f>(SMA1MSFT[[#This Row],[Adj Close]]-N392)^2</f>
        <v>13.480768946944433</v>
      </c>
      <c r="Q392" s="11">
        <f>ABS(SMA1MSFT[[#This Row],[Erorr 3]])</f>
        <v>3.6716166666666652</v>
      </c>
      <c r="R392" s="28">
        <f>SMA1MSFT[[#This Row],[Abs Erorr 3]]/SMA1MSFT[[#This Row],[Adj Close]]</f>
        <v>1.5357143853015556E-2</v>
      </c>
    </row>
    <row r="393" spans="2:18">
      <c r="B393" s="14">
        <v>44351.291666666664</v>
      </c>
      <c r="C393" s="15">
        <v>244.02500000000001</v>
      </c>
      <c r="D393" s="23">
        <f t="shared" si="31"/>
        <v>239.08199999999999</v>
      </c>
      <c r="E393" s="24">
        <f>SMA1MSFT[[#This Row],[Adj Close]]-SMA1MSFT[[#This Row],[Naive Trend ]]</f>
        <v>4.9430000000000121</v>
      </c>
      <c r="F393" s="6">
        <f t="shared" si="30"/>
        <v>24.433249000000121</v>
      </c>
      <c r="G393" s="6">
        <f>ABS(SMA1MSFT[[#This Row],[Erorr 1]])</f>
        <v>4.9430000000000121</v>
      </c>
      <c r="H393" s="25">
        <f>SMA1MSFT[[#This Row],[Abs Erorr 1]]/SMA1MSFT[[#This Row],[Adj Close]]</f>
        <v>2.0256121299047278E-2</v>
      </c>
      <c r="I393" s="23">
        <f t="shared" si="33"/>
        <v>240.14589999999998</v>
      </c>
      <c r="J393" s="26">
        <f>(SMA1MSFT[[#This Row],[Adj Close]]-SMA1MSFT[[#This Row],[3-MA]])</f>
        <v>3.8791000000000224</v>
      </c>
      <c r="K393" s="11">
        <f t="shared" si="32"/>
        <v>15.047416810000174</v>
      </c>
      <c r="L393" s="11">
        <f>ABS(SMA1MSFT[[#This Row],[Erorr 2]])</f>
        <v>3.8791000000000224</v>
      </c>
      <c r="M393" s="25">
        <f>SMA1MSFT[[#This Row],[Abs Erorr 2]]/SMA1MSFT[[#This Row],[Adj Close]]</f>
        <v>1.5896322098145774E-2</v>
      </c>
      <c r="N393" s="23">
        <f t="shared" si="29"/>
        <v>241.77894999999998</v>
      </c>
      <c r="O393" s="27">
        <f>SMA1MSFT[[#This Row],[Adj Close]]-SMA1MSFT[[#This Row],[6-MA]]</f>
        <v>2.2460500000000252</v>
      </c>
      <c r="P393" s="11">
        <f>(SMA1MSFT[[#This Row],[Adj Close]]-N393)^2</f>
        <v>5.0447406025001129</v>
      </c>
      <c r="Q393" s="11">
        <f>ABS(SMA1MSFT[[#This Row],[Erorr 3]])</f>
        <v>2.2460500000000252</v>
      </c>
      <c r="R393" s="28">
        <f>SMA1MSFT[[#This Row],[Abs Erorr 3]]/SMA1MSFT[[#This Row],[Adj Close]]</f>
        <v>9.2041798996005536E-3</v>
      </c>
    </row>
    <row r="394" spans="2:18">
      <c r="B394" s="14">
        <v>44354.291666666664</v>
      </c>
      <c r="C394" s="15">
        <v>246.96360000000001</v>
      </c>
      <c r="D394" s="23">
        <f t="shared" si="31"/>
        <v>244.02500000000001</v>
      </c>
      <c r="E394" s="24">
        <f>SMA1MSFT[[#This Row],[Adj Close]]-SMA1MSFT[[#This Row],[Naive Trend ]]</f>
        <v>2.9386000000000081</v>
      </c>
      <c r="F394" s="6">
        <f t="shared" si="30"/>
        <v>8.6353699600000482</v>
      </c>
      <c r="G394" s="6">
        <f>ABS(SMA1MSFT[[#This Row],[Erorr 1]])</f>
        <v>2.9386000000000081</v>
      </c>
      <c r="H394" s="25">
        <f>SMA1MSFT[[#This Row],[Abs Erorr 1]]/SMA1MSFT[[#This Row],[Adj Close]]</f>
        <v>1.1898919516884302E-2</v>
      </c>
      <c r="I394" s="23">
        <f t="shared" si="33"/>
        <v>241.24539999999999</v>
      </c>
      <c r="J394" s="26">
        <f>(SMA1MSFT[[#This Row],[Adj Close]]-SMA1MSFT[[#This Row],[3-MA]])</f>
        <v>5.7182000000000244</v>
      </c>
      <c r="K394" s="11">
        <f t="shared" si="32"/>
        <v>32.697811240000277</v>
      </c>
      <c r="L394" s="11">
        <f>ABS(SMA1MSFT[[#This Row],[Erorr 2]])</f>
        <v>5.7182000000000244</v>
      </c>
      <c r="M394" s="25">
        <f>SMA1MSFT[[#This Row],[Abs Erorr 2]]/SMA1MSFT[[#This Row],[Adj Close]]</f>
        <v>2.3154019458738146E-2</v>
      </c>
      <c r="N394" s="23">
        <f t="shared" ref="N394:N457" si="34">AVERAGE(C388:C393)</f>
        <v>241.66543333333334</v>
      </c>
      <c r="O394" s="27">
        <f>SMA1MSFT[[#This Row],[Adj Close]]-SMA1MSFT[[#This Row],[6-MA]]</f>
        <v>5.298166666666674</v>
      </c>
      <c r="P394" s="11">
        <f>(SMA1MSFT[[#This Row],[Adj Close]]-N394)^2</f>
        <v>28.070570027777855</v>
      </c>
      <c r="Q394" s="11">
        <f>ABS(SMA1MSFT[[#This Row],[Erorr 3]])</f>
        <v>5.298166666666674</v>
      </c>
      <c r="R394" s="28">
        <f>SMA1MSFT[[#This Row],[Abs Erorr 3]]/SMA1MSFT[[#This Row],[Adj Close]]</f>
        <v>2.1453229004868221E-2</v>
      </c>
    </row>
    <row r="395" spans="2:18">
      <c r="B395" s="14">
        <v>44355.291666666664</v>
      </c>
      <c r="C395" s="15">
        <v>245.75700000000001</v>
      </c>
      <c r="D395" s="23">
        <f t="shared" si="31"/>
        <v>246.96360000000001</v>
      </c>
      <c r="E395" s="24">
        <f>SMA1MSFT[[#This Row],[Adj Close]]-SMA1MSFT[[#This Row],[Naive Trend ]]</f>
        <v>-1.2066000000000088</v>
      </c>
      <c r="F395" s="6">
        <f t="shared" si="30"/>
        <v>1.4558835600000213</v>
      </c>
      <c r="G395" s="6">
        <f>ABS(SMA1MSFT[[#This Row],[Erorr 1]])</f>
        <v>1.2066000000000088</v>
      </c>
      <c r="H395" s="25">
        <f>SMA1MSFT[[#This Row],[Abs Erorr 1]]/SMA1MSFT[[#This Row],[Adj Close]]</f>
        <v>4.9097279019519637E-3</v>
      </c>
      <c r="I395" s="23">
        <f t="shared" si="33"/>
        <v>243.35686666666666</v>
      </c>
      <c r="J395" s="26">
        <f>(SMA1MSFT[[#This Row],[Adj Close]]-SMA1MSFT[[#This Row],[3-MA]])</f>
        <v>2.4001333333333434</v>
      </c>
      <c r="K395" s="11">
        <f t="shared" si="32"/>
        <v>5.7606400177778267</v>
      </c>
      <c r="L395" s="11">
        <f>ABS(SMA1MSFT[[#This Row],[Erorr 2]])</f>
        <v>2.4001333333333434</v>
      </c>
      <c r="M395" s="25">
        <f>SMA1MSFT[[#This Row],[Abs Erorr 2]]/SMA1MSFT[[#This Row],[Adj Close]]</f>
        <v>9.7662867520898426E-3</v>
      </c>
      <c r="N395" s="23">
        <f t="shared" si="34"/>
        <v>242.39521666666667</v>
      </c>
      <c r="O395" s="27">
        <f>SMA1MSFT[[#This Row],[Adj Close]]-SMA1MSFT[[#This Row],[6-MA]]</f>
        <v>3.3617833333333351</v>
      </c>
      <c r="P395" s="11">
        <f>(SMA1MSFT[[#This Row],[Adj Close]]-N395)^2</f>
        <v>11.301587180277791</v>
      </c>
      <c r="Q395" s="11">
        <f>ABS(SMA1MSFT[[#This Row],[Erorr 3]])</f>
        <v>3.3617833333333351</v>
      </c>
      <c r="R395" s="28">
        <f>SMA1MSFT[[#This Row],[Abs Erorr 3]]/SMA1MSFT[[#This Row],[Adj Close]]</f>
        <v>1.36792983855326E-2</v>
      </c>
    </row>
    <row r="396" spans="2:18">
      <c r="B396" s="14">
        <v>44356.291666666664</v>
      </c>
      <c r="C396" s="15">
        <v>246.74950000000001</v>
      </c>
      <c r="D396" s="23">
        <f t="shared" si="31"/>
        <v>245.75700000000001</v>
      </c>
      <c r="E396" s="24">
        <f>SMA1MSFT[[#This Row],[Adj Close]]-SMA1MSFT[[#This Row],[Naive Trend ]]</f>
        <v>0.99250000000000682</v>
      </c>
      <c r="F396" s="6">
        <f t="shared" si="30"/>
        <v>0.98505625000001351</v>
      </c>
      <c r="G396" s="6">
        <f>ABS(SMA1MSFT[[#This Row],[Erorr 1]])</f>
        <v>0.99250000000000682</v>
      </c>
      <c r="H396" s="25">
        <f>SMA1MSFT[[#This Row],[Abs Erorr 1]]/SMA1MSFT[[#This Row],[Adj Close]]</f>
        <v>4.0222979175236701E-3</v>
      </c>
      <c r="I396" s="23">
        <f t="shared" si="33"/>
        <v>245.58186666666666</v>
      </c>
      <c r="J396" s="26">
        <f>(SMA1MSFT[[#This Row],[Adj Close]]-SMA1MSFT[[#This Row],[3-MA]])</f>
        <v>1.1676333333333559</v>
      </c>
      <c r="K396" s="11">
        <f t="shared" si="32"/>
        <v>1.363367601111164</v>
      </c>
      <c r="L396" s="11">
        <f>ABS(SMA1MSFT[[#This Row],[Erorr 2]])</f>
        <v>1.1676333333333559</v>
      </c>
      <c r="M396" s="25">
        <f>SMA1MSFT[[#This Row],[Abs Erorr 2]]/SMA1MSFT[[#This Row],[Adj Close]]</f>
        <v>4.7320595718870996E-3</v>
      </c>
      <c r="N396" s="23">
        <f t="shared" si="34"/>
        <v>242.86388333333332</v>
      </c>
      <c r="O396" s="27">
        <f>SMA1MSFT[[#This Row],[Adj Close]]-SMA1MSFT[[#This Row],[6-MA]]</f>
        <v>3.8856166666666923</v>
      </c>
      <c r="P396" s="11">
        <f>(SMA1MSFT[[#This Row],[Adj Close]]-N396)^2</f>
        <v>15.098016880277976</v>
      </c>
      <c r="Q396" s="11">
        <f>ABS(SMA1MSFT[[#This Row],[Erorr 3]])</f>
        <v>3.8856166666666923</v>
      </c>
      <c r="R396" s="28">
        <f>SMA1MSFT[[#This Row],[Abs Erorr 3]]/SMA1MSFT[[#This Row],[Adj Close]]</f>
        <v>1.5747211915998583E-2</v>
      </c>
    </row>
    <row r="397" spans="2:18">
      <c r="B397" s="14">
        <v>44357.291666666664</v>
      </c>
      <c r="C397" s="15">
        <v>250.30099999999999</v>
      </c>
      <c r="D397" s="23">
        <f t="shared" si="31"/>
        <v>246.74950000000001</v>
      </c>
      <c r="E397" s="24">
        <f>SMA1MSFT[[#This Row],[Adj Close]]-SMA1MSFT[[#This Row],[Naive Trend ]]</f>
        <v>3.5514999999999759</v>
      </c>
      <c r="F397" s="6">
        <f t="shared" si="30"/>
        <v>12.613152249999828</v>
      </c>
      <c r="G397" s="6">
        <f>ABS(SMA1MSFT[[#This Row],[Erorr 1]])</f>
        <v>3.5514999999999759</v>
      </c>
      <c r="H397" s="25">
        <f>SMA1MSFT[[#This Row],[Abs Erorr 1]]/SMA1MSFT[[#This Row],[Adj Close]]</f>
        <v>1.4188916544480351E-2</v>
      </c>
      <c r="I397" s="23">
        <f t="shared" si="33"/>
        <v>246.49003333333334</v>
      </c>
      <c r="J397" s="26">
        <f>(SMA1MSFT[[#This Row],[Adj Close]]-SMA1MSFT[[#This Row],[3-MA]])</f>
        <v>3.8109666666666442</v>
      </c>
      <c r="K397" s="11">
        <f t="shared" si="32"/>
        <v>14.523466934444274</v>
      </c>
      <c r="L397" s="11">
        <f>ABS(SMA1MSFT[[#This Row],[Erorr 2]])</f>
        <v>3.8109666666666442</v>
      </c>
      <c r="M397" s="25">
        <f>SMA1MSFT[[#This Row],[Abs Erorr 2]]/SMA1MSFT[[#This Row],[Adj Close]]</f>
        <v>1.5225535122379234E-2</v>
      </c>
      <c r="N397" s="23">
        <f t="shared" si="34"/>
        <v>243.86771666666664</v>
      </c>
      <c r="O397" s="27">
        <f>SMA1MSFT[[#This Row],[Adj Close]]-SMA1MSFT[[#This Row],[6-MA]]</f>
        <v>6.4332833333333497</v>
      </c>
      <c r="P397" s="11">
        <f>(SMA1MSFT[[#This Row],[Adj Close]]-N397)^2</f>
        <v>41.387134446944657</v>
      </c>
      <c r="Q397" s="11">
        <f>ABS(SMA1MSFT[[#This Row],[Erorr 3]])</f>
        <v>6.4332833333333497</v>
      </c>
      <c r="R397" s="28">
        <f>SMA1MSFT[[#This Row],[Abs Erorr 3]]/SMA1MSFT[[#This Row],[Adj Close]]</f>
        <v>2.570218789910288E-2</v>
      </c>
    </row>
    <row r="398" spans="2:18">
      <c r="B398" s="14">
        <v>44358.291666666664</v>
      </c>
      <c r="C398" s="15">
        <v>250.93350000000001</v>
      </c>
      <c r="D398" s="23">
        <f t="shared" si="31"/>
        <v>250.30099999999999</v>
      </c>
      <c r="E398" s="24">
        <f>SMA1MSFT[[#This Row],[Adj Close]]-SMA1MSFT[[#This Row],[Naive Trend ]]</f>
        <v>0.6325000000000216</v>
      </c>
      <c r="F398" s="6">
        <f t="shared" si="30"/>
        <v>0.40005625000002731</v>
      </c>
      <c r="G398" s="6">
        <f>ABS(SMA1MSFT[[#This Row],[Erorr 1]])</f>
        <v>0.6325000000000216</v>
      </c>
      <c r="H398" s="25">
        <f>SMA1MSFT[[#This Row],[Abs Erorr 1]]/SMA1MSFT[[#This Row],[Adj Close]]</f>
        <v>2.5205881239452744E-3</v>
      </c>
      <c r="I398" s="23">
        <f t="shared" si="33"/>
        <v>247.60249999999999</v>
      </c>
      <c r="J398" s="26">
        <f>(SMA1MSFT[[#This Row],[Adj Close]]-SMA1MSFT[[#This Row],[3-MA]])</f>
        <v>3.3310000000000173</v>
      </c>
      <c r="K398" s="11">
        <f t="shared" si="32"/>
        <v>11.095561000000115</v>
      </c>
      <c r="L398" s="11">
        <f>ABS(SMA1MSFT[[#This Row],[Erorr 2]])</f>
        <v>3.3310000000000173</v>
      </c>
      <c r="M398" s="25">
        <f>SMA1MSFT[[#This Row],[Abs Erorr 2]]/SMA1MSFT[[#This Row],[Adj Close]]</f>
        <v>1.3274433266184138E-2</v>
      </c>
      <c r="N398" s="23">
        <f t="shared" si="34"/>
        <v>245.47968333333333</v>
      </c>
      <c r="O398" s="27">
        <f>SMA1MSFT[[#This Row],[Adj Close]]-SMA1MSFT[[#This Row],[6-MA]]</f>
        <v>5.4538166666666825</v>
      </c>
      <c r="P398" s="11">
        <f>(SMA1MSFT[[#This Row],[Adj Close]]-N398)^2</f>
        <v>29.744116233611283</v>
      </c>
      <c r="Q398" s="11">
        <f>ABS(SMA1MSFT[[#This Row],[Erorr 3]])</f>
        <v>5.4538166666666825</v>
      </c>
      <c r="R398" s="28">
        <f>SMA1MSFT[[#This Row],[Abs Erorr 3]]/SMA1MSFT[[#This Row],[Adj Close]]</f>
        <v>2.1734111494346838E-2</v>
      </c>
    </row>
    <row r="399" spans="2:18">
      <c r="B399" s="14">
        <v>44361.291666666664</v>
      </c>
      <c r="C399" s="15">
        <v>252.87960000000001</v>
      </c>
      <c r="D399" s="23">
        <f t="shared" si="31"/>
        <v>250.93350000000001</v>
      </c>
      <c r="E399" s="24">
        <f>SMA1MSFT[[#This Row],[Adj Close]]-SMA1MSFT[[#This Row],[Naive Trend ]]</f>
        <v>1.9461000000000013</v>
      </c>
      <c r="F399" s="6">
        <f t="shared" si="30"/>
        <v>3.7873052100000049</v>
      </c>
      <c r="G399" s="6">
        <f>ABS(SMA1MSFT[[#This Row],[Erorr 1]])</f>
        <v>1.9461000000000013</v>
      </c>
      <c r="H399" s="25">
        <f>SMA1MSFT[[#This Row],[Abs Erorr 1]]/SMA1MSFT[[#This Row],[Adj Close]]</f>
        <v>7.6957571903783504E-3</v>
      </c>
      <c r="I399" s="23">
        <f t="shared" si="33"/>
        <v>249.328</v>
      </c>
      <c r="J399" s="26">
        <f>(SMA1MSFT[[#This Row],[Adj Close]]-SMA1MSFT[[#This Row],[3-MA]])</f>
        <v>3.5516000000000076</v>
      </c>
      <c r="K399" s="11">
        <f t="shared" si="32"/>
        <v>12.613862560000054</v>
      </c>
      <c r="L399" s="11">
        <f>ABS(SMA1MSFT[[#This Row],[Erorr 2]])</f>
        <v>3.5516000000000076</v>
      </c>
      <c r="M399" s="25">
        <f>SMA1MSFT[[#This Row],[Abs Erorr 2]]/SMA1MSFT[[#This Row],[Adj Close]]</f>
        <v>1.4044628352781353E-2</v>
      </c>
      <c r="N399" s="23">
        <f t="shared" si="34"/>
        <v>247.45493333333334</v>
      </c>
      <c r="O399" s="27">
        <f>SMA1MSFT[[#This Row],[Adj Close]]-SMA1MSFT[[#This Row],[6-MA]]</f>
        <v>5.424666666666667</v>
      </c>
      <c r="P399" s="11">
        <f>(SMA1MSFT[[#This Row],[Adj Close]]-N399)^2</f>
        <v>29.427008444444446</v>
      </c>
      <c r="Q399" s="11">
        <f>ABS(SMA1MSFT[[#This Row],[Erorr 3]])</f>
        <v>5.424666666666667</v>
      </c>
      <c r="R399" s="28">
        <f>SMA1MSFT[[#This Row],[Abs Erorr 3]]/SMA1MSFT[[#This Row],[Adj Close]]</f>
        <v>2.1451578801400615E-2</v>
      </c>
    </row>
    <row r="400" spans="2:18">
      <c r="B400" s="14">
        <v>44362.291666666664</v>
      </c>
      <c r="C400" s="15">
        <v>251.39080000000001</v>
      </c>
      <c r="D400" s="23">
        <f t="shared" si="31"/>
        <v>252.87960000000001</v>
      </c>
      <c r="E400" s="24">
        <f>SMA1MSFT[[#This Row],[Adj Close]]-SMA1MSFT[[#This Row],[Naive Trend ]]</f>
        <v>-1.4887999999999977</v>
      </c>
      <c r="F400" s="6">
        <f t="shared" si="30"/>
        <v>2.2165254399999932</v>
      </c>
      <c r="G400" s="6">
        <f>ABS(SMA1MSFT[[#This Row],[Erorr 1]])</f>
        <v>1.4887999999999977</v>
      </c>
      <c r="H400" s="25">
        <f>SMA1MSFT[[#This Row],[Abs Erorr 1]]/SMA1MSFT[[#This Row],[Adj Close]]</f>
        <v>5.92225332032834E-3</v>
      </c>
      <c r="I400" s="23">
        <f t="shared" si="33"/>
        <v>251.37136666666666</v>
      </c>
      <c r="J400" s="26">
        <f>(SMA1MSFT[[#This Row],[Adj Close]]-SMA1MSFT[[#This Row],[3-MA]])</f>
        <v>1.9433333333353175E-2</v>
      </c>
      <c r="K400" s="11">
        <f t="shared" si="32"/>
        <v>3.7765444444521566E-4</v>
      </c>
      <c r="L400" s="11">
        <f>ABS(SMA1MSFT[[#This Row],[Erorr 2]])</f>
        <v>1.9433333333353175E-2</v>
      </c>
      <c r="M400" s="25">
        <f>SMA1MSFT[[#This Row],[Abs Erorr 2]]/SMA1MSFT[[#This Row],[Adj Close]]</f>
        <v>7.7303279727631942E-5</v>
      </c>
      <c r="N400" s="23">
        <f t="shared" si="34"/>
        <v>248.9307</v>
      </c>
      <c r="O400" s="27">
        <f>SMA1MSFT[[#This Row],[Adj Close]]-SMA1MSFT[[#This Row],[6-MA]]</f>
        <v>2.4601000000000113</v>
      </c>
      <c r="P400" s="11">
        <f>(SMA1MSFT[[#This Row],[Adj Close]]-N400)^2</f>
        <v>6.0520920100000559</v>
      </c>
      <c r="Q400" s="11">
        <f>ABS(SMA1MSFT[[#This Row],[Erorr 3]])</f>
        <v>2.4601000000000113</v>
      </c>
      <c r="R400" s="28">
        <f>SMA1MSFT[[#This Row],[Abs Erorr 3]]/SMA1MSFT[[#This Row],[Adj Close]]</f>
        <v>9.7859587542583545E-3</v>
      </c>
    </row>
    <row r="401" spans="2:18">
      <c r="B401" s="14">
        <v>44363.291666666664</v>
      </c>
      <c r="C401" s="15">
        <v>250.43729999999999</v>
      </c>
      <c r="D401" s="23">
        <f t="shared" si="31"/>
        <v>251.39080000000001</v>
      </c>
      <c r="E401" s="24">
        <f>SMA1MSFT[[#This Row],[Adj Close]]-SMA1MSFT[[#This Row],[Naive Trend ]]</f>
        <v>-0.95350000000001955</v>
      </c>
      <c r="F401" s="6">
        <f t="shared" si="30"/>
        <v>0.90916225000003725</v>
      </c>
      <c r="G401" s="6">
        <f>ABS(SMA1MSFT[[#This Row],[Erorr 1]])</f>
        <v>0.95350000000001955</v>
      </c>
      <c r="H401" s="25">
        <f>SMA1MSFT[[#This Row],[Abs Erorr 1]]/SMA1MSFT[[#This Row],[Adj Close]]</f>
        <v>3.8073402005213263E-3</v>
      </c>
      <c r="I401" s="23">
        <f t="shared" si="33"/>
        <v>251.73463333333333</v>
      </c>
      <c r="J401" s="26">
        <f>(SMA1MSFT[[#This Row],[Adj Close]]-SMA1MSFT[[#This Row],[3-MA]])</f>
        <v>-1.2973333333333414</v>
      </c>
      <c r="K401" s="11">
        <f t="shared" si="32"/>
        <v>1.6830737777777989</v>
      </c>
      <c r="L401" s="11">
        <f>ABS(SMA1MSFT[[#This Row],[Erorr 2]])</f>
        <v>1.2973333333333414</v>
      </c>
      <c r="M401" s="25">
        <f>SMA1MSFT[[#This Row],[Abs Erorr 2]]/SMA1MSFT[[#This Row],[Adj Close]]</f>
        <v>5.1802720015482577E-3</v>
      </c>
      <c r="N401" s="23">
        <f t="shared" si="34"/>
        <v>249.66856666666664</v>
      </c>
      <c r="O401" s="27">
        <f>SMA1MSFT[[#This Row],[Adj Close]]-SMA1MSFT[[#This Row],[6-MA]]</f>
        <v>0.76873333333335836</v>
      </c>
      <c r="P401" s="11">
        <f>(SMA1MSFT[[#This Row],[Adj Close]]-N401)^2</f>
        <v>0.59095093777781627</v>
      </c>
      <c r="Q401" s="11">
        <f>ABS(SMA1MSFT[[#This Row],[Erorr 3]])</f>
        <v>0.76873333333335836</v>
      </c>
      <c r="R401" s="28">
        <f>SMA1MSFT[[#This Row],[Abs Erorr 3]]/SMA1MSFT[[#This Row],[Adj Close]]</f>
        <v>3.0695640518938606E-3</v>
      </c>
    </row>
    <row r="402" spans="2:18">
      <c r="B402" s="14">
        <v>44364.291666666664</v>
      </c>
      <c r="C402" s="15">
        <v>253.8623</v>
      </c>
      <c r="D402" s="23">
        <f t="shared" si="31"/>
        <v>250.43729999999999</v>
      </c>
      <c r="E402" s="24">
        <f>SMA1MSFT[[#This Row],[Adj Close]]-SMA1MSFT[[#This Row],[Naive Trend ]]</f>
        <v>3.4250000000000114</v>
      </c>
      <c r="F402" s="6">
        <f t="shared" si="30"/>
        <v>11.730625000000078</v>
      </c>
      <c r="G402" s="6">
        <f>ABS(SMA1MSFT[[#This Row],[Erorr 1]])</f>
        <v>3.4250000000000114</v>
      </c>
      <c r="H402" s="25">
        <f>SMA1MSFT[[#This Row],[Abs Erorr 1]]/SMA1MSFT[[#This Row],[Adj Close]]</f>
        <v>1.3491566097053447E-2</v>
      </c>
      <c r="I402" s="23">
        <f t="shared" si="33"/>
        <v>251.5692333333333</v>
      </c>
      <c r="J402" s="26">
        <f>(SMA1MSFT[[#This Row],[Adj Close]]-SMA1MSFT[[#This Row],[3-MA]])</f>
        <v>2.2930666666667037</v>
      </c>
      <c r="K402" s="11">
        <f t="shared" si="32"/>
        <v>5.2581547377779474</v>
      </c>
      <c r="L402" s="11">
        <f>ABS(SMA1MSFT[[#This Row],[Erorr 2]])</f>
        <v>2.2930666666667037</v>
      </c>
      <c r="M402" s="25">
        <f>SMA1MSFT[[#This Row],[Abs Erorr 2]]/SMA1MSFT[[#This Row],[Adj Close]]</f>
        <v>9.0327183936594908E-3</v>
      </c>
      <c r="N402" s="23">
        <f t="shared" si="34"/>
        <v>250.44861666666668</v>
      </c>
      <c r="O402" s="27">
        <f>SMA1MSFT[[#This Row],[Adj Close]]-SMA1MSFT[[#This Row],[6-MA]]</f>
        <v>3.4136833333333243</v>
      </c>
      <c r="P402" s="11">
        <f>(SMA1MSFT[[#This Row],[Adj Close]]-N402)^2</f>
        <v>11.653233900277716</v>
      </c>
      <c r="Q402" s="11">
        <f>ABS(SMA1MSFT[[#This Row],[Erorr 3]])</f>
        <v>3.4136833333333243</v>
      </c>
      <c r="R402" s="28">
        <f>SMA1MSFT[[#This Row],[Abs Erorr 3]]/SMA1MSFT[[#This Row],[Adj Close]]</f>
        <v>1.3446988124401789E-2</v>
      </c>
    </row>
    <row r="403" spans="2:18">
      <c r="B403" s="14">
        <v>44365.291666666664</v>
      </c>
      <c r="C403" s="15">
        <v>252.43199999999999</v>
      </c>
      <c r="D403" s="23">
        <f t="shared" si="31"/>
        <v>253.8623</v>
      </c>
      <c r="E403" s="24">
        <f>SMA1MSFT[[#This Row],[Adj Close]]-SMA1MSFT[[#This Row],[Naive Trend ]]</f>
        <v>-1.4303000000000168</v>
      </c>
      <c r="F403" s="6">
        <f t="shared" si="30"/>
        <v>2.045758090000048</v>
      </c>
      <c r="G403" s="6">
        <f>ABS(SMA1MSFT[[#This Row],[Erorr 1]])</f>
        <v>1.4303000000000168</v>
      </c>
      <c r="H403" s="25">
        <f>SMA1MSFT[[#This Row],[Abs Erorr 1]]/SMA1MSFT[[#This Row],[Adj Close]]</f>
        <v>5.666080370159159E-3</v>
      </c>
      <c r="I403" s="23">
        <f t="shared" si="33"/>
        <v>251.89679999999998</v>
      </c>
      <c r="J403" s="26">
        <f>(SMA1MSFT[[#This Row],[Adj Close]]-SMA1MSFT[[#This Row],[3-MA]])</f>
        <v>0.53520000000000323</v>
      </c>
      <c r="K403" s="11">
        <f t="shared" si="32"/>
        <v>0.28643904000000348</v>
      </c>
      <c r="L403" s="11">
        <f>ABS(SMA1MSFT[[#This Row],[Erorr 2]])</f>
        <v>0.53520000000000323</v>
      </c>
      <c r="M403" s="25">
        <f>SMA1MSFT[[#This Row],[Abs Erorr 2]]/SMA1MSFT[[#This Row],[Adj Close]]</f>
        <v>2.1201749382011919E-3</v>
      </c>
      <c r="N403" s="23">
        <f t="shared" si="34"/>
        <v>251.63408333333334</v>
      </c>
      <c r="O403" s="27">
        <f>SMA1MSFT[[#This Row],[Adj Close]]-SMA1MSFT[[#This Row],[6-MA]]</f>
        <v>0.79791666666665151</v>
      </c>
      <c r="P403" s="11">
        <f>(SMA1MSFT[[#This Row],[Adj Close]]-N403)^2</f>
        <v>0.63667100694442025</v>
      </c>
      <c r="Q403" s="11">
        <f>ABS(SMA1MSFT[[#This Row],[Erorr 3]])</f>
        <v>0.79791666666665151</v>
      </c>
      <c r="R403" s="28">
        <f>SMA1MSFT[[#This Row],[Abs Erorr 3]]/SMA1MSFT[[#This Row],[Adj Close]]</f>
        <v>3.1609172635270154E-3</v>
      </c>
    </row>
    <row r="404" spans="2:18">
      <c r="B404" s="14">
        <v>44368.291666666664</v>
      </c>
      <c r="C404" s="15">
        <v>255.54570000000001</v>
      </c>
      <c r="D404" s="23">
        <f t="shared" si="31"/>
        <v>252.43199999999999</v>
      </c>
      <c r="E404" s="24">
        <f>SMA1MSFT[[#This Row],[Adj Close]]-SMA1MSFT[[#This Row],[Naive Trend ]]</f>
        <v>3.1137000000000228</v>
      </c>
      <c r="F404" s="6">
        <f t="shared" si="30"/>
        <v>9.6951276900001417</v>
      </c>
      <c r="G404" s="6">
        <f>ABS(SMA1MSFT[[#This Row],[Erorr 1]])</f>
        <v>3.1137000000000228</v>
      </c>
      <c r="H404" s="25">
        <f>SMA1MSFT[[#This Row],[Abs Erorr 1]]/SMA1MSFT[[#This Row],[Adj Close]]</f>
        <v>1.2184513376668137E-2</v>
      </c>
      <c r="I404" s="23">
        <f t="shared" si="33"/>
        <v>252.24386666666666</v>
      </c>
      <c r="J404" s="26">
        <f>(SMA1MSFT[[#This Row],[Adj Close]]-SMA1MSFT[[#This Row],[3-MA]])</f>
        <v>3.3018333333333487</v>
      </c>
      <c r="K404" s="11">
        <f t="shared" si="32"/>
        <v>10.902103361111212</v>
      </c>
      <c r="L404" s="11">
        <f>ABS(SMA1MSFT[[#This Row],[Erorr 2]])</f>
        <v>3.3018333333333487</v>
      </c>
      <c r="M404" s="25">
        <f>SMA1MSFT[[#This Row],[Abs Erorr 2]]/SMA1MSFT[[#This Row],[Adj Close]]</f>
        <v>1.2920715681513517E-2</v>
      </c>
      <c r="N404" s="23">
        <f t="shared" si="34"/>
        <v>251.98925</v>
      </c>
      <c r="O404" s="27">
        <f>SMA1MSFT[[#This Row],[Adj Close]]-SMA1MSFT[[#This Row],[6-MA]]</f>
        <v>3.5564500000000123</v>
      </c>
      <c r="P404" s="11">
        <f>(SMA1MSFT[[#This Row],[Adj Close]]-N404)^2</f>
        <v>12.648336602500088</v>
      </c>
      <c r="Q404" s="11">
        <f>ABS(SMA1MSFT[[#This Row],[Erorr 3]])</f>
        <v>3.5564500000000123</v>
      </c>
      <c r="R404" s="28">
        <f>SMA1MSFT[[#This Row],[Abs Erorr 3]]/SMA1MSFT[[#This Row],[Adj Close]]</f>
        <v>1.3917080193484031E-2</v>
      </c>
    </row>
    <row r="405" spans="2:18">
      <c r="B405" s="14">
        <v>44369.291666666664</v>
      </c>
      <c r="C405" s="15">
        <v>258.34789999999998</v>
      </c>
      <c r="D405" s="23">
        <f t="shared" si="31"/>
        <v>255.54570000000001</v>
      </c>
      <c r="E405" s="24">
        <f>SMA1MSFT[[#This Row],[Adj Close]]-SMA1MSFT[[#This Row],[Naive Trend ]]</f>
        <v>2.8021999999999707</v>
      </c>
      <c r="F405" s="6">
        <f t="shared" si="30"/>
        <v>7.8523248399998362</v>
      </c>
      <c r="G405" s="6">
        <f>ABS(SMA1MSFT[[#This Row],[Erorr 1]])</f>
        <v>2.8021999999999707</v>
      </c>
      <c r="H405" s="25">
        <f>SMA1MSFT[[#This Row],[Abs Erorr 1]]/SMA1MSFT[[#This Row],[Adj Close]]</f>
        <v>1.084661419736708E-2</v>
      </c>
      <c r="I405" s="23">
        <f t="shared" si="33"/>
        <v>253.94666666666669</v>
      </c>
      <c r="J405" s="26">
        <f>(SMA1MSFT[[#This Row],[Adj Close]]-SMA1MSFT[[#This Row],[3-MA]])</f>
        <v>4.4012333333332947</v>
      </c>
      <c r="K405" s="11">
        <f t="shared" si="32"/>
        <v>19.370854854444104</v>
      </c>
      <c r="L405" s="11">
        <f>ABS(SMA1MSFT[[#This Row],[Erorr 2]])</f>
        <v>4.4012333333332947</v>
      </c>
      <c r="M405" s="25">
        <f>SMA1MSFT[[#This Row],[Abs Erorr 2]]/SMA1MSFT[[#This Row],[Adj Close]]</f>
        <v>1.7036071643443958E-2</v>
      </c>
      <c r="N405" s="23">
        <f t="shared" si="34"/>
        <v>252.75795000000002</v>
      </c>
      <c r="O405" s="27">
        <f>SMA1MSFT[[#This Row],[Adj Close]]-SMA1MSFT[[#This Row],[6-MA]]</f>
        <v>5.5899499999999591</v>
      </c>
      <c r="P405" s="11">
        <f>(SMA1MSFT[[#This Row],[Adj Close]]-N405)^2</f>
        <v>31.247541002499542</v>
      </c>
      <c r="Q405" s="11">
        <f>ABS(SMA1MSFT[[#This Row],[Erorr 3]])</f>
        <v>5.5899499999999591</v>
      </c>
      <c r="R405" s="28">
        <f>SMA1MSFT[[#This Row],[Abs Erorr 3]]/SMA1MSFT[[#This Row],[Adj Close]]</f>
        <v>2.1637296064724969E-2</v>
      </c>
    </row>
    <row r="406" spans="2:18">
      <c r="B406" s="14">
        <v>44370.291666666664</v>
      </c>
      <c r="C406" s="15">
        <v>258.11430000000001</v>
      </c>
      <c r="D406" s="23">
        <f t="shared" si="31"/>
        <v>258.34789999999998</v>
      </c>
      <c r="E406" s="24">
        <f>SMA1MSFT[[#This Row],[Adj Close]]-SMA1MSFT[[#This Row],[Naive Trend ]]</f>
        <v>-0.23359999999996717</v>
      </c>
      <c r="F406" s="6">
        <f t="shared" si="30"/>
        <v>5.4568959999984658E-2</v>
      </c>
      <c r="G406" s="6">
        <f>ABS(SMA1MSFT[[#This Row],[Erorr 1]])</f>
        <v>0.23359999999996717</v>
      </c>
      <c r="H406" s="25">
        <f>SMA1MSFT[[#This Row],[Abs Erorr 1]]/SMA1MSFT[[#This Row],[Adj Close]]</f>
        <v>9.0502540928560395E-4</v>
      </c>
      <c r="I406" s="23">
        <f t="shared" si="33"/>
        <v>255.44186666666667</v>
      </c>
      <c r="J406" s="26">
        <f>(SMA1MSFT[[#This Row],[Adj Close]]-SMA1MSFT[[#This Row],[3-MA]])</f>
        <v>2.6724333333333448</v>
      </c>
      <c r="K406" s="11">
        <f t="shared" si="32"/>
        <v>7.1418999211111718</v>
      </c>
      <c r="L406" s="11">
        <f>ABS(SMA1MSFT[[#This Row],[Erorr 2]])</f>
        <v>2.6724333333333448</v>
      </c>
      <c r="M406" s="25">
        <f>SMA1MSFT[[#This Row],[Abs Erorr 2]]/SMA1MSFT[[#This Row],[Adj Close]]</f>
        <v>1.0353681812024148E-2</v>
      </c>
      <c r="N406" s="23">
        <f t="shared" si="34"/>
        <v>253.6693333333333</v>
      </c>
      <c r="O406" s="27">
        <f>SMA1MSFT[[#This Row],[Adj Close]]-SMA1MSFT[[#This Row],[6-MA]]</f>
        <v>4.4449666666667156</v>
      </c>
      <c r="P406" s="11">
        <f>(SMA1MSFT[[#This Row],[Adj Close]]-N406)^2</f>
        <v>19.757728667778213</v>
      </c>
      <c r="Q406" s="11">
        <f>ABS(SMA1MSFT[[#This Row],[Erorr 3]])</f>
        <v>4.4449666666667156</v>
      </c>
      <c r="R406" s="28">
        <f>SMA1MSFT[[#This Row],[Abs Erorr 3]]/SMA1MSFT[[#This Row],[Adj Close]]</f>
        <v>1.7220923701889882E-2</v>
      </c>
    </row>
    <row r="407" spans="2:18">
      <c r="B407" s="14">
        <v>44371.291666666664</v>
      </c>
      <c r="C407" s="15">
        <v>259.49610000000001</v>
      </c>
      <c r="D407" s="23">
        <f t="shared" si="31"/>
        <v>258.11430000000001</v>
      </c>
      <c r="E407" s="24">
        <f>SMA1MSFT[[#This Row],[Adj Close]]-SMA1MSFT[[#This Row],[Naive Trend ]]</f>
        <v>1.3817999999999984</v>
      </c>
      <c r="F407" s="6">
        <f t="shared" si="30"/>
        <v>1.9093712399999956</v>
      </c>
      <c r="G407" s="6">
        <f>ABS(SMA1MSFT[[#This Row],[Erorr 1]])</f>
        <v>1.3817999999999984</v>
      </c>
      <c r="H407" s="25">
        <f>SMA1MSFT[[#This Row],[Abs Erorr 1]]/SMA1MSFT[[#This Row],[Adj Close]]</f>
        <v>5.3249355192621327E-3</v>
      </c>
      <c r="I407" s="23">
        <f t="shared" si="33"/>
        <v>257.33596666666671</v>
      </c>
      <c r="J407" s="26">
        <f>(SMA1MSFT[[#This Row],[Adj Close]]-SMA1MSFT[[#This Row],[3-MA]])</f>
        <v>2.1601333333333059</v>
      </c>
      <c r="K407" s="11">
        <f t="shared" si="32"/>
        <v>4.6661760177776594</v>
      </c>
      <c r="L407" s="11">
        <f>ABS(SMA1MSFT[[#This Row],[Erorr 2]])</f>
        <v>2.1601333333333059</v>
      </c>
      <c r="M407" s="25">
        <f>SMA1MSFT[[#This Row],[Abs Erorr 2]]/SMA1MSFT[[#This Row],[Adj Close]]</f>
        <v>8.3243383362343621E-3</v>
      </c>
      <c r="N407" s="23">
        <f t="shared" si="34"/>
        <v>254.78991666666664</v>
      </c>
      <c r="O407" s="27">
        <f>SMA1MSFT[[#This Row],[Adj Close]]-SMA1MSFT[[#This Row],[6-MA]]</f>
        <v>4.7061833333333709</v>
      </c>
      <c r="P407" s="11">
        <f>(SMA1MSFT[[#This Row],[Adj Close]]-N407)^2</f>
        <v>22.148161566944797</v>
      </c>
      <c r="Q407" s="11">
        <f>ABS(SMA1MSFT[[#This Row],[Erorr 3]])</f>
        <v>4.7061833333333709</v>
      </c>
      <c r="R407" s="28">
        <f>SMA1MSFT[[#This Row],[Abs Erorr 3]]/SMA1MSFT[[#This Row],[Adj Close]]</f>
        <v>1.8135853807950759E-2</v>
      </c>
    </row>
    <row r="408" spans="2:18">
      <c r="B408" s="14">
        <v>44372.291666666664</v>
      </c>
      <c r="C408" s="15">
        <v>257.87119999999999</v>
      </c>
      <c r="D408" s="23">
        <f t="shared" si="31"/>
        <v>259.49610000000001</v>
      </c>
      <c r="E408" s="24">
        <f>SMA1MSFT[[#This Row],[Adj Close]]-SMA1MSFT[[#This Row],[Naive Trend ]]</f>
        <v>-1.6249000000000251</v>
      </c>
      <c r="F408" s="6">
        <f t="shared" si="30"/>
        <v>2.6403000100000815</v>
      </c>
      <c r="G408" s="6">
        <f>ABS(SMA1MSFT[[#This Row],[Erorr 1]])</f>
        <v>1.6249000000000251</v>
      </c>
      <c r="H408" s="25">
        <f>SMA1MSFT[[#This Row],[Abs Erorr 1]]/SMA1MSFT[[#This Row],[Adj Close]]</f>
        <v>6.301207734714172E-3</v>
      </c>
      <c r="I408" s="23">
        <f t="shared" si="33"/>
        <v>258.65276666666665</v>
      </c>
      <c r="J408" s="26">
        <f>(SMA1MSFT[[#This Row],[Adj Close]]-SMA1MSFT[[#This Row],[3-MA]])</f>
        <v>-0.78156666666666297</v>
      </c>
      <c r="K408" s="11">
        <f t="shared" si="32"/>
        <v>0.61084645444443864</v>
      </c>
      <c r="L408" s="11">
        <f>ABS(SMA1MSFT[[#This Row],[Erorr 2]])</f>
        <v>0.78156666666666297</v>
      </c>
      <c r="M408" s="25">
        <f>SMA1MSFT[[#This Row],[Abs Erorr 2]]/SMA1MSFT[[#This Row],[Adj Close]]</f>
        <v>3.0308412365035839E-3</v>
      </c>
      <c r="N408" s="23">
        <f t="shared" si="34"/>
        <v>256.29971666666671</v>
      </c>
      <c r="O408" s="27">
        <f>SMA1MSFT[[#This Row],[Adj Close]]-SMA1MSFT[[#This Row],[6-MA]]</f>
        <v>1.5714833333332763</v>
      </c>
      <c r="P408" s="11">
        <f>(SMA1MSFT[[#This Row],[Adj Close]]-N408)^2</f>
        <v>2.4695598669442651</v>
      </c>
      <c r="Q408" s="11">
        <f>ABS(SMA1MSFT[[#This Row],[Erorr 3]])</f>
        <v>1.5714833333332763</v>
      </c>
      <c r="R408" s="28">
        <f>SMA1MSFT[[#This Row],[Abs Erorr 3]]/SMA1MSFT[[#This Row],[Adj Close]]</f>
        <v>6.0940629792441978E-3</v>
      </c>
    </row>
    <row r="409" spans="2:18">
      <c r="B409" s="14">
        <v>44375.291666666664</v>
      </c>
      <c r="C409" s="15">
        <v>261.47129999999999</v>
      </c>
      <c r="D409" s="23">
        <f t="shared" si="31"/>
        <v>257.87119999999999</v>
      </c>
      <c r="E409" s="24">
        <f>SMA1MSFT[[#This Row],[Adj Close]]-SMA1MSFT[[#This Row],[Naive Trend ]]</f>
        <v>3.6000999999999976</v>
      </c>
      <c r="F409" s="6">
        <f t="shared" si="30"/>
        <v>12.960720009999983</v>
      </c>
      <c r="G409" s="6">
        <f>ABS(SMA1MSFT[[#This Row],[Erorr 1]])</f>
        <v>3.6000999999999976</v>
      </c>
      <c r="H409" s="25">
        <f>SMA1MSFT[[#This Row],[Abs Erorr 1]]/SMA1MSFT[[#This Row],[Adj Close]]</f>
        <v>1.3768623936929207E-2</v>
      </c>
      <c r="I409" s="23">
        <f t="shared" si="33"/>
        <v>258.49386666666669</v>
      </c>
      <c r="J409" s="26">
        <f>(SMA1MSFT[[#This Row],[Adj Close]]-SMA1MSFT[[#This Row],[3-MA]])</f>
        <v>2.9774333333332947</v>
      </c>
      <c r="K409" s="11">
        <f t="shared" si="32"/>
        <v>8.8651092544442154</v>
      </c>
      <c r="L409" s="11">
        <f>ABS(SMA1MSFT[[#This Row],[Erorr 2]])</f>
        <v>2.9774333333332947</v>
      </c>
      <c r="M409" s="25">
        <f>SMA1MSFT[[#This Row],[Abs Erorr 2]]/SMA1MSFT[[#This Row],[Adj Close]]</f>
        <v>1.1387228094759521E-2</v>
      </c>
      <c r="N409" s="23">
        <f t="shared" si="34"/>
        <v>256.96786666666668</v>
      </c>
      <c r="O409" s="27">
        <f>SMA1MSFT[[#This Row],[Adj Close]]-SMA1MSFT[[#This Row],[6-MA]]</f>
        <v>4.5034333333333052</v>
      </c>
      <c r="P409" s="11">
        <f>(SMA1MSFT[[#This Row],[Adj Close]]-N409)^2</f>
        <v>20.280911787777523</v>
      </c>
      <c r="Q409" s="11">
        <f>ABS(SMA1MSFT[[#This Row],[Erorr 3]])</f>
        <v>4.5034333333333052</v>
      </c>
      <c r="R409" s="28">
        <f>SMA1MSFT[[#This Row],[Abs Erorr 3]]/SMA1MSFT[[#This Row],[Adj Close]]</f>
        <v>1.7223432680119406E-2</v>
      </c>
    </row>
    <row r="410" spans="2:18">
      <c r="B410" s="14">
        <v>44376.291666666664</v>
      </c>
      <c r="C410" s="15">
        <v>264.07909999999998</v>
      </c>
      <c r="D410" s="23">
        <f t="shared" si="31"/>
        <v>261.47129999999999</v>
      </c>
      <c r="E410" s="24">
        <f>SMA1MSFT[[#This Row],[Adj Close]]-SMA1MSFT[[#This Row],[Naive Trend ]]</f>
        <v>2.6077999999999975</v>
      </c>
      <c r="F410" s="6">
        <f t="shared" si="30"/>
        <v>6.8006208399999863</v>
      </c>
      <c r="G410" s="6">
        <f>ABS(SMA1MSFT[[#This Row],[Erorr 1]])</f>
        <v>2.6077999999999975</v>
      </c>
      <c r="H410" s="25">
        <f>SMA1MSFT[[#This Row],[Abs Erorr 1]]/SMA1MSFT[[#This Row],[Adj Close]]</f>
        <v>9.8750715221310494E-3</v>
      </c>
      <c r="I410" s="23">
        <f t="shared" si="33"/>
        <v>259.61286666666666</v>
      </c>
      <c r="J410" s="26">
        <f>(SMA1MSFT[[#This Row],[Adj Close]]-SMA1MSFT[[#This Row],[3-MA]])</f>
        <v>4.4662333333333208</v>
      </c>
      <c r="K410" s="11">
        <f t="shared" si="32"/>
        <v>19.947240187777666</v>
      </c>
      <c r="L410" s="11">
        <f>ABS(SMA1MSFT[[#This Row],[Erorr 2]])</f>
        <v>4.4662333333333208</v>
      </c>
      <c r="M410" s="25">
        <f>SMA1MSFT[[#This Row],[Abs Erorr 2]]/SMA1MSFT[[#This Row],[Adj Close]]</f>
        <v>1.691248316634418E-2</v>
      </c>
      <c r="N410" s="23">
        <f t="shared" si="34"/>
        <v>258.47441666666668</v>
      </c>
      <c r="O410" s="27">
        <f>SMA1MSFT[[#This Row],[Adj Close]]-SMA1MSFT[[#This Row],[6-MA]]</f>
        <v>5.6046833333332984</v>
      </c>
      <c r="P410" s="11">
        <f>(SMA1MSFT[[#This Row],[Adj Close]]-N410)^2</f>
        <v>31.412475266944053</v>
      </c>
      <c r="Q410" s="11">
        <f>ABS(SMA1MSFT[[#This Row],[Erorr 3]])</f>
        <v>5.6046833333332984</v>
      </c>
      <c r="R410" s="28">
        <f>SMA1MSFT[[#This Row],[Abs Erorr 3]]/SMA1MSFT[[#This Row],[Adj Close]]</f>
        <v>2.1223502099686414E-2</v>
      </c>
    </row>
    <row r="411" spans="2:18">
      <c r="B411" s="14">
        <v>44377.291666666664</v>
      </c>
      <c r="C411" s="15">
        <v>263.5926</v>
      </c>
      <c r="D411" s="23">
        <f t="shared" si="31"/>
        <v>264.07909999999998</v>
      </c>
      <c r="E411" s="24">
        <f>SMA1MSFT[[#This Row],[Adj Close]]-SMA1MSFT[[#This Row],[Naive Trend ]]</f>
        <v>-0.48649999999997817</v>
      </c>
      <c r="F411" s="6">
        <f t="shared" si="30"/>
        <v>0.23668224999997875</v>
      </c>
      <c r="G411" s="6">
        <f>ABS(SMA1MSFT[[#This Row],[Erorr 1]])</f>
        <v>0.48649999999997817</v>
      </c>
      <c r="H411" s="25">
        <f>SMA1MSFT[[#This Row],[Abs Erorr 1]]/SMA1MSFT[[#This Row],[Adj Close]]</f>
        <v>1.845651205686268E-3</v>
      </c>
      <c r="I411" s="23">
        <f t="shared" si="33"/>
        <v>261.14053333333328</v>
      </c>
      <c r="J411" s="26">
        <f>(SMA1MSFT[[#This Row],[Adj Close]]-SMA1MSFT[[#This Row],[3-MA]])</f>
        <v>2.4520666666667239</v>
      </c>
      <c r="K411" s="11">
        <f t="shared" si="32"/>
        <v>6.0126309377780585</v>
      </c>
      <c r="L411" s="11">
        <f>ABS(SMA1MSFT[[#This Row],[Erorr 2]])</f>
        <v>2.4520666666667239</v>
      </c>
      <c r="M411" s="25">
        <f>SMA1MSFT[[#This Row],[Abs Erorr 2]]/SMA1MSFT[[#This Row],[Adj Close]]</f>
        <v>9.3024867415349433E-3</v>
      </c>
      <c r="N411" s="23">
        <f t="shared" si="34"/>
        <v>259.89664999999997</v>
      </c>
      <c r="O411" s="27">
        <f>SMA1MSFT[[#This Row],[Adj Close]]-SMA1MSFT[[#This Row],[6-MA]]</f>
        <v>3.6959500000000389</v>
      </c>
      <c r="P411" s="11">
        <f>(SMA1MSFT[[#This Row],[Adj Close]]-N411)^2</f>
        <v>13.660046402500289</v>
      </c>
      <c r="Q411" s="11">
        <f>ABS(SMA1MSFT[[#This Row],[Erorr 3]])</f>
        <v>3.6959500000000389</v>
      </c>
      <c r="R411" s="28">
        <f>SMA1MSFT[[#This Row],[Abs Erorr 3]]/SMA1MSFT[[#This Row],[Adj Close]]</f>
        <v>1.4021448250064831E-2</v>
      </c>
    </row>
    <row r="412" spans="2:18">
      <c r="B412" s="14">
        <v>44378.291666666664</v>
      </c>
      <c r="C412" s="15">
        <v>264.27370000000002</v>
      </c>
      <c r="D412" s="23">
        <f t="shared" si="31"/>
        <v>263.5926</v>
      </c>
      <c r="E412" s="24">
        <f>SMA1MSFT[[#This Row],[Adj Close]]-SMA1MSFT[[#This Row],[Naive Trend ]]</f>
        <v>0.68110000000001492</v>
      </c>
      <c r="F412" s="6">
        <f t="shared" si="30"/>
        <v>0.46389721000002032</v>
      </c>
      <c r="G412" s="6">
        <f>ABS(SMA1MSFT[[#This Row],[Erorr 1]])</f>
        <v>0.68110000000001492</v>
      </c>
      <c r="H412" s="25">
        <f>SMA1MSFT[[#This Row],[Abs Erorr 1]]/SMA1MSFT[[#This Row],[Adj Close]]</f>
        <v>2.5772522956314416E-3</v>
      </c>
      <c r="I412" s="23">
        <f t="shared" si="33"/>
        <v>263.04766666666666</v>
      </c>
      <c r="J412" s="26">
        <f>(SMA1MSFT[[#This Row],[Adj Close]]-SMA1MSFT[[#This Row],[3-MA]])</f>
        <v>1.226033333333362</v>
      </c>
      <c r="K412" s="11">
        <f t="shared" si="32"/>
        <v>1.5031577344445146</v>
      </c>
      <c r="L412" s="11">
        <f>ABS(SMA1MSFT[[#This Row],[Erorr 2]])</f>
        <v>1.226033333333362</v>
      </c>
      <c r="M412" s="25">
        <f>SMA1MSFT[[#This Row],[Abs Erorr 2]]/SMA1MSFT[[#This Row],[Adj Close]]</f>
        <v>4.6392559431126211E-3</v>
      </c>
      <c r="N412" s="23">
        <f t="shared" si="34"/>
        <v>260.77076666666665</v>
      </c>
      <c r="O412" s="27">
        <f>SMA1MSFT[[#This Row],[Adj Close]]-SMA1MSFT[[#This Row],[6-MA]]</f>
        <v>3.5029333333333739</v>
      </c>
      <c r="P412" s="11">
        <f>(SMA1MSFT[[#This Row],[Adj Close]]-N412)^2</f>
        <v>12.270541937778061</v>
      </c>
      <c r="Q412" s="11">
        <f>ABS(SMA1MSFT[[#This Row],[Erorr 3]])</f>
        <v>3.5029333333333739</v>
      </c>
      <c r="R412" s="28">
        <f>SMA1MSFT[[#This Row],[Abs Erorr 3]]/SMA1MSFT[[#This Row],[Adj Close]]</f>
        <v>1.325494490497304E-2</v>
      </c>
    </row>
    <row r="413" spans="2:18">
      <c r="B413" s="14">
        <v>44379.291666666664</v>
      </c>
      <c r="C413" s="15">
        <v>270.16039999999998</v>
      </c>
      <c r="D413" s="23">
        <f t="shared" si="31"/>
        <v>264.27370000000002</v>
      </c>
      <c r="E413" s="24">
        <f>SMA1MSFT[[#This Row],[Adj Close]]-SMA1MSFT[[#This Row],[Naive Trend ]]</f>
        <v>5.8866999999999621</v>
      </c>
      <c r="F413" s="6">
        <f t="shared" si="30"/>
        <v>34.653236889999555</v>
      </c>
      <c r="G413" s="6">
        <f>ABS(SMA1MSFT[[#This Row],[Erorr 1]])</f>
        <v>5.8866999999999621</v>
      </c>
      <c r="H413" s="25">
        <f>SMA1MSFT[[#This Row],[Abs Erorr 1]]/SMA1MSFT[[#This Row],[Adj Close]]</f>
        <v>2.1789647927675421E-2</v>
      </c>
      <c r="I413" s="23">
        <f t="shared" si="33"/>
        <v>263.98180000000002</v>
      </c>
      <c r="J413" s="26">
        <f>(SMA1MSFT[[#This Row],[Adj Close]]-SMA1MSFT[[#This Row],[3-MA]])</f>
        <v>6.1785999999999603</v>
      </c>
      <c r="K413" s="11">
        <f t="shared" si="32"/>
        <v>38.175097959999512</v>
      </c>
      <c r="L413" s="11">
        <f>ABS(SMA1MSFT[[#This Row],[Erorr 2]])</f>
        <v>6.1785999999999603</v>
      </c>
      <c r="M413" s="25">
        <f>SMA1MSFT[[#This Row],[Abs Erorr 2]]/SMA1MSFT[[#This Row],[Adj Close]]</f>
        <v>2.287011716002775E-2</v>
      </c>
      <c r="N413" s="23">
        <f t="shared" si="34"/>
        <v>261.79733333333331</v>
      </c>
      <c r="O413" s="27">
        <f>SMA1MSFT[[#This Row],[Adj Close]]-SMA1MSFT[[#This Row],[6-MA]]</f>
        <v>8.3630666666666684</v>
      </c>
      <c r="P413" s="11">
        <f>(SMA1MSFT[[#This Row],[Adj Close]]-N413)^2</f>
        <v>69.940884071111142</v>
      </c>
      <c r="Q413" s="11">
        <f>ABS(SMA1MSFT[[#This Row],[Erorr 3]])</f>
        <v>8.3630666666666684</v>
      </c>
      <c r="R413" s="28">
        <f>SMA1MSFT[[#This Row],[Abs Erorr 3]]/SMA1MSFT[[#This Row],[Adj Close]]</f>
        <v>3.0955930871684634E-2</v>
      </c>
    </row>
    <row r="414" spans="2:18">
      <c r="B414" s="14">
        <v>44383.291666666664</v>
      </c>
      <c r="C414" s="15">
        <v>270.17020000000002</v>
      </c>
      <c r="D414" s="23">
        <f t="shared" si="31"/>
        <v>270.16039999999998</v>
      </c>
      <c r="E414" s="24">
        <f>SMA1MSFT[[#This Row],[Adj Close]]-SMA1MSFT[[#This Row],[Naive Trend ]]</f>
        <v>9.8000000000411092E-3</v>
      </c>
      <c r="F414" s="6">
        <f t="shared" si="30"/>
        <v>9.6040000000805734E-5</v>
      </c>
      <c r="G414" s="6">
        <f>ABS(SMA1MSFT[[#This Row],[Erorr 1]])</f>
        <v>9.8000000000411092E-3</v>
      </c>
      <c r="H414" s="25">
        <f>SMA1MSFT[[#This Row],[Abs Erorr 1]]/SMA1MSFT[[#This Row],[Adj Close]]</f>
        <v>3.6273430600566268E-5</v>
      </c>
      <c r="I414" s="23">
        <f t="shared" si="33"/>
        <v>266.00889999999998</v>
      </c>
      <c r="J414" s="26">
        <f>(SMA1MSFT[[#This Row],[Adj Close]]-SMA1MSFT[[#This Row],[3-MA]])</f>
        <v>4.1613000000000397</v>
      </c>
      <c r="K414" s="11">
        <f t="shared" si="32"/>
        <v>17.316417690000332</v>
      </c>
      <c r="L414" s="11">
        <f>ABS(SMA1MSFT[[#This Row],[Erorr 2]])</f>
        <v>4.1613000000000397</v>
      </c>
      <c r="M414" s="25">
        <f>SMA1MSFT[[#This Row],[Abs Erorr 2]]/SMA1MSFT[[#This Row],[Adj Close]]</f>
        <v>1.5402512934439252E-2</v>
      </c>
      <c r="N414" s="23">
        <f t="shared" si="34"/>
        <v>263.57471666666663</v>
      </c>
      <c r="O414" s="27">
        <f>SMA1MSFT[[#This Row],[Adj Close]]-SMA1MSFT[[#This Row],[6-MA]]</f>
        <v>6.5954833333333909</v>
      </c>
      <c r="P414" s="11">
        <f>(SMA1MSFT[[#This Row],[Adj Close]]-N414)^2</f>
        <v>43.500400400278536</v>
      </c>
      <c r="Q414" s="11">
        <f>ABS(SMA1MSFT[[#This Row],[Erorr 3]])</f>
        <v>6.5954833333333909</v>
      </c>
      <c r="R414" s="28">
        <f>SMA1MSFT[[#This Row],[Abs Erorr 3]]/SMA1MSFT[[#This Row],[Adj Close]]</f>
        <v>2.4412327241618025E-2</v>
      </c>
    </row>
    <row r="415" spans="2:18">
      <c r="B415" s="14">
        <v>44384.291666666664</v>
      </c>
      <c r="C415" s="15">
        <v>272.37909999999999</v>
      </c>
      <c r="D415" s="23">
        <f t="shared" si="31"/>
        <v>270.17020000000002</v>
      </c>
      <c r="E415" s="24">
        <f>SMA1MSFT[[#This Row],[Adj Close]]-SMA1MSFT[[#This Row],[Naive Trend ]]</f>
        <v>2.2088999999999714</v>
      </c>
      <c r="F415" s="6">
        <f t="shared" si="30"/>
        <v>4.8792392099998736</v>
      </c>
      <c r="G415" s="6">
        <f>ABS(SMA1MSFT[[#This Row],[Erorr 1]])</f>
        <v>2.2088999999999714</v>
      </c>
      <c r="H415" s="25">
        <f>SMA1MSFT[[#This Row],[Abs Erorr 1]]/SMA1MSFT[[#This Row],[Adj Close]]</f>
        <v>8.1096530534096462E-3</v>
      </c>
      <c r="I415" s="23">
        <f t="shared" si="33"/>
        <v>268.20143333333334</v>
      </c>
      <c r="J415" s="26">
        <f>(SMA1MSFT[[#This Row],[Adj Close]]-SMA1MSFT[[#This Row],[3-MA]])</f>
        <v>4.1776666666666529</v>
      </c>
      <c r="K415" s="11">
        <f t="shared" si="32"/>
        <v>17.452898777777662</v>
      </c>
      <c r="L415" s="11">
        <f>ABS(SMA1MSFT[[#This Row],[Erorr 2]])</f>
        <v>4.1776666666666529</v>
      </c>
      <c r="M415" s="25">
        <f>SMA1MSFT[[#This Row],[Abs Erorr 2]]/SMA1MSFT[[#This Row],[Adj Close]]</f>
        <v>1.5337691719616714E-2</v>
      </c>
      <c r="N415" s="23">
        <f t="shared" si="34"/>
        <v>265.62455</v>
      </c>
      <c r="O415" s="27">
        <f>SMA1MSFT[[#This Row],[Adj Close]]-SMA1MSFT[[#This Row],[6-MA]]</f>
        <v>6.7545499999999947</v>
      </c>
      <c r="P415" s="11">
        <f>(SMA1MSFT[[#This Row],[Adj Close]]-N415)^2</f>
        <v>45.623945702499931</v>
      </c>
      <c r="Q415" s="11">
        <f>ABS(SMA1MSFT[[#This Row],[Erorr 3]])</f>
        <v>6.7545499999999947</v>
      </c>
      <c r="R415" s="28">
        <f>SMA1MSFT[[#This Row],[Abs Erorr 3]]/SMA1MSFT[[#This Row],[Adj Close]]</f>
        <v>2.4798341722988271E-2</v>
      </c>
    </row>
    <row r="416" spans="2:18">
      <c r="B416" s="14">
        <v>44385.291666666664</v>
      </c>
      <c r="C416" s="15">
        <v>269.93669999999997</v>
      </c>
      <c r="D416" s="23">
        <f t="shared" si="31"/>
        <v>272.37909999999999</v>
      </c>
      <c r="E416" s="24">
        <f>SMA1MSFT[[#This Row],[Adj Close]]-SMA1MSFT[[#This Row],[Naive Trend ]]</f>
        <v>-2.4424000000000206</v>
      </c>
      <c r="F416" s="6">
        <f t="shared" si="30"/>
        <v>5.9653177600001008</v>
      </c>
      <c r="G416" s="6">
        <f>ABS(SMA1MSFT[[#This Row],[Erorr 1]])</f>
        <v>2.4424000000000206</v>
      </c>
      <c r="H416" s="25">
        <f>SMA1MSFT[[#This Row],[Abs Erorr 1]]/SMA1MSFT[[#This Row],[Adj Close]]</f>
        <v>9.0480471903228461E-3</v>
      </c>
      <c r="I416" s="23">
        <f t="shared" si="33"/>
        <v>270.90323333333333</v>
      </c>
      <c r="J416" s="26">
        <f>(SMA1MSFT[[#This Row],[Adj Close]]-SMA1MSFT[[#This Row],[3-MA]])</f>
        <v>-0.96653333333335922</v>
      </c>
      <c r="K416" s="11">
        <f t="shared" si="32"/>
        <v>0.93418668444449449</v>
      </c>
      <c r="L416" s="11">
        <f>ABS(SMA1MSFT[[#This Row],[Erorr 2]])</f>
        <v>0.96653333333335922</v>
      </c>
      <c r="M416" s="25">
        <f>SMA1MSFT[[#This Row],[Abs Erorr 2]]/SMA1MSFT[[#This Row],[Adj Close]]</f>
        <v>3.5805925364478389E-3</v>
      </c>
      <c r="N416" s="23">
        <f t="shared" si="34"/>
        <v>267.44251666666668</v>
      </c>
      <c r="O416" s="27">
        <f>SMA1MSFT[[#This Row],[Adj Close]]-SMA1MSFT[[#This Row],[6-MA]]</f>
        <v>2.4941833333332966</v>
      </c>
      <c r="P416" s="11">
        <f>(SMA1MSFT[[#This Row],[Adj Close]]-N416)^2</f>
        <v>6.2209505002775947</v>
      </c>
      <c r="Q416" s="11">
        <f>ABS(SMA1MSFT[[#This Row],[Erorr 3]])</f>
        <v>2.4941833333332966</v>
      </c>
      <c r="R416" s="28">
        <f>SMA1MSFT[[#This Row],[Abs Erorr 3]]/SMA1MSFT[[#This Row],[Adj Close]]</f>
        <v>9.2398822884524282E-3</v>
      </c>
    </row>
    <row r="417" spans="2:18">
      <c r="B417" s="14">
        <v>44386.291666666664</v>
      </c>
      <c r="C417" s="15">
        <v>270.44260000000003</v>
      </c>
      <c r="D417" s="23">
        <f t="shared" si="31"/>
        <v>269.93669999999997</v>
      </c>
      <c r="E417" s="24">
        <f>SMA1MSFT[[#This Row],[Adj Close]]-SMA1MSFT[[#This Row],[Naive Trend ]]</f>
        <v>0.50590000000005375</v>
      </c>
      <c r="F417" s="6">
        <f t="shared" si="30"/>
        <v>0.25593481000005436</v>
      </c>
      <c r="G417" s="6">
        <f>ABS(SMA1MSFT[[#This Row],[Erorr 1]])</f>
        <v>0.50590000000005375</v>
      </c>
      <c r="H417" s="25">
        <f>SMA1MSFT[[#This Row],[Abs Erorr 1]]/SMA1MSFT[[#This Row],[Adj Close]]</f>
        <v>1.8706372442805006E-3</v>
      </c>
      <c r="I417" s="23">
        <f t="shared" si="33"/>
        <v>270.82866666666666</v>
      </c>
      <c r="J417" s="26">
        <f>(SMA1MSFT[[#This Row],[Adj Close]]-SMA1MSFT[[#This Row],[3-MA]])</f>
        <v>-0.38606666666663614</v>
      </c>
      <c r="K417" s="11">
        <f t="shared" si="32"/>
        <v>0.14904747111108754</v>
      </c>
      <c r="L417" s="11">
        <f>ABS(SMA1MSFT[[#This Row],[Erorr 2]])</f>
        <v>0.38606666666663614</v>
      </c>
      <c r="M417" s="25">
        <f>SMA1MSFT[[#This Row],[Abs Erorr 2]]/SMA1MSFT[[#This Row],[Adj Close]]</f>
        <v>1.427536440881119E-3</v>
      </c>
      <c r="N417" s="23">
        <f t="shared" si="34"/>
        <v>268.41878333333335</v>
      </c>
      <c r="O417" s="27">
        <f>SMA1MSFT[[#This Row],[Adj Close]]-SMA1MSFT[[#This Row],[6-MA]]</f>
        <v>2.0238166666666757</v>
      </c>
      <c r="P417" s="11">
        <f>(SMA1MSFT[[#This Row],[Adj Close]]-N417)^2</f>
        <v>4.0958339002778139</v>
      </c>
      <c r="Q417" s="11">
        <f>ABS(SMA1MSFT[[#This Row],[Erorr 3]])</f>
        <v>2.0238166666666757</v>
      </c>
      <c r="R417" s="28">
        <f>SMA1MSFT[[#This Row],[Abs Erorr 3]]/SMA1MSFT[[#This Row],[Adj Close]]</f>
        <v>7.4833501329549246E-3</v>
      </c>
    </row>
    <row r="418" spans="2:18">
      <c r="B418" s="14">
        <v>44389.291666666664</v>
      </c>
      <c r="C418" s="15">
        <v>269.83940000000001</v>
      </c>
      <c r="D418" s="23">
        <f t="shared" si="31"/>
        <v>270.44260000000003</v>
      </c>
      <c r="E418" s="24">
        <f>SMA1MSFT[[#This Row],[Adj Close]]-SMA1MSFT[[#This Row],[Naive Trend ]]</f>
        <v>-0.60320000000001528</v>
      </c>
      <c r="F418" s="6">
        <f t="shared" si="30"/>
        <v>0.36385024000001842</v>
      </c>
      <c r="G418" s="6">
        <f>ABS(SMA1MSFT[[#This Row],[Erorr 1]])</f>
        <v>0.60320000000001528</v>
      </c>
      <c r="H418" s="25">
        <f>SMA1MSFT[[#This Row],[Abs Erorr 1]]/SMA1MSFT[[#This Row],[Adj Close]]</f>
        <v>2.2354037253270475E-3</v>
      </c>
      <c r="I418" s="23">
        <f t="shared" si="33"/>
        <v>270.91946666666666</v>
      </c>
      <c r="J418" s="26">
        <f>(SMA1MSFT[[#This Row],[Adj Close]]-SMA1MSFT[[#This Row],[3-MA]])</f>
        <v>-1.080066666666653</v>
      </c>
      <c r="K418" s="11">
        <f t="shared" si="32"/>
        <v>1.1665440044444149</v>
      </c>
      <c r="L418" s="11">
        <f>ABS(SMA1MSFT[[#This Row],[Erorr 2]])</f>
        <v>1.080066666666653</v>
      </c>
      <c r="M418" s="25">
        <f>SMA1MSFT[[#This Row],[Abs Erorr 2]]/SMA1MSFT[[#This Row],[Adj Close]]</f>
        <v>4.0026277358556715E-3</v>
      </c>
      <c r="N418" s="23">
        <f t="shared" si="34"/>
        <v>269.56045</v>
      </c>
      <c r="O418" s="27">
        <f>SMA1MSFT[[#This Row],[Adj Close]]-SMA1MSFT[[#This Row],[6-MA]]</f>
        <v>0.27895000000000891</v>
      </c>
      <c r="P418" s="11">
        <f>(SMA1MSFT[[#This Row],[Adj Close]]-N418)^2</f>
        <v>7.7813102500004977E-2</v>
      </c>
      <c r="Q418" s="11">
        <f>ABS(SMA1MSFT[[#This Row],[Erorr 3]])</f>
        <v>0.27895000000000891</v>
      </c>
      <c r="R418" s="28">
        <f>SMA1MSFT[[#This Row],[Abs Erorr 3]]/SMA1MSFT[[#This Row],[Adj Close]]</f>
        <v>1.0337630457227852E-3</v>
      </c>
    </row>
    <row r="419" spans="2:18">
      <c r="B419" s="14">
        <v>44390.291666666664</v>
      </c>
      <c r="C419" s="15">
        <v>273.4006</v>
      </c>
      <c r="D419" s="23">
        <f t="shared" si="31"/>
        <v>269.83940000000001</v>
      </c>
      <c r="E419" s="24">
        <f>SMA1MSFT[[#This Row],[Adj Close]]-SMA1MSFT[[#This Row],[Naive Trend ]]</f>
        <v>3.5611999999999853</v>
      </c>
      <c r="F419" s="6">
        <f t="shared" si="30"/>
        <v>12.682145439999895</v>
      </c>
      <c r="G419" s="6">
        <f>ABS(SMA1MSFT[[#This Row],[Erorr 1]])</f>
        <v>3.5611999999999853</v>
      </c>
      <c r="H419" s="25">
        <f>SMA1MSFT[[#This Row],[Abs Erorr 1]]/SMA1MSFT[[#This Row],[Adj Close]]</f>
        <v>1.3025574925585332E-2</v>
      </c>
      <c r="I419" s="23">
        <f t="shared" si="33"/>
        <v>270.07290000000006</v>
      </c>
      <c r="J419" s="26">
        <f>(SMA1MSFT[[#This Row],[Adj Close]]-SMA1MSFT[[#This Row],[3-MA]])</f>
        <v>3.3276999999999362</v>
      </c>
      <c r="K419" s="11">
        <f t="shared" si="32"/>
        <v>11.073587289999574</v>
      </c>
      <c r="L419" s="11">
        <f>ABS(SMA1MSFT[[#This Row],[Erorr 2]])</f>
        <v>3.3276999999999362</v>
      </c>
      <c r="M419" s="25">
        <f>SMA1MSFT[[#This Row],[Abs Erorr 2]]/SMA1MSFT[[#This Row],[Adj Close]]</f>
        <v>1.217151681452029E-2</v>
      </c>
      <c r="N419" s="23">
        <f t="shared" si="34"/>
        <v>270.48806666666673</v>
      </c>
      <c r="O419" s="27">
        <f>SMA1MSFT[[#This Row],[Adj Close]]-SMA1MSFT[[#This Row],[6-MA]]</f>
        <v>2.9125333333332719</v>
      </c>
      <c r="P419" s="11">
        <f>(SMA1MSFT[[#This Row],[Adj Close]]-N419)^2</f>
        <v>8.4828504177774207</v>
      </c>
      <c r="Q419" s="11">
        <f>ABS(SMA1MSFT[[#This Row],[Erorr 3]])</f>
        <v>2.9125333333332719</v>
      </c>
      <c r="R419" s="28">
        <f>SMA1MSFT[[#This Row],[Abs Erorr 3]]/SMA1MSFT[[#This Row],[Adj Close]]</f>
        <v>1.0652988081713324E-2</v>
      </c>
    </row>
    <row r="420" spans="2:18">
      <c r="B420" s="14">
        <v>44391.291666666664</v>
      </c>
      <c r="C420" s="15">
        <v>274.88940000000002</v>
      </c>
      <c r="D420" s="23">
        <f t="shared" si="31"/>
        <v>273.4006</v>
      </c>
      <c r="E420" s="24">
        <f>SMA1MSFT[[#This Row],[Adj Close]]-SMA1MSFT[[#This Row],[Naive Trend ]]</f>
        <v>1.4888000000000261</v>
      </c>
      <c r="F420" s="6">
        <f t="shared" si="30"/>
        <v>2.2165254400000776</v>
      </c>
      <c r="G420" s="6">
        <f>ABS(SMA1MSFT[[#This Row],[Erorr 1]])</f>
        <v>1.4888000000000261</v>
      </c>
      <c r="H420" s="25">
        <f>SMA1MSFT[[#This Row],[Abs Erorr 1]]/SMA1MSFT[[#This Row],[Adj Close]]</f>
        <v>5.4159963970965268E-3</v>
      </c>
      <c r="I420" s="23">
        <f t="shared" si="33"/>
        <v>271.22753333333338</v>
      </c>
      <c r="J420" s="26">
        <f>(SMA1MSFT[[#This Row],[Adj Close]]-SMA1MSFT[[#This Row],[3-MA]])</f>
        <v>3.66186666666664</v>
      </c>
      <c r="K420" s="11">
        <f t="shared" si="32"/>
        <v>13.409267484444248</v>
      </c>
      <c r="L420" s="11">
        <f>ABS(SMA1MSFT[[#This Row],[Erorr 2]])</f>
        <v>3.66186666666664</v>
      </c>
      <c r="M420" s="25">
        <f>SMA1MSFT[[#This Row],[Abs Erorr 2]]/SMA1MSFT[[#This Row],[Adj Close]]</f>
        <v>1.3321236346933128E-2</v>
      </c>
      <c r="N420" s="23">
        <f t="shared" si="34"/>
        <v>271.02809999999999</v>
      </c>
      <c r="O420" s="27">
        <f>SMA1MSFT[[#This Row],[Adj Close]]-SMA1MSFT[[#This Row],[6-MA]]</f>
        <v>3.8613000000000284</v>
      </c>
      <c r="P420" s="11">
        <f>(SMA1MSFT[[#This Row],[Adj Close]]-N420)^2</f>
        <v>14.909637690000219</v>
      </c>
      <c r="Q420" s="11">
        <f>ABS(SMA1MSFT[[#This Row],[Erorr 3]])</f>
        <v>3.8613000000000284</v>
      </c>
      <c r="R420" s="28">
        <f>SMA1MSFT[[#This Row],[Abs Erorr 3]]/SMA1MSFT[[#This Row],[Adj Close]]</f>
        <v>1.4046740252625339E-2</v>
      </c>
    </row>
    <row r="421" spans="2:18">
      <c r="B421" s="14">
        <v>44392.291666666664</v>
      </c>
      <c r="C421" s="15">
        <v>273.44929999999999</v>
      </c>
      <c r="D421" s="23">
        <f t="shared" si="31"/>
        <v>274.88940000000002</v>
      </c>
      <c r="E421" s="24">
        <f>SMA1MSFT[[#This Row],[Adj Close]]-SMA1MSFT[[#This Row],[Naive Trend ]]</f>
        <v>-1.4401000000000295</v>
      </c>
      <c r="F421" s="6">
        <f t="shared" si="30"/>
        <v>2.0738880100000849</v>
      </c>
      <c r="G421" s="6">
        <f>ABS(SMA1MSFT[[#This Row],[Erorr 1]])</f>
        <v>1.4401000000000295</v>
      </c>
      <c r="H421" s="25">
        <f>SMA1MSFT[[#This Row],[Abs Erorr 1]]/SMA1MSFT[[#This Row],[Adj Close]]</f>
        <v>5.2664241597986522E-3</v>
      </c>
      <c r="I421" s="23">
        <f t="shared" si="33"/>
        <v>272.70980000000003</v>
      </c>
      <c r="J421" s="26">
        <f>(SMA1MSFT[[#This Row],[Adj Close]]-SMA1MSFT[[#This Row],[3-MA]])</f>
        <v>0.73949999999996407</v>
      </c>
      <c r="K421" s="11">
        <f t="shared" si="32"/>
        <v>0.54686024999994687</v>
      </c>
      <c r="L421" s="11">
        <f>ABS(SMA1MSFT[[#This Row],[Erorr 2]])</f>
        <v>0.73949999999996407</v>
      </c>
      <c r="M421" s="25">
        <f>SMA1MSFT[[#This Row],[Abs Erorr 2]]/SMA1MSFT[[#This Row],[Adj Close]]</f>
        <v>2.7043404389770391E-3</v>
      </c>
      <c r="N421" s="23">
        <f t="shared" si="34"/>
        <v>271.81463333333335</v>
      </c>
      <c r="O421" s="27">
        <f>SMA1MSFT[[#This Row],[Adj Close]]-SMA1MSFT[[#This Row],[6-MA]]</f>
        <v>1.6346666666666465</v>
      </c>
      <c r="P421" s="11">
        <f>(SMA1MSFT[[#This Row],[Adj Close]]-N421)^2</f>
        <v>2.6721351111110452</v>
      </c>
      <c r="Q421" s="11">
        <f>ABS(SMA1MSFT[[#This Row],[Erorr 3]])</f>
        <v>1.6346666666666465</v>
      </c>
      <c r="R421" s="28">
        <f>SMA1MSFT[[#This Row],[Abs Erorr 3]]/SMA1MSFT[[#This Row],[Adj Close]]</f>
        <v>5.9779515495802932E-3</v>
      </c>
    </row>
    <row r="422" spans="2:18">
      <c r="B422" s="14">
        <v>44393.291666666664</v>
      </c>
      <c r="C422" s="15">
        <v>273.17680000000001</v>
      </c>
      <c r="D422" s="23">
        <f t="shared" si="31"/>
        <v>273.44929999999999</v>
      </c>
      <c r="E422" s="24">
        <f>SMA1MSFT[[#This Row],[Adj Close]]-SMA1MSFT[[#This Row],[Naive Trend ]]</f>
        <v>-0.27249999999997954</v>
      </c>
      <c r="F422" s="6">
        <f t="shared" si="30"/>
        <v>7.4256249999988852E-2</v>
      </c>
      <c r="G422" s="6">
        <f>ABS(SMA1MSFT[[#This Row],[Erorr 1]])</f>
        <v>0.27249999999997954</v>
      </c>
      <c r="H422" s="25">
        <f>SMA1MSFT[[#This Row],[Abs Erorr 1]]/SMA1MSFT[[#This Row],[Adj Close]]</f>
        <v>9.9752248360761059E-4</v>
      </c>
      <c r="I422" s="23">
        <f t="shared" si="33"/>
        <v>273.91309999999999</v>
      </c>
      <c r="J422" s="26">
        <f>(SMA1MSFT[[#This Row],[Adj Close]]-SMA1MSFT[[#This Row],[3-MA]])</f>
        <v>-0.73629999999997153</v>
      </c>
      <c r="K422" s="11">
        <f t="shared" si="32"/>
        <v>0.54213768999995804</v>
      </c>
      <c r="L422" s="11">
        <f>ABS(SMA1MSFT[[#This Row],[Erorr 2]])</f>
        <v>0.73629999999997153</v>
      </c>
      <c r="M422" s="25">
        <f>SMA1MSFT[[#This Row],[Abs Erorr 2]]/SMA1MSFT[[#This Row],[Adj Close]]</f>
        <v>2.6953240538726991E-3</v>
      </c>
      <c r="N422" s="23">
        <f t="shared" si="34"/>
        <v>271.99299999999999</v>
      </c>
      <c r="O422" s="27">
        <f>SMA1MSFT[[#This Row],[Adj Close]]-SMA1MSFT[[#This Row],[6-MA]]</f>
        <v>1.1838000000000193</v>
      </c>
      <c r="P422" s="11">
        <f>(SMA1MSFT[[#This Row],[Adj Close]]-N422)^2</f>
        <v>1.4013824400000456</v>
      </c>
      <c r="Q422" s="11">
        <f>ABS(SMA1MSFT[[#This Row],[Erorr 3]])</f>
        <v>1.1838000000000193</v>
      </c>
      <c r="R422" s="28">
        <f>SMA1MSFT[[#This Row],[Abs Erorr 3]]/SMA1MSFT[[#This Row],[Adj Close]]</f>
        <v>4.3334573067698983E-3</v>
      </c>
    </row>
    <row r="423" spans="2:18">
      <c r="B423" s="14">
        <v>44396.291666666664</v>
      </c>
      <c r="C423" s="15">
        <v>269.53769999999997</v>
      </c>
      <c r="D423" s="23">
        <f t="shared" si="31"/>
        <v>273.17680000000001</v>
      </c>
      <c r="E423" s="24">
        <f>SMA1MSFT[[#This Row],[Adj Close]]-SMA1MSFT[[#This Row],[Naive Trend ]]</f>
        <v>-3.6391000000000417</v>
      </c>
      <c r="F423" s="6">
        <f t="shared" si="30"/>
        <v>13.243048810000303</v>
      </c>
      <c r="G423" s="6">
        <f>ABS(SMA1MSFT[[#This Row],[Erorr 1]])</f>
        <v>3.6391000000000417</v>
      </c>
      <c r="H423" s="25">
        <f>SMA1MSFT[[#This Row],[Abs Erorr 1]]/SMA1MSFT[[#This Row],[Adj Close]]</f>
        <v>1.3501265314648164E-2</v>
      </c>
      <c r="I423" s="23">
        <f t="shared" si="33"/>
        <v>273.83850000000001</v>
      </c>
      <c r="J423" s="26">
        <f>(SMA1MSFT[[#This Row],[Adj Close]]-SMA1MSFT[[#This Row],[3-MA]])</f>
        <v>-4.3008000000000379</v>
      </c>
      <c r="K423" s="11">
        <f t="shared" si="32"/>
        <v>18.496880640000327</v>
      </c>
      <c r="L423" s="11">
        <f>ABS(SMA1MSFT[[#This Row],[Erorr 2]])</f>
        <v>4.3008000000000379</v>
      </c>
      <c r="M423" s="25">
        <f>SMA1MSFT[[#This Row],[Abs Erorr 2]]/SMA1MSFT[[#This Row],[Adj Close]]</f>
        <v>1.5956209465317981E-2</v>
      </c>
      <c r="N423" s="23">
        <f t="shared" si="34"/>
        <v>272.5330166666667</v>
      </c>
      <c r="O423" s="27">
        <f>SMA1MSFT[[#This Row],[Adj Close]]-SMA1MSFT[[#This Row],[6-MA]]</f>
        <v>-2.9953166666667244</v>
      </c>
      <c r="P423" s="11">
        <f>(SMA1MSFT[[#This Row],[Adj Close]]-N423)^2</f>
        <v>8.9719219336114566</v>
      </c>
      <c r="Q423" s="11">
        <f>ABS(SMA1MSFT[[#This Row],[Erorr 3]])</f>
        <v>2.9953166666667244</v>
      </c>
      <c r="R423" s="28">
        <f>SMA1MSFT[[#This Row],[Abs Erorr 3]]/SMA1MSFT[[#This Row],[Adj Close]]</f>
        <v>1.1112793003230067E-2</v>
      </c>
    </row>
    <row r="424" spans="2:18">
      <c r="B424" s="14">
        <v>44397.291666666664</v>
      </c>
      <c r="C424" s="15">
        <v>271.78539999999998</v>
      </c>
      <c r="D424" s="23">
        <f t="shared" si="31"/>
        <v>269.53769999999997</v>
      </c>
      <c r="E424" s="24">
        <f>SMA1MSFT[[#This Row],[Adj Close]]-SMA1MSFT[[#This Row],[Naive Trend ]]</f>
        <v>2.2477000000000089</v>
      </c>
      <c r="F424" s="6">
        <f t="shared" si="30"/>
        <v>5.0521552900000399</v>
      </c>
      <c r="G424" s="6">
        <f>ABS(SMA1MSFT[[#This Row],[Erorr 1]])</f>
        <v>2.2477000000000089</v>
      </c>
      <c r="H424" s="25">
        <f>SMA1MSFT[[#This Row],[Abs Erorr 1]]/SMA1MSFT[[#This Row],[Adj Close]]</f>
        <v>8.2701278287943686E-3</v>
      </c>
      <c r="I424" s="23">
        <f t="shared" si="33"/>
        <v>272.05459999999999</v>
      </c>
      <c r="J424" s="26">
        <f>(SMA1MSFT[[#This Row],[Adj Close]]-SMA1MSFT[[#This Row],[3-MA]])</f>
        <v>-0.2692000000000121</v>
      </c>
      <c r="K424" s="11">
        <f t="shared" si="32"/>
        <v>7.246864000000651E-2</v>
      </c>
      <c r="L424" s="11">
        <f>ABS(SMA1MSFT[[#This Row],[Erorr 2]])</f>
        <v>0.2692000000000121</v>
      </c>
      <c r="M424" s="25">
        <f>SMA1MSFT[[#This Row],[Abs Erorr 2]]/SMA1MSFT[[#This Row],[Adj Close]]</f>
        <v>9.904873477383704E-4</v>
      </c>
      <c r="N424" s="23">
        <f t="shared" si="34"/>
        <v>272.38220000000001</v>
      </c>
      <c r="O424" s="27">
        <f>SMA1MSFT[[#This Row],[Adj Close]]-SMA1MSFT[[#This Row],[6-MA]]</f>
        <v>-0.5968000000000302</v>
      </c>
      <c r="P424" s="11">
        <f>(SMA1MSFT[[#This Row],[Adj Close]]-N424)^2</f>
        <v>0.35617024000003605</v>
      </c>
      <c r="Q424" s="11">
        <f>ABS(SMA1MSFT[[#This Row],[Erorr 3]])</f>
        <v>0.5968000000000302</v>
      </c>
      <c r="R424" s="28">
        <f>SMA1MSFT[[#This Row],[Abs Erorr 3]]/SMA1MSFT[[#This Row],[Adj Close]]</f>
        <v>2.1958501082104862E-3</v>
      </c>
    </row>
    <row r="425" spans="2:18">
      <c r="B425" s="14">
        <v>44398.291666666664</v>
      </c>
      <c r="C425" s="15">
        <v>273.80930000000001</v>
      </c>
      <c r="D425" s="23">
        <f t="shared" si="31"/>
        <v>271.78539999999998</v>
      </c>
      <c r="E425" s="24">
        <f>SMA1MSFT[[#This Row],[Adj Close]]-SMA1MSFT[[#This Row],[Naive Trend ]]</f>
        <v>2.023900000000026</v>
      </c>
      <c r="F425" s="6">
        <f t="shared" si="30"/>
        <v>4.0961712100001053</v>
      </c>
      <c r="G425" s="6">
        <f>ABS(SMA1MSFT[[#This Row],[Erorr 1]])</f>
        <v>2.023900000000026</v>
      </c>
      <c r="H425" s="25">
        <f>SMA1MSFT[[#This Row],[Abs Erorr 1]]/SMA1MSFT[[#This Row],[Adj Close]]</f>
        <v>7.3916408244717249E-3</v>
      </c>
      <c r="I425" s="23">
        <f t="shared" si="33"/>
        <v>271.49996666666669</v>
      </c>
      <c r="J425" s="26">
        <f>(SMA1MSFT[[#This Row],[Adj Close]]-SMA1MSFT[[#This Row],[3-MA]])</f>
        <v>2.3093333333333135</v>
      </c>
      <c r="K425" s="11">
        <f t="shared" si="32"/>
        <v>5.3330204444443527</v>
      </c>
      <c r="L425" s="11">
        <f>ABS(SMA1MSFT[[#This Row],[Erorr 2]])</f>
        <v>2.3093333333333135</v>
      </c>
      <c r="M425" s="25">
        <f>SMA1MSFT[[#This Row],[Abs Erorr 2]]/SMA1MSFT[[#This Row],[Adj Close]]</f>
        <v>8.4340938504766406E-3</v>
      </c>
      <c r="N425" s="23">
        <f t="shared" si="34"/>
        <v>272.70653333333331</v>
      </c>
      <c r="O425" s="27">
        <f>SMA1MSFT[[#This Row],[Adj Close]]-SMA1MSFT[[#This Row],[6-MA]]</f>
        <v>1.102766666666696</v>
      </c>
      <c r="P425" s="11">
        <f>(SMA1MSFT[[#This Row],[Adj Close]]-N425)^2</f>
        <v>1.2160943211111757</v>
      </c>
      <c r="Q425" s="11">
        <f>ABS(SMA1MSFT[[#This Row],[Erorr 3]])</f>
        <v>1.102766666666696</v>
      </c>
      <c r="R425" s="28">
        <f>SMA1MSFT[[#This Row],[Abs Erorr 3]]/SMA1MSFT[[#This Row],[Adj Close]]</f>
        <v>4.0274989442166355E-3</v>
      </c>
    </row>
    <row r="426" spans="2:18">
      <c r="B426" s="14">
        <v>44399.291666666664</v>
      </c>
      <c r="C426" s="15">
        <v>278.42149999999998</v>
      </c>
      <c r="D426" s="23">
        <f t="shared" si="31"/>
        <v>273.80930000000001</v>
      </c>
      <c r="E426" s="24">
        <f>SMA1MSFT[[#This Row],[Adj Close]]-SMA1MSFT[[#This Row],[Naive Trend ]]</f>
        <v>4.612199999999973</v>
      </c>
      <c r="F426" s="6">
        <f t="shared" si="30"/>
        <v>21.272388839999749</v>
      </c>
      <c r="G426" s="6">
        <f>ABS(SMA1MSFT[[#This Row],[Erorr 1]])</f>
        <v>4.612199999999973</v>
      </c>
      <c r="H426" s="25">
        <f>SMA1MSFT[[#This Row],[Abs Erorr 1]]/SMA1MSFT[[#This Row],[Adj Close]]</f>
        <v>1.6565531038371582E-2</v>
      </c>
      <c r="I426" s="23">
        <f t="shared" si="33"/>
        <v>271.71080000000001</v>
      </c>
      <c r="J426" s="26">
        <f>(SMA1MSFT[[#This Row],[Adj Close]]-SMA1MSFT[[#This Row],[3-MA]])</f>
        <v>6.7106999999999744</v>
      </c>
      <c r="K426" s="11">
        <f t="shared" si="32"/>
        <v>45.033494489999654</v>
      </c>
      <c r="L426" s="11">
        <f>ABS(SMA1MSFT[[#This Row],[Erorr 2]])</f>
        <v>6.7106999999999744</v>
      </c>
      <c r="M426" s="25">
        <f>SMA1MSFT[[#This Row],[Abs Erorr 2]]/SMA1MSFT[[#This Row],[Adj Close]]</f>
        <v>2.4102664485321626E-2</v>
      </c>
      <c r="N426" s="23">
        <f t="shared" si="34"/>
        <v>272.77465000000001</v>
      </c>
      <c r="O426" s="27">
        <f>SMA1MSFT[[#This Row],[Adj Close]]-SMA1MSFT[[#This Row],[6-MA]]</f>
        <v>5.6468499999999722</v>
      </c>
      <c r="P426" s="11">
        <f>(SMA1MSFT[[#This Row],[Adj Close]]-N426)^2</f>
        <v>31.886914922499685</v>
      </c>
      <c r="Q426" s="11">
        <f>ABS(SMA1MSFT[[#This Row],[Erorr 3]])</f>
        <v>5.6468499999999722</v>
      </c>
      <c r="R426" s="28">
        <f>SMA1MSFT[[#This Row],[Abs Erorr 3]]/SMA1MSFT[[#This Row],[Adj Close]]</f>
        <v>2.0281659282777992E-2</v>
      </c>
    </row>
    <row r="427" spans="2:18">
      <c r="B427" s="14">
        <v>44400.291666666664</v>
      </c>
      <c r="C427" s="15">
        <v>281.8562</v>
      </c>
      <c r="D427" s="23">
        <f t="shared" si="31"/>
        <v>278.42149999999998</v>
      </c>
      <c r="E427" s="24">
        <f>SMA1MSFT[[#This Row],[Adj Close]]-SMA1MSFT[[#This Row],[Naive Trend ]]</f>
        <v>3.4347000000000207</v>
      </c>
      <c r="F427" s="6">
        <f t="shared" si="30"/>
        <v>11.797164090000143</v>
      </c>
      <c r="G427" s="6">
        <f>ABS(SMA1MSFT[[#This Row],[Erorr 1]])</f>
        <v>3.4347000000000207</v>
      </c>
      <c r="H427" s="25">
        <f>SMA1MSFT[[#This Row],[Abs Erorr 1]]/SMA1MSFT[[#This Row],[Adj Close]]</f>
        <v>1.2186001230414733E-2</v>
      </c>
      <c r="I427" s="23">
        <f t="shared" si="33"/>
        <v>274.67206666666669</v>
      </c>
      <c r="J427" s="26">
        <f>(SMA1MSFT[[#This Row],[Adj Close]]-SMA1MSFT[[#This Row],[3-MA]])</f>
        <v>7.1841333333333068</v>
      </c>
      <c r="K427" s="11">
        <f t="shared" si="32"/>
        <v>51.61177175111073</v>
      </c>
      <c r="L427" s="11">
        <f>ABS(SMA1MSFT[[#This Row],[Erorr 2]])</f>
        <v>7.1841333333333068</v>
      </c>
      <c r="M427" s="25">
        <f>SMA1MSFT[[#This Row],[Abs Erorr 2]]/SMA1MSFT[[#This Row],[Adj Close]]</f>
        <v>2.5488647520733293E-2</v>
      </c>
      <c r="N427" s="23">
        <f t="shared" si="34"/>
        <v>273.36333333333329</v>
      </c>
      <c r="O427" s="27">
        <f>SMA1MSFT[[#This Row],[Adj Close]]-SMA1MSFT[[#This Row],[6-MA]]</f>
        <v>8.4928666666667141</v>
      </c>
      <c r="P427" s="11">
        <f>(SMA1MSFT[[#This Row],[Adj Close]]-N427)^2</f>
        <v>72.128784217778588</v>
      </c>
      <c r="Q427" s="11">
        <f>ABS(SMA1MSFT[[#This Row],[Erorr 3]])</f>
        <v>8.4928666666667141</v>
      </c>
      <c r="R427" s="28">
        <f>SMA1MSFT[[#This Row],[Abs Erorr 3]]/SMA1MSFT[[#This Row],[Adj Close]]</f>
        <v>3.0131913602279157E-2</v>
      </c>
    </row>
    <row r="428" spans="2:18">
      <c r="B428" s="14">
        <v>44403.291666666664</v>
      </c>
      <c r="C428" s="15">
        <v>281.25290000000001</v>
      </c>
      <c r="D428" s="23">
        <f t="shared" si="31"/>
        <v>281.8562</v>
      </c>
      <c r="E428" s="24">
        <f>SMA1MSFT[[#This Row],[Adj Close]]-SMA1MSFT[[#This Row],[Naive Trend ]]</f>
        <v>-0.60329999999999018</v>
      </c>
      <c r="F428" s="6">
        <f t="shared" si="30"/>
        <v>0.36397088999998817</v>
      </c>
      <c r="G428" s="6">
        <f>ABS(SMA1MSFT[[#This Row],[Erorr 1]])</f>
        <v>0.60329999999999018</v>
      </c>
      <c r="H428" s="25">
        <f>SMA1MSFT[[#This Row],[Abs Erorr 1]]/SMA1MSFT[[#This Row],[Adj Close]]</f>
        <v>2.1450445488739498E-3</v>
      </c>
      <c r="I428" s="23">
        <f t="shared" si="33"/>
        <v>278.029</v>
      </c>
      <c r="J428" s="26">
        <f>(SMA1MSFT[[#This Row],[Adj Close]]-SMA1MSFT[[#This Row],[3-MA]])</f>
        <v>3.2239000000000146</v>
      </c>
      <c r="K428" s="11">
        <f t="shared" si="32"/>
        <v>10.393531210000095</v>
      </c>
      <c r="L428" s="11">
        <f>ABS(SMA1MSFT[[#This Row],[Erorr 2]])</f>
        <v>3.2239000000000146</v>
      </c>
      <c r="M428" s="25">
        <f>SMA1MSFT[[#This Row],[Abs Erorr 2]]/SMA1MSFT[[#This Row],[Adj Close]]</f>
        <v>1.1462637363028131E-2</v>
      </c>
      <c r="N428" s="23">
        <f t="shared" si="34"/>
        <v>274.76448333333332</v>
      </c>
      <c r="O428" s="27">
        <f>SMA1MSFT[[#This Row],[Adj Close]]-SMA1MSFT[[#This Row],[6-MA]]</f>
        <v>6.4884166666666943</v>
      </c>
      <c r="P428" s="11">
        <f>(SMA1MSFT[[#This Row],[Adj Close]]-N428)^2</f>
        <v>42.099550840278134</v>
      </c>
      <c r="Q428" s="11">
        <f>ABS(SMA1MSFT[[#This Row],[Erorr 3]])</f>
        <v>6.4884166666666943</v>
      </c>
      <c r="R428" s="28">
        <f>SMA1MSFT[[#This Row],[Abs Erorr 3]]/SMA1MSFT[[#This Row],[Adj Close]]</f>
        <v>2.3069688051809221E-2</v>
      </c>
    </row>
    <row r="429" spans="2:18">
      <c r="B429" s="14">
        <v>44404.291666666664</v>
      </c>
      <c r="C429" s="15">
        <v>278.8107</v>
      </c>
      <c r="D429" s="23">
        <f t="shared" si="31"/>
        <v>281.25290000000001</v>
      </c>
      <c r="E429" s="24">
        <f>SMA1MSFT[[#This Row],[Adj Close]]-SMA1MSFT[[#This Row],[Naive Trend ]]</f>
        <v>-2.4422000000000139</v>
      </c>
      <c r="F429" s="6">
        <f t="shared" si="30"/>
        <v>5.9643408400000677</v>
      </c>
      <c r="G429" s="6">
        <f>ABS(SMA1MSFT[[#This Row],[Erorr 1]])</f>
        <v>2.4422000000000139</v>
      </c>
      <c r="H429" s="25">
        <f>SMA1MSFT[[#This Row],[Abs Erorr 1]]/SMA1MSFT[[#This Row],[Adj Close]]</f>
        <v>8.7593481885738737E-3</v>
      </c>
      <c r="I429" s="23">
        <f t="shared" si="33"/>
        <v>280.5102</v>
      </c>
      <c r="J429" s="26">
        <f>(SMA1MSFT[[#This Row],[Adj Close]]-SMA1MSFT[[#This Row],[3-MA]])</f>
        <v>-1.6995000000000005</v>
      </c>
      <c r="K429" s="11">
        <f t="shared" si="32"/>
        <v>2.8883002500000017</v>
      </c>
      <c r="L429" s="11">
        <f>ABS(SMA1MSFT[[#This Row],[Erorr 2]])</f>
        <v>1.6995000000000005</v>
      </c>
      <c r="M429" s="25">
        <f>SMA1MSFT[[#This Row],[Abs Erorr 2]]/SMA1MSFT[[#This Row],[Adj Close]]</f>
        <v>6.0955336362628855E-3</v>
      </c>
      <c r="N429" s="23">
        <f t="shared" si="34"/>
        <v>276.11049999999994</v>
      </c>
      <c r="O429" s="27">
        <f>SMA1MSFT[[#This Row],[Adj Close]]-SMA1MSFT[[#This Row],[6-MA]]</f>
        <v>2.7002000000000521</v>
      </c>
      <c r="P429" s="11">
        <f>(SMA1MSFT[[#This Row],[Adj Close]]-N429)^2</f>
        <v>7.2910800400002813</v>
      </c>
      <c r="Q429" s="11">
        <f>ABS(SMA1MSFT[[#This Row],[Erorr 3]])</f>
        <v>2.7002000000000521</v>
      </c>
      <c r="R429" s="28">
        <f>SMA1MSFT[[#This Row],[Abs Erorr 3]]/SMA1MSFT[[#This Row],[Adj Close]]</f>
        <v>9.6847072224991795E-3</v>
      </c>
    </row>
    <row r="430" spans="2:18">
      <c r="B430" s="14">
        <v>44405.291666666664</v>
      </c>
      <c r="C430" s="15">
        <v>278.49930000000001</v>
      </c>
      <c r="D430" s="23">
        <f t="shared" si="31"/>
        <v>278.8107</v>
      </c>
      <c r="E430" s="24">
        <f>SMA1MSFT[[#This Row],[Adj Close]]-SMA1MSFT[[#This Row],[Naive Trend ]]</f>
        <v>-0.31139999999999191</v>
      </c>
      <c r="F430" s="6">
        <f t="shared" si="30"/>
        <v>9.6969959999994956E-2</v>
      </c>
      <c r="G430" s="6">
        <f>ABS(SMA1MSFT[[#This Row],[Erorr 1]])</f>
        <v>0.31139999999999191</v>
      </c>
      <c r="H430" s="25">
        <f>SMA1MSFT[[#This Row],[Abs Erorr 1]]/SMA1MSFT[[#This Row],[Adj Close]]</f>
        <v>1.1181356649729169E-3</v>
      </c>
      <c r="I430" s="23">
        <f t="shared" si="33"/>
        <v>280.63993333333332</v>
      </c>
      <c r="J430" s="26">
        <f>(SMA1MSFT[[#This Row],[Adj Close]]-SMA1MSFT[[#This Row],[3-MA]])</f>
        <v>-2.1406333333333123</v>
      </c>
      <c r="K430" s="11">
        <f t="shared" si="32"/>
        <v>4.5823110677776873</v>
      </c>
      <c r="L430" s="11">
        <f>ABS(SMA1MSFT[[#This Row],[Erorr 2]])</f>
        <v>2.1406333333333123</v>
      </c>
      <c r="M430" s="25">
        <f>SMA1MSFT[[#This Row],[Abs Erorr 2]]/SMA1MSFT[[#This Row],[Adj Close]]</f>
        <v>7.6863149506419311E-3</v>
      </c>
      <c r="N430" s="23">
        <f t="shared" si="34"/>
        <v>277.65600000000001</v>
      </c>
      <c r="O430" s="27">
        <f>SMA1MSFT[[#This Row],[Adj Close]]-SMA1MSFT[[#This Row],[6-MA]]</f>
        <v>0.84329999999999927</v>
      </c>
      <c r="P430" s="11">
        <f>(SMA1MSFT[[#This Row],[Adj Close]]-N430)^2</f>
        <v>0.71115488999999876</v>
      </c>
      <c r="Q430" s="11">
        <f>ABS(SMA1MSFT[[#This Row],[Erorr 3]])</f>
        <v>0.84329999999999927</v>
      </c>
      <c r="R430" s="28">
        <f>SMA1MSFT[[#This Row],[Abs Erorr 3]]/SMA1MSFT[[#This Row],[Adj Close]]</f>
        <v>3.0280147921377155E-3</v>
      </c>
    </row>
    <row r="431" spans="2:18">
      <c r="B431" s="14">
        <v>44406.291666666664</v>
      </c>
      <c r="C431" s="15">
        <v>278.77179999999998</v>
      </c>
      <c r="D431" s="23">
        <f t="shared" si="31"/>
        <v>278.49930000000001</v>
      </c>
      <c r="E431" s="24">
        <f>SMA1MSFT[[#This Row],[Adj Close]]-SMA1MSFT[[#This Row],[Naive Trend ]]</f>
        <v>0.27249999999997954</v>
      </c>
      <c r="F431" s="6">
        <f t="shared" si="30"/>
        <v>7.4256249999988852E-2</v>
      </c>
      <c r="G431" s="6">
        <f>ABS(SMA1MSFT[[#This Row],[Erorr 1]])</f>
        <v>0.27249999999997954</v>
      </c>
      <c r="H431" s="25">
        <f>SMA1MSFT[[#This Row],[Abs Erorr 1]]/SMA1MSFT[[#This Row],[Adj Close]]</f>
        <v>9.7750202854083364E-4</v>
      </c>
      <c r="I431" s="23">
        <f t="shared" si="33"/>
        <v>279.52096666666665</v>
      </c>
      <c r="J431" s="26">
        <f>(SMA1MSFT[[#This Row],[Adj Close]]-SMA1MSFT[[#This Row],[3-MA]])</f>
        <v>-0.74916666666666742</v>
      </c>
      <c r="K431" s="11">
        <f t="shared" si="32"/>
        <v>0.56125069444444553</v>
      </c>
      <c r="L431" s="11">
        <f>ABS(SMA1MSFT[[#This Row],[Erorr 2]])</f>
        <v>0.74916666666666742</v>
      </c>
      <c r="M431" s="25">
        <f>SMA1MSFT[[#This Row],[Abs Erorr 2]]/SMA1MSFT[[#This Row],[Adj Close]]</f>
        <v>2.6873832527776033E-3</v>
      </c>
      <c r="N431" s="23">
        <f t="shared" si="34"/>
        <v>278.7749833333333</v>
      </c>
      <c r="O431" s="27">
        <f>SMA1MSFT[[#This Row],[Adj Close]]-SMA1MSFT[[#This Row],[6-MA]]</f>
        <v>-3.1833333333111113E-3</v>
      </c>
      <c r="P431" s="11">
        <f>(SMA1MSFT[[#This Row],[Adj Close]]-N431)^2</f>
        <v>1.0133611110969631E-5</v>
      </c>
      <c r="Q431" s="11">
        <f>ABS(SMA1MSFT[[#This Row],[Erorr 3]])</f>
        <v>3.1833333333111113E-3</v>
      </c>
      <c r="R431" s="28">
        <f>SMA1MSFT[[#This Row],[Abs Erorr 3]]/SMA1MSFT[[#This Row],[Adj Close]]</f>
        <v>1.1419136847095408E-5</v>
      </c>
    </row>
    <row r="432" spans="2:18">
      <c r="B432" s="14">
        <v>44407.291666666664</v>
      </c>
      <c r="C432" s="15">
        <v>277.22460000000001</v>
      </c>
      <c r="D432" s="23">
        <f t="shared" si="31"/>
        <v>278.77179999999998</v>
      </c>
      <c r="E432" s="24">
        <f>SMA1MSFT[[#This Row],[Adj Close]]-SMA1MSFT[[#This Row],[Naive Trend ]]</f>
        <v>-1.5471999999999753</v>
      </c>
      <c r="F432" s="6">
        <f t="shared" si="30"/>
        <v>2.3938278399999233</v>
      </c>
      <c r="G432" s="6">
        <f>ABS(SMA1MSFT[[#This Row],[Erorr 1]])</f>
        <v>1.5471999999999753</v>
      </c>
      <c r="H432" s="25">
        <f>SMA1MSFT[[#This Row],[Abs Erorr 1]]/SMA1MSFT[[#This Row],[Adj Close]]</f>
        <v>5.5810342949362182E-3</v>
      </c>
      <c r="I432" s="23">
        <f t="shared" si="33"/>
        <v>278.69393333333329</v>
      </c>
      <c r="J432" s="26">
        <f>(SMA1MSFT[[#This Row],[Adj Close]]-SMA1MSFT[[#This Row],[3-MA]])</f>
        <v>-1.4693333333332816</v>
      </c>
      <c r="K432" s="11">
        <f t="shared" si="32"/>
        <v>2.1589404444442923</v>
      </c>
      <c r="L432" s="11">
        <f>ABS(SMA1MSFT[[#This Row],[Erorr 2]])</f>
        <v>1.4693333333332816</v>
      </c>
      <c r="M432" s="25">
        <f>SMA1MSFT[[#This Row],[Abs Erorr 2]]/SMA1MSFT[[#This Row],[Adj Close]]</f>
        <v>5.3001549405546321E-3</v>
      </c>
      <c r="N432" s="23">
        <f t="shared" si="34"/>
        <v>279.60206666666664</v>
      </c>
      <c r="O432" s="27">
        <f>SMA1MSFT[[#This Row],[Adj Close]]-SMA1MSFT[[#This Row],[6-MA]]</f>
        <v>-2.3774666666666349</v>
      </c>
      <c r="P432" s="11">
        <f>(SMA1MSFT[[#This Row],[Adj Close]]-N432)^2</f>
        <v>5.6523477511109599</v>
      </c>
      <c r="Q432" s="11">
        <f>ABS(SMA1MSFT[[#This Row],[Erorr 3]])</f>
        <v>2.3774666666666349</v>
      </c>
      <c r="R432" s="28">
        <f>SMA1MSFT[[#This Row],[Abs Erorr 3]]/SMA1MSFT[[#This Row],[Adj Close]]</f>
        <v>8.5759585068086851E-3</v>
      </c>
    </row>
    <row r="433" spans="2:18">
      <c r="B433" s="14">
        <v>44410.291666666664</v>
      </c>
      <c r="C433" s="15">
        <v>277.13709999999998</v>
      </c>
      <c r="D433" s="23">
        <f t="shared" si="31"/>
        <v>277.22460000000001</v>
      </c>
      <c r="E433" s="24">
        <f>SMA1MSFT[[#This Row],[Adj Close]]-SMA1MSFT[[#This Row],[Naive Trend ]]</f>
        <v>-8.7500000000034106E-2</v>
      </c>
      <c r="F433" s="6">
        <f t="shared" si="30"/>
        <v>7.6562500000059682E-3</v>
      </c>
      <c r="G433" s="6">
        <f>ABS(SMA1MSFT[[#This Row],[Erorr 1]])</f>
        <v>8.7500000000034106E-2</v>
      </c>
      <c r="H433" s="25">
        <f>SMA1MSFT[[#This Row],[Abs Erorr 1]]/SMA1MSFT[[#This Row],[Adj Close]]</f>
        <v>3.1572820816857112E-4</v>
      </c>
      <c r="I433" s="23">
        <f t="shared" si="33"/>
        <v>278.16523333333333</v>
      </c>
      <c r="J433" s="26">
        <f>(SMA1MSFT[[#This Row],[Adj Close]]-SMA1MSFT[[#This Row],[3-MA]])</f>
        <v>-1.0281333333333578</v>
      </c>
      <c r="K433" s="11">
        <f t="shared" si="32"/>
        <v>1.0570581511111614</v>
      </c>
      <c r="L433" s="11">
        <f>ABS(SMA1MSFT[[#This Row],[Erorr 2]])</f>
        <v>1.0281333333333578</v>
      </c>
      <c r="M433" s="25">
        <f>SMA1MSFT[[#This Row],[Abs Erorr 2]]/SMA1MSFT[[#This Row],[Adj Close]]</f>
        <v>3.7098365153325117E-3</v>
      </c>
      <c r="N433" s="23">
        <f t="shared" si="34"/>
        <v>279.40258333333333</v>
      </c>
      <c r="O433" s="27">
        <f>SMA1MSFT[[#This Row],[Adj Close]]-SMA1MSFT[[#This Row],[6-MA]]</f>
        <v>-2.2654833333333499</v>
      </c>
      <c r="P433" s="11">
        <f>(SMA1MSFT[[#This Row],[Adj Close]]-N433)^2</f>
        <v>5.1324147336111867</v>
      </c>
      <c r="Q433" s="11">
        <f>ABS(SMA1MSFT[[#This Row],[Erorr 3]])</f>
        <v>2.2654833333333499</v>
      </c>
      <c r="R433" s="28">
        <f>SMA1MSFT[[#This Row],[Abs Erorr 3]]/SMA1MSFT[[#This Row],[Adj Close]]</f>
        <v>8.1745942110722468E-3</v>
      </c>
    </row>
    <row r="434" spans="2:18">
      <c r="B434" s="14">
        <v>44411.291666666664</v>
      </c>
      <c r="C434" s="15">
        <v>279.375</v>
      </c>
      <c r="D434" s="23">
        <f t="shared" si="31"/>
        <v>277.13709999999998</v>
      </c>
      <c r="E434" s="24">
        <f>SMA1MSFT[[#This Row],[Adj Close]]-SMA1MSFT[[#This Row],[Naive Trend ]]</f>
        <v>2.2379000000000246</v>
      </c>
      <c r="F434" s="6">
        <f t="shared" si="30"/>
        <v>5.0081964100001102</v>
      </c>
      <c r="G434" s="6">
        <f>ABS(SMA1MSFT[[#This Row],[Erorr 1]])</f>
        <v>2.2379000000000246</v>
      </c>
      <c r="H434" s="25">
        <f>SMA1MSFT[[#This Row],[Abs Erorr 1]]/SMA1MSFT[[#This Row],[Adj Close]]</f>
        <v>8.0103803131991932E-3</v>
      </c>
      <c r="I434" s="23">
        <f t="shared" si="33"/>
        <v>277.71116666666666</v>
      </c>
      <c r="J434" s="26">
        <f>(SMA1MSFT[[#This Row],[Adj Close]]-SMA1MSFT[[#This Row],[3-MA]])</f>
        <v>1.6638333333333435</v>
      </c>
      <c r="K434" s="11">
        <f t="shared" si="32"/>
        <v>2.7683413611111449</v>
      </c>
      <c r="L434" s="11">
        <f>ABS(SMA1MSFT[[#This Row],[Erorr 2]])</f>
        <v>1.6638333333333435</v>
      </c>
      <c r="M434" s="25">
        <f>SMA1MSFT[[#This Row],[Abs Erorr 2]]/SMA1MSFT[[#This Row],[Adj Close]]</f>
        <v>5.9555555555555915E-3</v>
      </c>
      <c r="N434" s="23">
        <f t="shared" si="34"/>
        <v>278.61606666666665</v>
      </c>
      <c r="O434" s="27">
        <f>SMA1MSFT[[#This Row],[Adj Close]]-SMA1MSFT[[#This Row],[6-MA]]</f>
        <v>0.75893333333334567</v>
      </c>
      <c r="P434" s="11">
        <f>(SMA1MSFT[[#This Row],[Adj Close]]-N434)^2</f>
        <v>0.57597980444446317</v>
      </c>
      <c r="Q434" s="11">
        <f>ABS(SMA1MSFT[[#This Row],[Erorr 3]])</f>
        <v>0.75893333333334567</v>
      </c>
      <c r="R434" s="28">
        <f>SMA1MSFT[[#This Row],[Abs Erorr 3]]/SMA1MSFT[[#This Row],[Adj Close]]</f>
        <v>2.7165398956003426E-3</v>
      </c>
    </row>
    <row r="435" spans="2:18">
      <c r="B435" s="14">
        <v>44412.291666666664</v>
      </c>
      <c r="C435" s="15">
        <v>278.78149999999999</v>
      </c>
      <c r="D435" s="23">
        <f t="shared" si="31"/>
        <v>279.375</v>
      </c>
      <c r="E435" s="24">
        <f>SMA1MSFT[[#This Row],[Adj Close]]-SMA1MSFT[[#This Row],[Naive Trend ]]</f>
        <v>-0.59350000000000591</v>
      </c>
      <c r="F435" s="6">
        <f t="shared" si="30"/>
        <v>0.35224225000000703</v>
      </c>
      <c r="G435" s="6">
        <f>ABS(SMA1MSFT[[#This Row],[Erorr 1]])</f>
        <v>0.59350000000000591</v>
      </c>
      <c r="H435" s="25">
        <f>SMA1MSFT[[#This Row],[Abs Erorr 1]]/SMA1MSFT[[#This Row],[Adj Close]]</f>
        <v>2.1289074059792561E-3</v>
      </c>
      <c r="I435" s="23">
        <f t="shared" si="33"/>
        <v>277.91223333333329</v>
      </c>
      <c r="J435" s="26">
        <f>(SMA1MSFT[[#This Row],[Adj Close]]-SMA1MSFT[[#This Row],[3-MA]])</f>
        <v>0.86926666666670371</v>
      </c>
      <c r="K435" s="11">
        <f t="shared" si="32"/>
        <v>0.75562453777784222</v>
      </c>
      <c r="L435" s="11">
        <f>ABS(SMA1MSFT[[#This Row],[Erorr 2]])</f>
        <v>0.86926666666670371</v>
      </c>
      <c r="M435" s="25">
        <f>SMA1MSFT[[#This Row],[Abs Erorr 2]]/SMA1MSFT[[#This Row],[Adj Close]]</f>
        <v>3.1180930824559871E-3</v>
      </c>
      <c r="N435" s="23">
        <f t="shared" si="34"/>
        <v>278.30308333333329</v>
      </c>
      <c r="O435" s="27">
        <f>SMA1MSFT[[#This Row],[Adj Close]]-SMA1MSFT[[#This Row],[6-MA]]</f>
        <v>0.47841666666670335</v>
      </c>
      <c r="P435" s="11">
        <f>(SMA1MSFT[[#This Row],[Adj Close]]-N435)^2</f>
        <v>0.22888250694447954</v>
      </c>
      <c r="Q435" s="11">
        <f>ABS(SMA1MSFT[[#This Row],[Erorr 3]])</f>
        <v>0.47841666666670335</v>
      </c>
      <c r="R435" s="28">
        <f>SMA1MSFT[[#This Row],[Abs Erorr 3]]/SMA1MSFT[[#This Row],[Adj Close]]</f>
        <v>1.7160990477011688E-3</v>
      </c>
    </row>
    <row r="436" spans="2:18">
      <c r="B436" s="14">
        <v>44413.291666666664</v>
      </c>
      <c r="C436" s="15">
        <v>281.71030000000002</v>
      </c>
      <c r="D436" s="23">
        <f t="shared" si="31"/>
        <v>278.78149999999999</v>
      </c>
      <c r="E436" s="24">
        <f>SMA1MSFT[[#This Row],[Adj Close]]-SMA1MSFT[[#This Row],[Naive Trend ]]</f>
        <v>2.9288000000000238</v>
      </c>
      <c r="F436" s="6">
        <f t="shared" si="30"/>
        <v>8.5778694400001392</v>
      </c>
      <c r="G436" s="6">
        <f>ABS(SMA1MSFT[[#This Row],[Erorr 1]])</f>
        <v>2.9288000000000238</v>
      </c>
      <c r="H436" s="25">
        <f>SMA1MSFT[[#This Row],[Abs Erorr 1]]/SMA1MSFT[[#This Row],[Adj Close]]</f>
        <v>1.0396495974765651E-2</v>
      </c>
      <c r="I436" s="23">
        <f t="shared" si="33"/>
        <v>278.43119999999999</v>
      </c>
      <c r="J436" s="26">
        <f>(SMA1MSFT[[#This Row],[Adj Close]]-SMA1MSFT[[#This Row],[3-MA]])</f>
        <v>3.2791000000000281</v>
      </c>
      <c r="K436" s="11">
        <f t="shared" si="32"/>
        <v>10.752496810000185</v>
      </c>
      <c r="L436" s="11">
        <f>ABS(SMA1MSFT[[#This Row],[Erorr 2]])</f>
        <v>3.2791000000000281</v>
      </c>
      <c r="M436" s="25">
        <f>SMA1MSFT[[#This Row],[Abs Erorr 2]]/SMA1MSFT[[#This Row],[Adj Close]]</f>
        <v>1.1639971985404963E-2</v>
      </c>
      <c r="N436" s="23">
        <f t="shared" si="34"/>
        <v>278.29821666666663</v>
      </c>
      <c r="O436" s="27">
        <f>SMA1MSFT[[#This Row],[Adj Close]]-SMA1MSFT[[#This Row],[6-MA]]</f>
        <v>3.4120833333333849</v>
      </c>
      <c r="P436" s="11">
        <f>(SMA1MSFT[[#This Row],[Adj Close]]-N436)^2</f>
        <v>11.642312673611462</v>
      </c>
      <c r="Q436" s="11">
        <f>ABS(SMA1MSFT[[#This Row],[Erorr 3]])</f>
        <v>3.4120833333333849</v>
      </c>
      <c r="R436" s="28">
        <f>SMA1MSFT[[#This Row],[Abs Erorr 3]]/SMA1MSFT[[#This Row],[Adj Close]]</f>
        <v>1.2112029035975556E-2</v>
      </c>
    </row>
    <row r="437" spans="2:18">
      <c r="B437" s="14">
        <v>44414.291666666664</v>
      </c>
      <c r="C437" s="15">
        <v>281.65190000000001</v>
      </c>
      <c r="D437" s="23">
        <f t="shared" si="31"/>
        <v>281.71030000000002</v>
      </c>
      <c r="E437" s="24">
        <f>SMA1MSFT[[#This Row],[Adj Close]]-SMA1MSFT[[#This Row],[Naive Trend ]]</f>
        <v>-5.8400000000006003E-2</v>
      </c>
      <c r="F437" s="6">
        <f t="shared" si="30"/>
        <v>3.4105600000007012E-3</v>
      </c>
      <c r="G437" s="6">
        <f>ABS(SMA1MSFT[[#This Row],[Erorr 1]])</f>
        <v>5.8400000000006003E-2</v>
      </c>
      <c r="H437" s="25">
        <f>SMA1MSFT[[#This Row],[Abs Erorr 1]]/SMA1MSFT[[#This Row],[Adj Close]]</f>
        <v>2.0734814854792743E-4</v>
      </c>
      <c r="I437" s="23">
        <f t="shared" si="33"/>
        <v>279.9556</v>
      </c>
      <c r="J437" s="26">
        <f>(SMA1MSFT[[#This Row],[Adj Close]]-SMA1MSFT[[#This Row],[3-MA]])</f>
        <v>1.6963000000000079</v>
      </c>
      <c r="K437" s="11">
        <f t="shared" si="32"/>
        <v>2.8774336900000268</v>
      </c>
      <c r="L437" s="11">
        <f>ABS(SMA1MSFT[[#This Row],[Erorr 2]])</f>
        <v>1.6963000000000079</v>
      </c>
      <c r="M437" s="25">
        <f>SMA1MSFT[[#This Row],[Abs Erorr 2]]/SMA1MSFT[[#This Row],[Adj Close]]</f>
        <v>6.0226826092776506E-3</v>
      </c>
      <c r="N437" s="23">
        <f t="shared" si="34"/>
        <v>278.8333833333333</v>
      </c>
      <c r="O437" s="27">
        <f>SMA1MSFT[[#This Row],[Adj Close]]-SMA1MSFT[[#This Row],[6-MA]]</f>
        <v>2.8185166666667101</v>
      </c>
      <c r="P437" s="11">
        <f>(SMA1MSFT[[#This Row],[Adj Close]]-N437)^2</f>
        <v>7.9440362002780223</v>
      </c>
      <c r="Q437" s="11">
        <f>ABS(SMA1MSFT[[#This Row],[Erorr 3]])</f>
        <v>2.8185166666667101</v>
      </c>
      <c r="R437" s="28">
        <f>SMA1MSFT[[#This Row],[Abs Erorr 3]]/SMA1MSFT[[#This Row],[Adj Close]]</f>
        <v>1.0007092679533531E-2</v>
      </c>
    </row>
    <row r="438" spans="2:18">
      <c r="B438" s="14">
        <v>44417.291666666664</v>
      </c>
      <c r="C438" s="15">
        <v>280.5523</v>
      </c>
      <c r="D438" s="23">
        <f t="shared" si="31"/>
        <v>281.65190000000001</v>
      </c>
      <c r="E438" s="24">
        <f>SMA1MSFT[[#This Row],[Adj Close]]-SMA1MSFT[[#This Row],[Naive Trend ]]</f>
        <v>-1.0996000000000095</v>
      </c>
      <c r="F438" s="6">
        <f t="shared" si="30"/>
        <v>1.2091201600000208</v>
      </c>
      <c r="G438" s="6">
        <f>ABS(SMA1MSFT[[#This Row],[Erorr 1]])</f>
        <v>1.0996000000000095</v>
      </c>
      <c r="H438" s="25">
        <f>SMA1MSFT[[#This Row],[Abs Erorr 1]]/SMA1MSFT[[#This Row],[Adj Close]]</f>
        <v>3.9194118173332014E-3</v>
      </c>
      <c r="I438" s="23">
        <f t="shared" si="33"/>
        <v>280.71456666666671</v>
      </c>
      <c r="J438" s="26">
        <f>(SMA1MSFT[[#This Row],[Adj Close]]-SMA1MSFT[[#This Row],[3-MA]])</f>
        <v>-0.16226666666671008</v>
      </c>
      <c r="K438" s="11">
        <f t="shared" si="32"/>
        <v>2.63304711111252E-2</v>
      </c>
      <c r="L438" s="11">
        <f>ABS(SMA1MSFT[[#This Row],[Erorr 2]])</f>
        <v>0.16226666666671008</v>
      </c>
      <c r="M438" s="25">
        <f>SMA1MSFT[[#This Row],[Abs Erorr 2]]/SMA1MSFT[[#This Row],[Adj Close]]</f>
        <v>5.7838294915675287E-4</v>
      </c>
      <c r="N438" s="23">
        <f t="shared" si="34"/>
        <v>279.3134</v>
      </c>
      <c r="O438" s="27">
        <f>SMA1MSFT[[#This Row],[Adj Close]]-SMA1MSFT[[#This Row],[6-MA]]</f>
        <v>1.238900000000001</v>
      </c>
      <c r="P438" s="11">
        <f>(SMA1MSFT[[#This Row],[Adj Close]]-N438)^2</f>
        <v>1.5348732100000024</v>
      </c>
      <c r="Q438" s="11">
        <f>ABS(SMA1MSFT[[#This Row],[Erorr 3]])</f>
        <v>1.238900000000001</v>
      </c>
      <c r="R438" s="28">
        <f>SMA1MSFT[[#This Row],[Abs Erorr 3]]/SMA1MSFT[[#This Row],[Adj Close]]</f>
        <v>4.4159324304238494E-3</v>
      </c>
    </row>
    <row r="439" spans="2:18">
      <c r="B439" s="14">
        <v>44418.291666666664</v>
      </c>
      <c r="C439" s="15">
        <v>278.7133</v>
      </c>
      <c r="D439" s="23">
        <f t="shared" si="31"/>
        <v>280.5523</v>
      </c>
      <c r="E439" s="24">
        <f>SMA1MSFT[[#This Row],[Adj Close]]-SMA1MSFT[[#This Row],[Naive Trend ]]</f>
        <v>-1.8389999999999986</v>
      </c>
      <c r="F439" s="6">
        <f t="shared" si="30"/>
        <v>3.3819209999999948</v>
      </c>
      <c r="G439" s="6">
        <f>ABS(SMA1MSFT[[#This Row],[Erorr 1]])</f>
        <v>1.8389999999999986</v>
      </c>
      <c r="H439" s="25">
        <f>SMA1MSFT[[#This Row],[Abs Erorr 1]]/SMA1MSFT[[#This Row],[Adj Close]]</f>
        <v>6.5981781278467823E-3</v>
      </c>
      <c r="I439" s="23">
        <f t="shared" si="33"/>
        <v>281.30483333333336</v>
      </c>
      <c r="J439" s="26">
        <f>(SMA1MSFT[[#This Row],[Adj Close]]-SMA1MSFT[[#This Row],[3-MA]])</f>
        <v>-2.5915333333333592</v>
      </c>
      <c r="K439" s="11">
        <f t="shared" si="32"/>
        <v>6.7160450177779119</v>
      </c>
      <c r="L439" s="11">
        <f>ABS(SMA1MSFT[[#This Row],[Erorr 2]])</f>
        <v>2.5915333333333592</v>
      </c>
      <c r="M439" s="25">
        <f>SMA1MSFT[[#This Row],[Abs Erorr 2]]/SMA1MSFT[[#This Row],[Adj Close]]</f>
        <v>9.2982047621457571E-3</v>
      </c>
      <c r="N439" s="23">
        <f t="shared" si="34"/>
        <v>279.86801666666668</v>
      </c>
      <c r="O439" s="27">
        <f>SMA1MSFT[[#This Row],[Adj Close]]-SMA1MSFT[[#This Row],[6-MA]]</f>
        <v>-1.1547166666666726</v>
      </c>
      <c r="P439" s="11">
        <f>(SMA1MSFT[[#This Row],[Adj Close]]-N439)^2</f>
        <v>1.3333705802777915</v>
      </c>
      <c r="Q439" s="11">
        <f>ABS(SMA1MSFT[[#This Row],[Erorr 3]])</f>
        <v>1.1547166666666726</v>
      </c>
      <c r="R439" s="28">
        <f>SMA1MSFT[[#This Row],[Abs Erorr 3]]/SMA1MSFT[[#This Row],[Adj Close]]</f>
        <v>4.1430267829582323E-3</v>
      </c>
    </row>
    <row r="440" spans="2:18">
      <c r="B440" s="14">
        <v>44419.291666666664</v>
      </c>
      <c r="C440" s="15">
        <v>279.2097</v>
      </c>
      <c r="D440" s="23">
        <f t="shared" si="31"/>
        <v>278.7133</v>
      </c>
      <c r="E440" s="24">
        <f>SMA1MSFT[[#This Row],[Adj Close]]-SMA1MSFT[[#This Row],[Naive Trend ]]</f>
        <v>0.49639999999999418</v>
      </c>
      <c r="F440" s="6">
        <f t="shared" si="30"/>
        <v>0.24641295999999421</v>
      </c>
      <c r="G440" s="6">
        <f>ABS(SMA1MSFT[[#This Row],[Erorr 1]])</f>
        <v>0.49639999999999418</v>
      </c>
      <c r="H440" s="25">
        <f>SMA1MSFT[[#This Row],[Abs Erorr 1]]/SMA1MSFT[[#This Row],[Adj Close]]</f>
        <v>1.7778751955966937E-3</v>
      </c>
      <c r="I440" s="23">
        <f t="shared" si="33"/>
        <v>280.30583333333334</v>
      </c>
      <c r="J440" s="26">
        <f>(SMA1MSFT[[#This Row],[Adj Close]]-SMA1MSFT[[#This Row],[3-MA]])</f>
        <v>-1.0961333333333414</v>
      </c>
      <c r="K440" s="11">
        <f t="shared" si="32"/>
        <v>1.2015082844444622</v>
      </c>
      <c r="L440" s="11">
        <f>ABS(SMA1MSFT[[#This Row],[Erorr 2]])</f>
        <v>1.0961333333333414</v>
      </c>
      <c r="M440" s="25">
        <f>SMA1MSFT[[#This Row],[Abs Erorr 2]]/SMA1MSFT[[#This Row],[Adj Close]]</f>
        <v>3.9258425954876979E-3</v>
      </c>
      <c r="N440" s="23">
        <f t="shared" si="34"/>
        <v>280.13071666666673</v>
      </c>
      <c r="O440" s="27">
        <f>SMA1MSFT[[#This Row],[Adj Close]]-SMA1MSFT[[#This Row],[6-MA]]</f>
        <v>-0.92101666666673054</v>
      </c>
      <c r="P440" s="11">
        <f>(SMA1MSFT[[#This Row],[Adj Close]]-N440)^2</f>
        <v>0.84827170027789545</v>
      </c>
      <c r="Q440" s="11">
        <f>ABS(SMA1MSFT[[#This Row],[Erorr 3]])</f>
        <v>0.92101666666673054</v>
      </c>
      <c r="R440" s="28">
        <f>SMA1MSFT[[#This Row],[Abs Erorr 3]]/SMA1MSFT[[#This Row],[Adj Close]]</f>
        <v>3.2986556937911918E-3</v>
      </c>
    </row>
    <row r="441" spans="2:18">
      <c r="B441" s="14">
        <v>44420.291666666664</v>
      </c>
      <c r="C441" s="15">
        <v>281.99239999999998</v>
      </c>
      <c r="D441" s="23">
        <f t="shared" si="31"/>
        <v>279.2097</v>
      </c>
      <c r="E441" s="24">
        <f>SMA1MSFT[[#This Row],[Adj Close]]-SMA1MSFT[[#This Row],[Naive Trend ]]</f>
        <v>2.7826999999999771</v>
      </c>
      <c r="F441" s="6">
        <f t="shared" si="30"/>
        <v>7.7434192899998724</v>
      </c>
      <c r="G441" s="6">
        <f>ABS(SMA1MSFT[[#This Row],[Erorr 1]])</f>
        <v>2.7826999999999771</v>
      </c>
      <c r="H441" s="25">
        <f>SMA1MSFT[[#This Row],[Abs Erorr 1]]/SMA1MSFT[[#This Row],[Adj Close]]</f>
        <v>9.8679964424572345E-3</v>
      </c>
      <c r="I441" s="23">
        <f t="shared" si="33"/>
        <v>279.49176666666665</v>
      </c>
      <c r="J441" s="26">
        <f>(SMA1MSFT[[#This Row],[Adj Close]]-SMA1MSFT[[#This Row],[3-MA]])</f>
        <v>2.5006333333333259</v>
      </c>
      <c r="K441" s="11">
        <f t="shared" si="32"/>
        <v>6.2531670677777411</v>
      </c>
      <c r="L441" s="11">
        <f>ABS(SMA1MSFT[[#This Row],[Erorr 2]])</f>
        <v>2.5006333333333259</v>
      </c>
      <c r="M441" s="25">
        <f>SMA1MSFT[[#This Row],[Abs Erorr 2]]/SMA1MSFT[[#This Row],[Adj Close]]</f>
        <v>8.8677330783855386E-3</v>
      </c>
      <c r="N441" s="23">
        <f t="shared" si="34"/>
        <v>280.10316666666671</v>
      </c>
      <c r="O441" s="27">
        <f>SMA1MSFT[[#This Row],[Adj Close]]-SMA1MSFT[[#This Row],[6-MA]]</f>
        <v>1.8892333333332658</v>
      </c>
      <c r="P441" s="11">
        <f>(SMA1MSFT[[#This Row],[Adj Close]]-N441)^2</f>
        <v>3.5692025877775229</v>
      </c>
      <c r="Q441" s="11">
        <f>ABS(SMA1MSFT[[#This Row],[Erorr 3]])</f>
        <v>1.8892333333332658</v>
      </c>
      <c r="R441" s="28">
        <f>SMA1MSFT[[#This Row],[Abs Erorr 3]]/SMA1MSFT[[#This Row],[Adj Close]]</f>
        <v>6.6995895397651351E-3</v>
      </c>
    </row>
    <row r="442" spans="2:18">
      <c r="B442" s="14">
        <v>44421.291666666664</v>
      </c>
      <c r="C442" s="15">
        <v>284.95049999999998</v>
      </c>
      <c r="D442" s="23">
        <f t="shared" si="31"/>
        <v>281.99239999999998</v>
      </c>
      <c r="E442" s="24">
        <f>SMA1MSFT[[#This Row],[Adj Close]]-SMA1MSFT[[#This Row],[Naive Trend ]]</f>
        <v>2.9581000000000017</v>
      </c>
      <c r="F442" s="6">
        <f t="shared" si="30"/>
        <v>8.7503556100000104</v>
      </c>
      <c r="G442" s="6">
        <f>ABS(SMA1MSFT[[#This Row],[Erorr 1]])</f>
        <v>2.9581000000000017</v>
      </c>
      <c r="H442" s="25">
        <f>SMA1MSFT[[#This Row],[Abs Erorr 1]]/SMA1MSFT[[#This Row],[Adj Close]]</f>
        <v>1.0381101278994078E-2</v>
      </c>
      <c r="I442" s="23">
        <f t="shared" si="33"/>
        <v>279.97179999999997</v>
      </c>
      <c r="J442" s="26">
        <f>(SMA1MSFT[[#This Row],[Adj Close]]-SMA1MSFT[[#This Row],[3-MA]])</f>
        <v>4.9787000000000035</v>
      </c>
      <c r="K442" s="11">
        <f t="shared" si="32"/>
        <v>24.787453690000035</v>
      </c>
      <c r="L442" s="11">
        <f>ABS(SMA1MSFT[[#This Row],[Erorr 2]])</f>
        <v>4.9787000000000035</v>
      </c>
      <c r="M442" s="25">
        <f>SMA1MSFT[[#This Row],[Abs Erorr 2]]/SMA1MSFT[[#This Row],[Adj Close]]</f>
        <v>1.7472157444889565E-2</v>
      </c>
      <c r="N442" s="23">
        <f t="shared" si="34"/>
        <v>280.6383166666667</v>
      </c>
      <c r="O442" s="27">
        <f>SMA1MSFT[[#This Row],[Adj Close]]-SMA1MSFT[[#This Row],[6-MA]]</f>
        <v>4.3121833333332802</v>
      </c>
      <c r="P442" s="11">
        <f>(SMA1MSFT[[#This Row],[Adj Close]]-N442)^2</f>
        <v>18.594925100277319</v>
      </c>
      <c r="Q442" s="11">
        <f>ABS(SMA1MSFT[[#This Row],[Erorr 3]])</f>
        <v>4.3121833333332802</v>
      </c>
      <c r="R442" s="28">
        <f>SMA1MSFT[[#This Row],[Abs Erorr 3]]/SMA1MSFT[[#This Row],[Adj Close]]</f>
        <v>1.5133096216126241E-2</v>
      </c>
    </row>
    <row r="443" spans="2:18">
      <c r="B443" s="14">
        <v>44424.291666666664</v>
      </c>
      <c r="C443" s="15">
        <v>286.6533</v>
      </c>
      <c r="D443" s="23">
        <f t="shared" si="31"/>
        <v>284.95049999999998</v>
      </c>
      <c r="E443" s="24">
        <f>SMA1MSFT[[#This Row],[Adj Close]]-SMA1MSFT[[#This Row],[Naive Trend ]]</f>
        <v>1.7028000000000247</v>
      </c>
      <c r="F443" s="6">
        <f t="shared" si="30"/>
        <v>2.8995278400000841</v>
      </c>
      <c r="G443" s="6">
        <f>ABS(SMA1MSFT[[#This Row],[Erorr 1]])</f>
        <v>1.7028000000000247</v>
      </c>
      <c r="H443" s="25">
        <f>SMA1MSFT[[#This Row],[Abs Erorr 1]]/SMA1MSFT[[#This Row],[Adj Close]]</f>
        <v>5.9402769826826509E-3</v>
      </c>
      <c r="I443" s="23">
        <f t="shared" si="33"/>
        <v>282.05086666666665</v>
      </c>
      <c r="J443" s="26">
        <f>(SMA1MSFT[[#This Row],[Adj Close]]-SMA1MSFT[[#This Row],[3-MA]])</f>
        <v>4.6024333333333516</v>
      </c>
      <c r="K443" s="11">
        <f t="shared" si="32"/>
        <v>21.182392587777947</v>
      </c>
      <c r="L443" s="11">
        <f>ABS(SMA1MSFT[[#This Row],[Erorr 2]])</f>
        <v>4.6024333333333516</v>
      </c>
      <c r="M443" s="25">
        <f>SMA1MSFT[[#This Row],[Abs Erorr 2]]/SMA1MSFT[[#This Row],[Adj Close]]</f>
        <v>1.6055748645954368E-2</v>
      </c>
      <c r="N443" s="23">
        <f t="shared" si="34"/>
        <v>281.17834999999997</v>
      </c>
      <c r="O443" s="27">
        <f>SMA1MSFT[[#This Row],[Adj Close]]-SMA1MSFT[[#This Row],[6-MA]]</f>
        <v>5.4749500000000353</v>
      </c>
      <c r="P443" s="11">
        <f>(SMA1MSFT[[#This Row],[Adj Close]]-N443)^2</f>
        <v>29.975077502500387</v>
      </c>
      <c r="Q443" s="11">
        <f>ABS(SMA1MSFT[[#This Row],[Erorr 3]])</f>
        <v>5.4749500000000353</v>
      </c>
      <c r="R443" s="28">
        <f>SMA1MSFT[[#This Row],[Abs Erorr 3]]/SMA1MSFT[[#This Row],[Adj Close]]</f>
        <v>1.9099553362895299E-2</v>
      </c>
    </row>
    <row r="444" spans="2:18">
      <c r="B444" s="14">
        <v>44425.291666666664</v>
      </c>
      <c r="C444" s="15">
        <v>285.17419999999998</v>
      </c>
      <c r="D444" s="23">
        <f t="shared" si="31"/>
        <v>286.6533</v>
      </c>
      <c r="E444" s="24">
        <f>SMA1MSFT[[#This Row],[Adj Close]]-SMA1MSFT[[#This Row],[Naive Trend ]]</f>
        <v>-1.4791000000000167</v>
      </c>
      <c r="F444" s="6">
        <f t="shared" si="30"/>
        <v>2.1877368100000494</v>
      </c>
      <c r="G444" s="6">
        <f>ABS(SMA1MSFT[[#This Row],[Erorr 1]])</f>
        <v>1.4791000000000167</v>
      </c>
      <c r="H444" s="25">
        <f>SMA1MSFT[[#This Row],[Abs Erorr 1]]/SMA1MSFT[[#This Row],[Adj Close]]</f>
        <v>5.1866543326851335E-3</v>
      </c>
      <c r="I444" s="23">
        <f t="shared" si="33"/>
        <v>284.53206666666665</v>
      </c>
      <c r="J444" s="26">
        <f>(SMA1MSFT[[#This Row],[Adj Close]]-SMA1MSFT[[#This Row],[3-MA]])</f>
        <v>0.64213333333333367</v>
      </c>
      <c r="K444" s="11">
        <f t="shared" si="32"/>
        <v>0.41233521777777821</v>
      </c>
      <c r="L444" s="11">
        <f>ABS(SMA1MSFT[[#This Row],[Erorr 2]])</f>
        <v>0.64213333333333367</v>
      </c>
      <c r="M444" s="25">
        <f>SMA1MSFT[[#This Row],[Abs Erorr 2]]/SMA1MSFT[[#This Row],[Adj Close]]</f>
        <v>2.2517230988404061E-3</v>
      </c>
      <c r="N444" s="23">
        <f t="shared" si="34"/>
        <v>282.01191666666665</v>
      </c>
      <c r="O444" s="27">
        <f>SMA1MSFT[[#This Row],[Adj Close]]-SMA1MSFT[[#This Row],[6-MA]]</f>
        <v>3.1622833333333347</v>
      </c>
      <c r="P444" s="11">
        <f>(SMA1MSFT[[#This Row],[Adj Close]]-N444)^2</f>
        <v>10.000035880277785</v>
      </c>
      <c r="Q444" s="11">
        <f>ABS(SMA1MSFT[[#This Row],[Erorr 3]])</f>
        <v>3.1622833333333347</v>
      </c>
      <c r="R444" s="28">
        <f>SMA1MSFT[[#This Row],[Abs Erorr 3]]/SMA1MSFT[[#This Row],[Adj Close]]</f>
        <v>1.1088953114739463E-2</v>
      </c>
    </row>
    <row r="445" spans="2:18">
      <c r="B445" s="14">
        <v>44426.291666666664</v>
      </c>
      <c r="C445" s="15">
        <v>283.42930000000001</v>
      </c>
      <c r="D445" s="23">
        <f t="shared" si="31"/>
        <v>285.17419999999998</v>
      </c>
      <c r="E445" s="24">
        <f>SMA1MSFT[[#This Row],[Adj Close]]-SMA1MSFT[[#This Row],[Naive Trend ]]</f>
        <v>-1.7448999999999728</v>
      </c>
      <c r="F445" s="6">
        <f t="shared" si="30"/>
        <v>3.0446760099999053</v>
      </c>
      <c r="G445" s="6">
        <f>ABS(SMA1MSFT[[#This Row],[Erorr 1]])</f>
        <v>1.7448999999999728</v>
      </c>
      <c r="H445" s="25">
        <f>SMA1MSFT[[#This Row],[Abs Erorr 1]]/SMA1MSFT[[#This Row],[Adj Close]]</f>
        <v>6.1563853842915069E-3</v>
      </c>
      <c r="I445" s="23">
        <f t="shared" si="33"/>
        <v>285.59266666666667</v>
      </c>
      <c r="J445" s="26">
        <f>(SMA1MSFT[[#This Row],[Adj Close]]-SMA1MSFT[[#This Row],[3-MA]])</f>
        <v>-2.1633666666666613</v>
      </c>
      <c r="K445" s="11">
        <f t="shared" si="32"/>
        <v>4.6801553344444216</v>
      </c>
      <c r="L445" s="11">
        <f>ABS(SMA1MSFT[[#This Row],[Erorr 2]])</f>
        <v>2.1633666666666613</v>
      </c>
      <c r="M445" s="25">
        <f>SMA1MSFT[[#This Row],[Abs Erorr 2]]/SMA1MSFT[[#This Row],[Adj Close]]</f>
        <v>7.6328264814776075E-3</v>
      </c>
      <c r="N445" s="23">
        <f t="shared" si="34"/>
        <v>282.78223333333329</v>
      </c>
      <c r="O445" s="27">
        <f>SMA1MSFT[[#This Row],[Adj Close]]-SMA1MSFT[[#This Row],[6-MA]]</f>
        <v>0.64706666666671708</v>
      </c>
      <c r="P445" s="11">
        <f>(SMA1MSFT[[#This Row],[Adj Close]]-N445)^2</f>
        <v>0.41869527111117638</v>
      </c>
      <c r="Q445" s="11">
        <f>ABS(SMA1MSFT[[#This Row],[Erorr 3]])</f>
        <v>0.64706666666671708</v>
      </c>
      <c r="R445" s="28">
        <f>SMA1MSFT[[#This Row],[Abs Erorr 3]]/SMA1MSFT[[#This Row],[Adj Close]]</f>
        <v>2.28299144325134E-3</v>
      </c>
    </row>
    <row r="446" spans="2:18">
      <c r="B446" s="14">
        <v>44427.291666666664</v>
      </c>
      <c r="C446" s="15">
        <v>289.3175</v>
      </c>
      <c r="D446" s="23">
        <f t="shared" si="31"/>
        <v>283.42930000000001</v>
      </c>
      <c r="E446" s="24">
        <f>SMA1MSFT[[#This Row],[Adj Close]]-SMA1MSFT[[#This Row],[Naive Trend ]]</f>
        <v>5.8881999999999834</v>
      </c>
      <c r="F446" s="6">
        <f t="shared" si="30"/>
        <v>34.670899239999805</v>
      </c>
      <c r="G446" s="6">
        <f>ABS(SMA1MSFT[[#This Row],[Erorr 1]])</f>
        <v>5.8881999999999834</v>
      </c>
      <c r="H446" s="25">
        <f>SMA1MSFT[[#This Row],[Abs Erorr 1]]/SMA1MSFT[[#This Row],[Adj Close]]</f>
        <v>2.0352035393641877E-2</v>
      </c>
      <c r="I446" s="23">
        <f t="shared" si="33"/>
        <v>285.0856</v>
      </c>
      <c r="J446" s="26">
        <f>(SMA1MSFT[[#This Row],[Adj Close]]-SMA1MSFT[[#This Row],[3-MA]])</f>
        <v>4.231899999999996</v>
      </c>
      <c r="K446" s="11">
        <f t="shared" si="32"/>
        <v>17.908977609999965</v>
      </c>
      <c r="L446" s="11">
        <f>ABS(SMA1MSFT[[#This Row],[Erorr 2]])</f>
        <v>4.231899999999996</v>
      </c>
      <c r="M446" s="25">
        <f>SMA1MSFT[[#This Row],[Abs Erorr 2]]/SMA1MSFT[[#This Row],[Adj Close]]</f>
        <v>1.4627182939158523E-2</v>
      </c>
      <c r="N446" s="23">
        <f t="shared" si="34"/>
        <v>283.5682333333333</v>
      </c>
      <c r="O446" s="27">
        <f>SMA1MSFT[[#This Row],[Adj Close]]-SMA1MSFT[[#This Row],[6-MA]]</f>
        <v>5.7492666666666992</v>
      </c>
      <c r="P446" s="11">
        <f>(SMA1MSFT[[#This Row],[Adj Close]]-N446)^2</f>
        <v>33.05406720444482</v>
      </c>
      <c r="Q446" s="11">
        <f>ABS(SMA1MSFT[[#This Row],[Erorr 3]])</f>
        <v>5.7492666666666992</v>
      </c>
      <c r="R446" s="28">
        <f>SMA1MSFT[[#This Row],[Abs Erorr 3]]/SMA1MSFT[[#This Row],[Adj Close]]</f>
        <v>1.9871824783038356E-2</v>
      </c>
    </row>
    <row r="447" spans="2:18">
      <c r="B447" s="14">
        <v>44428.291666666664</v>
      </c>
      <c r="C447" s="15">
        <v>296.71690000000001</v>
      </c>
      <c r="D447" s="23">
        <f t="shared" si="31"/>
        <v>289.3175</v>
      </c>
      <c r="E447" s="24">
        <f>SMA1MSFT[[#This Row],[Adj Close]]-SMA1MSFT[[#This Row],[Naive Trend ]]</f>
        <v>7.3994000000000142</v>
      </c>
      <c r="F447" s="6">
        <f t="shared" si="30"/>
        <v>54.751120360000208</v>
      </c>
      <c r="G447" s="6">
        <f>ABS(SMA1MSFT[[#This Row],[Erorr 1]])</f>
        <v>7.3994000000000142</v>
      </c>
      <c r="H447" s="25">
        <f>SMA1MSFT[[#This Row],[Abs Erorr 1]]/SMA1MSFT[[#This Row],[Adj Close]]</f>
        <v>2.4937575176877402E-2</v>
      </c>
      <c r="I447" s="23">
        <f t="shared" si="33"/>
        <v>285.97366666666665</v>
      </c>
      <c r="J447" s="26">
        <f>(SMA1MSFT[[#This Row],[Adj Close]]-SMA1MSFT[[#This Row],[3-MA]])</f>
        <v>10.743233333333364</v>
      </c>
      <c r="K447" s="11">
        <f t="shared" si="32"/>
        <v>115.41706245444512</v>
      </c>
      <c r="L447" s="11">
        <f>ABS(SMA1MSFT[[#This Row],[Erorr 2]])</f>
        <v>10.743233333333364</v>
      </c>
      <c r="M447" s="25">
        <f>SMA1MSFT[[#This Row],[Abs Erorr 2]]/SMA1MSFT[[#This Row],[Adj Close]]</f>
        <v>3.6207015284041334E-2</v>
      </c>
      <c r="N447" s="23">
        <f t="shared" si="34"/>
        <v>285.25286666666665</v>
      </c>
      <c r="O447" s="27">
        <f>SMA1MSFT[[#This Row],[Adj Close]]-SMA1MSFT[[#This Row],[6-MA]]</f>
        <v>11.464033333333361</v>
      </c>
      <c r="P447" s="11">
        <f>(SMA1MSFT[[#This Row],[Adj Close]]-N447)^2</f>
        <v>131.42406026777843</v>
      </c>
      <c r="Q447" s="11">
        <f>ABS(SMA1MSFT[[#This Row],[Erorr 3]])</f>
        <v>11.464033333333361</v>
      </c>
      <c r="R447" s="28">
        <f>SMA1MSFT[[#This Row],[Abs Erorr 3]]/SMA1MSFT[[#This Row],[Adj Close]]</f>
        <v>3.8636266870317668E-2</v>
      </c>
    </row>
    <row r="448" spans="2:18">
      <c r="B448" s="14">
        <v>44431.291666666664</v>
      </c>
      <c r="C448" s="15">
        <v>296.99959999999999</v>
      </c>
      <c r="D448" s="23">
        <f t="shared" si="31"/>
        <v>296.71690000000001</v>
      </c>
      <c r="E448" s="24">
        <f>SMA1MSFT[[#This Row],[Adj Close]]-SMA1MSFT[[#This Row],[Naive Trend ]]</f>
        <v>0.28269999999997708</v>
      </c>
      <c r="F448" s="6">
        <f t="shared" si="30"/>
        <v>7.9919289999987042E-2</v>
      </c>
      <c r="G448" s="6">
        <f>ABS(SMA1MSFT[[#This Row],[Erorr 1]])</f>
        <v>0.28269999999997708</v>
      </c>
      <c r="H448" s="25">
        <f>SMA1MSFT[[#This Row],[Abs Erorr 1]]/SMA1MSFT[[#This Row],[Adj Close]]</f>
        <v>9.5185313380885734E-4</v>
      </c>
      <c r="I448" s="23">
        <f t="shared" si="33"/>
        <v>289.82123333333334</v>
      </c>
      <c r="J448" s="26">
        <f>(SMA1MSFT[[#This Row],[Adj Close]]-SMA1MSFT[[#This Row],[3-MA]])</f>
        <v>7.1783666666666477</v>
      </c>
      <c r="K448" s="11">
        <f t="shared" si="32"/>
        <v>51.528948001110841</v>
      </c>
      <c r="L448" s="11">
        <f>ABS(SMA1MSFT[[#This Row],[Erorr 2]])</f>
        <v>7.1783666666666477</v>
      </c>
      <c r="M448" s="25">
        <f>SMA1MSFT[[#This Row],[Abs Erorr 2]]/SMA1MSFT[[#This Row],[Adj Close]]</f>
        <v>2.4169617287924456E-2</v>
      </c>
      <c r="N448" s="23">
        <f t="shared" si="34"/>
        <v>287.70695000000001</v>
      </c>
      <c r="O448" s="27">
        <f>SMA1MSFT[[#This Row],[Adj Close]]-SMA1MSFT[[#This Row],[6-MA]]</f>
        <v>9.2926499999999805</v>
      </c>
      <c r="P448" s="11">
        <f>(SMA1MSFT[[#This Row],[Adj Close]]-N448)^2</f>
        <v>86.353344022499641</v>
      </c>
      <c r="Q448" s="11">
        <f>ABS(SMA1MSFT[[#This Row],[Erorr 3]])</f>
        <v>9.2926499999999805</v>
      </c>
      <c r="R448" s="28">
        <f>SMA1MSFT[[#This Row],[Abs Erorr 3]]/SMA1MSFT[[#This Row],[Adj Close]]</f>
        <v>3.1288425977678024E-2</v>
      </c>
    </row>
    <row r="449" spans="2:18">
      <c r="B449" s="14">
        <v>44432.291666666664</v>
      </c>
      <c r="C449" s="15">
        <v>295.0206</v>
      </c>
      <c r="D449" s="23">
        <f t="shared" si="31"/>
        <v>296.99959999999999</v>
      </c>
      <c r="E449" s="24">
        <f>SMA1MSFT[[#This Row],[Adj Close]]-SMA1MSFT[[#This Row],[Naive Trend ]]</f>
        <v>-1.978999999999985</v>
      </c>
      <c r="F449" s="6">
        <f t="shared" si="30"/>
        <v>3.9164409999999408</v>
      </c>
      <c r="G449" s="6">
        <f>ABS(SMA1MSFT[[#This Row],[Erorr 1]])</f>
        <v>1.978999999999985</v>
      </c>
      <c r="H449" s="25">
        <f>SMA1MSFT[[#This Row],[Abs Erorr 1]]/SMA1MSFT[[#This Row],[Adj Close]]</f>
        <v>6.7080061527906359E-3</v>
      </c>
      <c r="I449" s="23">
        <f t="shared" si="33"/>
        <v>294.34466666666668</v>
      </c>
      <c r="J449" s="26">
        <f>(SMA1MSFT[[#This Row],[Adj Close]]-SMA1MSFT[[#This Row],[3-MA]])</f>
        <v>0.67593333333331884</v>
      </c>
      <c r="K449" s="11">
        <f t="shared" si="32"/>
        <v>0.45688587111109152</v>
      </c>
      <c r="L449" s="11">
        <f>ABS(SMA1MSFT[[#This Row],[Erorr 2]])</f>
        <v>0.67593333333331884</v>
      </c>
      <c r="M449" s="25">
        <f>SMA1MSFT[[#This Row],[Abs Erorr 2]]/SMA1MSFT[[#This Row],[Adj Close]]</f>
        <v>2.2911394435958668E-3</v>
      </c>
      <c r="N449" s="23">
        <f t="shared" si="34"/>
        <v>289.71513333333337</v>
      </c>
      <c r="O449" s="27">
        <f>SMA1MSFT[[#This Row],[Adj Close]]-SMA1MSFT[[#This Row],[6-MA]]</f>
        <v>5.3054666666666321</v>
      </c>
      <c r="P449" s="11">
        <f>(SMA1MSFT[[#This Row],[Adj Close]]-N449)^2</f>
        <v>28.147976551110744</v>
      </c>
      <c r="Q449" s="11">
        <f>ABS(SMA1MSFT[[#This Row],[Erorr 3]])</f>
        <v>5.3054666666666321</v>
      </c>
      <c r="R449" s="28">
        <f>SMA1MSFT[[#This Row],[Abs Erorr 3]]/SMA1MSFT[[#This Row],[Adj Close]]</f>
        <v>1.7983376980002862E-2</v>
      </c>
    </row>
    <row r="450" spans="2:18">
      <c r="B450" s="14">
        <v>44433.291666666664</v>
      </c>
      <c r="C450" s="15">
        <v>294.42590000000001</v>
      </c>
      <c r="D450" s="23">
        <f t="shared" si="31"/>
        <v>295.0206</v>
      </c>
      <c r="E450" s="24">
        <f>SMA1MSFT[[#This Row],[Adj Close]]-SMA1MSFT[[#This Row],[Naive Trend ]]</f>
        <v>-0.5946999999999889</v>
      </c>
      <c r="F450" s="6">
        <f t="shared" si="30"/>
        <v>0.35366808999998678</v>
      </c>
      <c r="G450" s="6">
        <f>ABS(SMA1MSFT[[#This Row],[Erorr 1]])</f>
        <v>0.5946999999999889</v>
      </c>
      <c r="H450" s="25">
        <f>SMA1MSFT[[#This Row],[Abs Erorr 1]]/SMA1MSFT[[#This Row],[Adj Close]]</f>
        <v>2.0198630623188682E-3</v>
      </c>
      <c r="I450" s="23">
        <f t="shared" si="33"/>
        <v>296.2457</v>
      </c>
      <c r="J450" s="26">
        <f>(SMA1MSFT[[#This Row],[Adj Close]]-SMA1MSFT[[#This Row],[3-MA]])</f>
        <v>-1.8197999999999865</v>
      </c>
      <c r="K450" s="11">
        <f t="shared" si="32"/>
        <v>3.3116720399999511</v>
      </c>
      <c r="L450" s="11">
        <f>ABS(SMA1MSFT[[#This Row],[Erorr 2]])</f>
        <v>1.8197999999999865</v>
      </c>
      <c r="M450" s="25">
        <f>SMA1MSFT[[#This Row],[Abs Erorr 2]]/SMA1MSFT[[#This Row],[Adj Close]]</f>
        <v>6.1808421066216878E-3</v>
      </c>
      <c r="N450" s="23">
        <f t="shared" si="34"/>
        <v>291.10968333333329</v>
      </c>
      <c r="O450" s="27">
        <f>SMA1MSFT[[#This Row],[Adj Close]]-SMA1MSFT[[#This Row],[6-MA]]</f>
        <v>3.316216666666719</v>
      </c>
      <c r="P450" s="11">
        <f>(SMA1MSFT[[#This Row],[Adj Close]]-N450)^2</f>
        <v>10.997292980278125</v>
      </c>
      <c r="Q450" s="11">
        <f>ABS(SMA1MSFT[[#This Row],[Erorr 3]])</f>
        <v>3.316216666666719</v>
      </c>
      <c r="R450" s="28">
        <f>SMA1MSFT[[#This Row],[Abs Erorr 3]]/SMA1MSFT[[#This Row],[Adj Close]]</f>
        <v>1.1263332018911104E-2</v>
      </c>
    </row>
    <row r="451" spans="2:18">
      <c r="B451" s="14">
        <v>44434.291666666664</v>
      </c>
      <c r="C451" s="15">
        <v>291.57929999999999</v>
      </c>
      <c r="D451" s="23">
        <f t="shared" si="31"/>
        <v>294.42590000000001</v>
      </c>
      <c r="E451" s="24">
        <f>SMA1MSFT[[#This Row],[Adj Close]]-SMA1MSFT[[#This Row],[Naive Trend ]]</f>
        <v>-2.8466000000000236</v>
      </c>
      <c r="F451" s="6">
        <f t="shared" si="30"/>
        <v>8.1031315600001346</v>
      </c>
      <c r="G451" s="6">
        <f>ABS(SMA1MSFT[[#This Row],[Erorr 1]])</f>
        <v>2.8466000000000236</v>
      </c>
      <c r="H451" s="25">
        <f>SMA1MSFT[[#This Row],[Abs Erorr 1]]/SMA1MSFT[[#This Row],[Adj Close]]</f>
        <v>9.7626957743571774E-3</v>
      </c>
      <c r="I451" s="23">
        <f t="shared" si="33"/>
        <v>295.48203333333328</v>
      </c>
      <c r="J451" s="26">
        <f>(SMA1MSFT[[#This Row],[Adj Close]]-SMA1MSFT[[#This Row],[3-MA]])</f>
        <v>-3.9027333333332876</v>
      </c>
      <c r="K451" s="11">
        <f t="shared" si="32"/>
        <v>15.231327471110754</v>
      </c>
      <c r="L451" s="11">
        <f>ABS(SMA1MSFT[[#This Row],[Erorr 2]])</f>
        <v>3.9027333333332876</v>
      </c>
      <c r="M451" s="25">
        <f>SMA1MSFT[[#This Row],[Abs Erorr 2]]/SMA1MSFT[[#This Row],[Adj Close]]</f>
        <v>1.3384809324027075E-2</v>
      </c>
      <c r="N451" s="23">
        <f t="shared" si="34"/>
        <v>292.65163333333334</v>
      </c>
      <c r="O451" s="27">
        <f>SMA1MSFT[[#This Row],[Adj Close]]-SMA1MSFT[[#This Row],[6-MA]]</f>
        <v>-1.0723333333333471</v>
      </c>
      <c r="P451" s="11">
        <f>(SMA1MSFT[[#This Row],[Adj Close]]-N451)^2</f>
        <v>1.1498987777778074</v>
      </c>
      <c r="Q451" s="11">
        <f>ABS(SMA1MSFT[[#This Row],[Erorr 3]])</f>
        <v>1.0723333333333471</v>
      </c>
      <c r="R451" s="28">
        <f>SMA1MSFT[[#This Row],[Abs Erorr 3]]/SMA1MSFT[[#This Row],[Adj Close]]</f>
        <v>3.6776730492642899E-3</v>
      </c>
    </row>
    <row r="452" spans="2:18">
      <c r="B452" s="14">
        <v>44435.291666666664</v>
      </c>
      <c r="C452" s="15">
        <v>292.1934</v>
      </c>
      <c r="D452" s="23">
        <f t="shared" si="31"/>
        <v>291.57929999999999</v>
      </c>
      <c r="E452" s="24">
        <f>SMA1MSFT[[#This Row],[Adj Close]]-SMA1MSFT[[#This Row],[Naive Trend ]]</f>
        <v>0.61410000000000764</v>
      </c>
      <c r="F452" s="6">
        <f t="shared" ref="F452:F515" si="35">(C452-D452)^2</f>
        <v>0.37711881000000941</v>
      </c>
      <c r="G452" s="6">
        <f>ABS(SMA1MSFT[[#This Row],[Erorr 1]])</f>
        <v>0.61410000000000764</v>
      </c>
      <c r="H452" s="25">
        <f>SMA1MSFT[[#This Row],[Abs Erorr 1]]/SMA1MSFT[[#This Row],[Adj Close]]</f>
        <v>2.1016901819137859E-3</v>
      </c>
      <c r="I452" s="23">
        <f t="shared" si="33"/>
        <v>293.67526666666669</v>
      </c>
      <c r="J452" s="26">
        <f>(SMA1MSFT[[#This Row],[Adj Close]]-SMA1MSFT[[#This Row],[3-MA]])</f>
        <v>-1.48186666666669</v>
      </c>
      <c r="K452" s="11">
        <f t="shared" si="32"/>
        <v>2.1959288177778467</v>
      </c>
      <c r="L452" s="11">
        <f>ABS(SMA1MSFT[[#This Row],[Erorr 2]])</f>
        <v>1.48186666666669</v>
      </c>
      <c r="M452" s="25">
        <f>SMA1MSFT[[#This Row],[Abs Erorr 2]]/SMA1MSFT[[#This Row],[Adj Close]]</f>
        <v>5.0715268266384181E-3</v>
      </c>
      <c r="N452" s="23">
        <f t="shared" si="34"/>
        <v>294.00996666666668</v>
      </c>
      <c r="O452" s="27">
        <f>SMA1MSFT[[#This Row],[Adj Close]]-SMA1MSFT[[#This Row],[6-MA]]</f>
        <v>-1.816566666666688</v>
      </c>
      <c r="P452" s="11">
        <f>(SMA1MSFT[[#This Row],[Adj Close]]-N452)^2</f>
        <v>3.2999144544445218</v>
      </c>
      <c r="Q452" s="11">
        <f>ABS(SMA1MSFT[[#This Row],[Erorr 3]])</f>
        <v>1.816566666666688</v>
      </c>
      <c r="R452" s="28">
        <f>SMA1MSFT[[#This Row],[Abs Erorr 3]]/SMA1MSFT[[#This Row],[Adj Close]]</f>
        <v>6.2170010228385997E-3</v>
      </c>
    </row>
    <row r="453" spans="2:18">
      <c r="B453" s="14">
        <v>44438.291666666664</v>
      </c>
      <c r="C453" s="15">
        <v>295.96629999999999</v>
      </c>
      <c r="D453" s="23">
        <f t="shared" ref="D453:D516" si="36">C452</f>
        <v>292.1934</v>
      </c>
      <c r="E453" s="24">
        <f>SMA1MSFT[[#This Row],[Adj Close]]-SMA1MSFT[[#This Row],[Naive Trend ]]</f>
        <v>3.7728999999999928</v>
      </c>
      <c r="F453" s="6">
        <f t="shared" si="35"/>
        <v>14.234774409999945</v>
      </c>
      <c r="G453" s="6">
        <f>ABS(SMA1MSFT[[#This Row],[Erorr 1]])</f>
        <v>3.7728999999999928</v>
      </c>
      <c r="H453" s="25">
        <f>SMA1MSFT[[#This Row],[Abs Erorr 1]]/SMA1MSFT[[#This Row],[Adj Close]]</f>
        <v>1.2747735130655054E-2</v>
      </c>
      <c r="I453" s="23">
        <f t="shared" si="33"/>
        <v>292.73286666666667</v>
      </c>
      <c r="J453" s="26">
        <f>(SMA1MSFT[[#This Row],[Adj Close]]-SMA1MSFT[[#This Row],[3-MA]])</f>
        <v>3.2334333333333234</v>
      </c>
      <c r="K453" s="11">
        <f t="shared" si="32"/>
        <v>10.455091121111046</v>
      </c>
      <c r="L453" s="11">
        <f>ABS(SMA1MSFT[[#This Row],[Erorr 2]])</f>
        <v>3.2334333333333234</v>
      </c>
      <c r="M453" s="25">
        <f>SMA1MSFT[[#This Row],[Abs Erorr 2]]/SMA1MSFT[[#This Row],[Adj Close]]</f>
        <v>1.0925005087854E-2</v>
      </c>
      <c r="N453" s="23">
        <f t="shared" si="34"/>
        <v>294.48928333333333</v>
      </c>
      <c r="O453" s="27">
        <f>SMA1MSFT[[#This Row],[Adj Close]]-SMA1MSFT[[#This Row],[6-MA]]</f>
        <v>1.4770166666666569</v>
      </c>
      <c r="P453" s="11">
        <f>(SMA1MSFT[[#This Row],[Adj Close]]-N453)^2</f>
        <v>2.1815782336110821</v>
      </c>
      <c r="Q453" s="11">
        <f>ABS(SMA1MSFT[[#This Row],[Erorr 3]])</f>
        <v>1.4770166666666569</v>
      </c>
      <c r="R453" s="28">
        <f>SMA1MSFT[[#This Row],[Abs Erorr 3]]/SMA1MSFT[[#This Row],[Adj Close]]</f>
        <v>4.9904893451269859E-3</v>
      </c>
    </row>
    <row r="454" spans="2:18">
      <c r="B454" s="14">
        <v>44439.291666666664</v>
      </c>
      <c r="C454" s="15">
        <v>294.29930000000002</v>
      </c>
      <c r="D454" s="23">
        <f t="shared" si="36"/>
        <v>295.96629999999999</v>
      </c>
      <c r="E454" s="24">
        <f>SMA1MSFT[[#This Row],[Adj Close]]-SMA1MSFT[[#This Row],[Naive Trend ]]</f>
        <v>-1.6669999999999732</v>
      </c>
      <c r="F454" s="6">
        <f t="shared" si="35"/>
        <v>2.7788889999999107</v>
      </c>
      <c r="G454" s="6">
        <f>ABS(SMA1MSFT[[#This Row],[Erorr 1]])</f>
        <v>1.6669999999999732</v>
      </c>
      <c r="H454" s="25">
        <f>SMA1MSFT[[#This Row],[Abs Erorr 1]]/SMA1MSFT[[#This Row],[Adj Close]]</f>
        <v>5.664301614037047E-3</v>
      </c>
      <c r="I454" s="23">
        <f t="shared" si="33"/>
        <v>293.24633333333333</v>
      </c>
      <c r="J454" s="26">
        <f>(SMA1MSFT[[#This Row],[Adj Close]]-SMA1MSFT[[#This Row],[3-MA]])</f>
        <v>1.0529666666666913</v>
      </c>
      <c r="K454" s="11">
        <f t="shared" ref="K454:K517" si="37">(C454-I454)^2</f>
        <v>1.108738801111163</v>
      </c>
      <c r="L454" s="11">
        <f>ABS(SMA1MSFT[[#This Row],[Erorr 2]])</f>
        <v>1.0529666666666913</v>
      </c>
      <c r="M454" s="25">
        <f>SMA1MSFT[[#This Row],[Abs Erorr 2]]/SMA1MSFT[[#This Row],[Adj Close]]</f>
        <v>3.5778768983367993E-3</v>
      </c>
      <c r="N454" s="23">
        <f t="shared" si="34"/>
        <v>294.36418333333336</v>
      </c>
      <c r="O454" s="27">
        <f>SMA1MSFT[[#This Row],[Adj Close]]-SMA1MSFT[[#This Row],[6-MA]]</f>
        <v>-6.4883333333341398E-2</v>
      </c>
      <c r="P454" s="11">
        <f>(SMA1MSFT[[#This Row],[Adj Close]]-N454)^2</f>
        <v>4.2098469444454912E-3</v>
      </c>
      <c r="Q454" s="11">
        <f>ABS(SMA1MSFT[[#This Row],[Erorr 3]])</f>
        <v>6.4883333333341398E-2</v>
      </c>
      <c r="R454" s="28">
        <f>SMA1MSFT[[#This Row],[Abs Erorr 3]]/SMA1MSFT[[#This Row],[Adj Close]]</f>
        <v>2.2046716840081303E-4</v>
      </c>
    </row>
    <row r="455" spans="2:18">
      <c r="B455" s="14">
        <v>44440.291666666664</v>
      </c>
      <c r="C455" s="15">
        <v>294.25040000000001</v>
      </c>
      <c r="D455" s="23">
        <f t="shared" si="36"/>
        <v>294.29930000000002</v>
      </c>
      <c r="E455" s="24">
        <f>SMA1MSFT[[#This Row],[Adj Close]]-SMA1MSFT[[#This Row],[Naive Trend ]]</f>
        <v>-4.8900000000003274E-2</v>
      </c>
      <c r="F455" s="6">
        <f t="shared" si="35"/>
        <v>2.39121000000032E-3</v>
      </c>
      <c r="G455" s="6">
        <f>ABS(SMA1MSFT[[#This Row],[Erorr 1]])</f>
        <v>4.8900000000003274E-2</v>
      </c>
      <c r="H455" s="25">
        <f>SMA1MSFT[[#This Row],[Abs Erorr 1]]/SMA1MSFT[[#This Row],[Adj Close]]</f>
        <v>1.6618499074258955E-4</v>
      </c>
      <c r="I455" s="23">
        <f t="shared" ref="I455:I518" si="38">AVERAGE(C452:C454)</f>
        <v>294.15299999999996</v>
      </c>
      <c r="J455" s="26">
        <f>(SMA1MSFT[[#This Row],[Adj Close]]-SMA1MSFT[[#This Row],[3-MA]])</f>
        <v>9.7400000000050113E-2</v>
      </c>
      <c r="K455" s="11">
        <f t="shared" si="37"/>
        <v>9.4867600000097616E-3</v>
      </c>
      <c r="L455" s="11">
        <f>ABS(SMA1MSFT[[#This Row],[Erorr 2]])</f>
        <v>9.7400000000050113E-2</v>
      </c>
      <c r="M455" s="25">
        <f>SMA1MSFT[[#This Row],[Abs Erorr 2]]/SMA1MSFT[[#This Row],[Adj Close]]</f>
        <v>3.31010595057985E-4</v>
      </c>
      <c r="N455" s="23">
        <f t="shared" si="34"/>
        <v>293.91413333333338</v>
      </c>
      <c r="O455" s="27">
        <f>SMA1MSFT[[#This Row],[Adj Close]]-SMA1MSFT[[#This Row],[6-MA]]</f>
        <v>0.33626666666663141</v>
      </c>
      <c r="P455" s="11">
        <f>(SMA1MSFT[[#This Row],[Adj Close]]-N455)^2</f>
        <v>0.11307527111108739</v>
      </c>
      <c r="Q455" s="11">
        <f>ABS(SMA1MSFT[[#This Row],[Erorr 3]])</f>
        <v>0.33626666666663141</v>
      </c>
      <c r="R455" s="28">
        <f>SMA1MSFT[[#This Row],[Abs Erorr 3]]/SMA1MSFT[[#This Row],[Adj Close]]</f>
        <v>1.1427908565855183E-3</v>
      </c>
    </row>
    <row r="456" spans="2:18">
      <c r="B456" s="14">
        <v>44441.291666666664</v>
      </c>
      <c r="C456" s="15">
        <v>293.58749999999998</v>
      </c>
      <c r="D456" s="23">
        <f t="shared" si="36"/>
        <v>294.25040000000001</v>
      </c>
      <c r="E456" s="24">
        <f>SMA1MSFT[[#This Row],[Adj Close]]-SMA1MSFT[[#This Row],[Naive Trend ]]</f>
        <v>-0.66290000000003602</v>
      </c>
      <c r="F456" s="6">
        <f t="shared" si="35"/>
        <v>0.43943641000004774</v>
      </c>
      <c r="G456" s="6">
        <f>ABS(SMA1MSFT[[#This Row],[Erorr 1]])</f>
        <v>0.66290000000003602</v>
      </c>
      <c r="H456" s="25">
        <f>SMA1MSFT[[#This Row],[Abs Erorr 1]]/SMA1MSFT[[#This Row],[Adj Close]]</f>
        <v>2.2579299186785409E-3</v>
      </c>
      <c r="I456" s="23">
        <f t="shared" si="38"/>
        <v>294.83866666666665</v>
      </c>
      <c r="J456" s="26">
        <f>(SMA1MSFT[[#This Row],[Adj Close]]-SMA1MSFT[[#This Row],[3-MA]])</f>
        <v>-1.251166666666677</v>
      </c>
      <c r="K456" s="11">
        <f t="shared" si="37"/>
        <v>1.5654180277778036</v>
      </c>
      <c r="L456" s="11">
        <f>ABS(SMA1MSFT[[#This Row],[Erorr 2]])</f>
        <v>1.251166666666677</v>
      </c>
      <c r="M456" s="25">
        <f>SMA1MSFT[[#This Row],[Abs Erorr 2]]/SMA1MSFT[[#This Row],[Adj Close]]</f>
        <v>4.2616482877052908E-3</v>
      </c>
      <c r="N456" s="23">
        <f t="shared" si="34"/>
        <v>293.78576666666663</v>
      </c>
      <c r="O456" s="27">
        <f>SMA1MSFT[[#This Row],[Adj Close]]-SMA1MSFT[[#This Row],[6-MA]]</f>
        <v>-0.1982666666666546</v>
      </c>
      <c r="P456" s="11">
        <f>(SMA1MSFT[[#This Row],[Adj Close]]-N456)^2</f>
        <v>3.930967111110633E-2</v>
      </c>
      <c r="Q456" s="11">
        <f>ABS(SMA1MSFT[[#This Row],[Erorr 3]])</f>
        <v>0.1982666666666546</v>
      </c>
      <c r="R456" s="28">
        <f>SMA1MSFT[[#This Row],[Abs Erorr 3]]/SMA1MSFT[[#This Row],[Adj Close]]</f>
        <v>6.753239380649878E-4</v>
      </c>
    </row>
    <row r="457" spans="2:18">
      <c r="B457" s="14">
        <v>44442.291666666664</v>
      </c>
      <c r="C457" s="15">
        <v>293.5779</v>
      </c>
      <c r="D457" s="23">
        <f t="shared" si="36"/>
        <v>293.58749999999998</v>
      </c>
      <c r="E457" s="24">
        <f>SMA1MSFT[[#This Row],[Adj Close]]-SMA1MSFT[[#This Row],[Naive Trend ]]</f>
        <v>-9.5999999999776264E-3</v>
      </c>
      <c r="F457" s="6">
        <f t="shared" si="35"/>
        <v>9.2159999999570424E-5</v>
      </c>
      <c r="G457" s="6">
        <f>ABS(SMA1MSFT[[#This Row],[Erorr 1]])</f>
        <v>9.5999999999776264E-3</v>
      </c>
      <c r="H457" s="25">
        <f>SMA1MSFT[[#This Row],[Abs Erorr 1]]/SMA1MSFT[[#This Row],[Adj Close]]</f>
        <v>3.2700009094613817E-5</v>
      </c>
      <c r="I457" s="23">
        <f t="shared" si="38"/>
        <v>294.04573333333332</v>
      </c>
      <c r="J457" s="26">
        <f>(SMA1MSFT[[#This Row],[Adj Close]]-SMA1MSFT[[#This Row],[3-MA]])</f>
        <v>-0.46783333333331711</v>
      </c>
      <c r="K457" s="11">
        <f t="shared" si="37"/>
        <v>0.2188680277777626</v>
      </c>
      <c r="L457" s="11">
        <f>ABS(SMA1MSFT[[#This Row],[Erorr 2]])</f>
        <v>0.46783333333331711</v>
      </c>
      <c r="M457" s="25">
        <f>SMA1MSFT[[#This Row],[Abs Erorr 2]]/SMA1MSFT[[#This Row],[Adj Close]]</f>
        <v>1.5935577348748565E-3</v>
      </c>
      <c r="N457" s="23">
        <f t="shared" si="34"/>
        <v>293.64603333333338</v>
      </c>
      <c r="O457" s="27">
        <f>SMA1MSFT[[#This Row],[Adj Close]]-SMA1MSFT[[#This Row],[6-MA]]</f>
        <v>-6.8133333333378232E-2</v>
      </c>
      <c r="P457" s="11">
        <f>(SMA1MSFT[[#This Row],[Adj Close]]-N457)^2</f>
        <v>4.6421511111172297E-3</v>
      </c>
      <c r="Q457" s="11">
        <f>ABS(SMA1MSFT[[#This Row],[Erorr 3]])</f>
        <v>6.8133333333378232E-2</v>
      </c>
      <c r="R457" s="28">
        <f>SMA1MSFT[[#This Row],[Abs Erorr 3]]/SMA1MSFT[[#This Row],[Adj Close]]</f>
        <v>2.3207923121385579E-4</v>
      </c>
    </row>
    <row r="458" spans="2:18">
      <c r="B458" s="14">
        <v>44446.291666666664</v>
      </c>
      <c r="C458" s="15">
        <v>292.64190000000002</v>
      </c>
      <c r="D458" s="23">
        <f t="shared" si="36"/>
        <v>293.5779</v>
      </c>
      <c r="E458" s="24">
        <f>SMA1MSFT[[#This Row],[Adj Close]]-SMA1MSFT[[#This Row],[Naive Trend ]]</f>
        <v>-0.93599999999997863</v>
      </c>
      <c r="F458" s="6">
        <f t="shared" si="35"/>
        <v>0.87609599999996002</v>
      </c>
      <c r="G458" s="6">
        <f>ABS(SMA1MSFT[[#This Row],[Erorr 1]])</f>
        <v>0.93599999999997863</v>
      </c>
      <c r="H458" s="25">
        <f>SMA1MSFT[[#This Row],[Abs Erorr 1]]/SMA1MSFT[[#This Row],[Adj Close]]</f>
        <v>3.198448342496336E-3</v>
      </c>
      <c r="I458" s="23">
        <f t="shared" si="38"/>
        <v>293.80526666666668</v>
      </c>
      <c r="J458" s="26">
        <f>(SMA1MSFT[[#This Row],[Adj Close]]-SMA1MSFT[[#This Row],[3-MA]])</f>
        <v>-1.1633666666666613</v>
      </c>
      <c r="K458" s="11">
        <f t="shared" si="37"/>
        <v>1.3534220011110987</v>
      </c>
      <c r="L458" s="11">
        <f>ABS(SMA1MSFT[[#This Row],[Erorr 2]])</f>
        <v>1.1633666666666613</v>
      </c>
      <c r="M458" s="25">
        <f>SMA1MSFT[[#This Row],[Abs Erorr 2]]/SMA1MSFT[[#This Row],[Adj Close]]</f>
        <v>3.9753933618755935E-3</v>
      </c>
      <c r="N458" s="23">
        <f t="shared" ref="N458:N521" si="39">AVERAGE(C452:C457)</f>
        <v>293.97913333333332</v>
      </c>
      <c r="O458" s="27">
        <f>SMA1MSFT[[#This Row],[Adj Close]]-SMA1MSFT[[#This Row],[6-MA]]</f>
        <v>-1.3372333333333017</v>
      </c>
      <c r="P458" s="11">
        <f>(SMA1MSFT[[#This Row],[Adj Close]]-N458)^2</f>
        <v>1.7881929877776932</v>
      </c>
      <c r="Q458" s="11">
        <f>ABS(SMA1MSFT[[#This Row],[Erorr 3]])</f>
        <v>1.3372333333333017</v>
      </c>
      <c r="R458" s="28">
        <f>SMA1MSFT[[#This Row],[Abs Erorr 3]]/SMA1MSFT[[#This Row],[Adj Close]]</f>
        <v>4.569521088173982E-3</v>
      </c>
    </row>
    <row r="459" spans="2:18">
      <c r="B459" s="14">
        <v>44447.291666666664</v>
      </c>
      <c r="C459" s="15">
        <v>292.6712</v>
      </c>
      <c r="D459" s="23">
        <f t="shared" si="36"/>
        <v>292.64190000000002</v>
      </c>
      <c r="E459" s="24">
        <f>SMA1MSFT[[#This Row],[Adj Close]]-SMA1MSFT[[#This Row],[Naive Trend ]]</f>
        <v>2.9299999999977899E-2</v>
      </c>
      <c r="F459" s="6">
        <f t="shared" si="35"/>
        <v>8.5848999999870487E-4</v>
      </c>
      <c r="G459" s="6">
        <f>ABS(SMA1MSFT[[#This Row],[Erorr 1]])</f>
        <v>2.9299999999977899E-2</v>
      </c>
      <c r="H459" s="25">
        <f>SMA1MSFT[[#This Row],[Abs Erorr 1]]/SMA1MSFT[[#This Row],[Adj Close]]</f>
        <v>1.0011234450119417E-4</v>
      </c>
      <c r="I459" s="23">
        <f t="shared" si="38"/>
        <v>293.26909999999998</v>
      </c>
      <c r="J459" s="26">
        <f>(SMA1MSFT[[#This Row],[Adj Close]]-SMA1MSFT[[#This Row],[3-MA]])</f>
        <v>-0.59789999999998145</v>
      </c>
      <c r="K459" s="11">
        <f t="shared" si="37"/>
        <v>0.35748440999997783</v>
      </c>
      <c r="L459" s="11">
        <f>ABS(SMA1MSFT[[#This Row],[Erorr 2]])</f>
        <v>0.59789999999998145</v>
      </c>
      <c r="M459" s="25">
        <f>SMA1MSFT[[#This Row],[Abs Erorr 2]]/SMA1MSFT[[#This Row],[Adj Close]]</f>
        <v>2.0429068524678256E-3</v>
      </c>
      <c r="N459" s="23">
        <f t="shared" si="39"/>
        <v>294.05388333333332</v>
      </c>
      <c r="O459" s="27">
        <f>SMA1MSFT[[#This Row],[Adj Close]]-SMA1MSFT[[#This Row],[6-MA]]</f>
        <v>-1.3826833333333184</v>
      </c>
      <c r="P459" s="11">
        <f>(SMA1MSFT[[#This Row],[Adj Close]]-N459)^2</f>
        <v>1.9118132002777364</v>
      </c>
      <c r="Q459" s="11">
        <f>ABS(SMA1MSFT[[#This Row],[Erorr 3]])</f>
        <v>1.3826833333333184</v>
      </c>
      <c r="R459" s="28">
        <f>SMA1MSFT[[#This Row],[Abs Erorr 3]]/SMA1MSFT[[#This Row],[Adj Close]]</f>
        <v>4.7243573448064527E-3</v>
      </c>
    </row>
    <row r="460" spans="2:18">
      <c r="B460" s="14">
        <v>44448.291666666664</v>
      </c>
      <c r="C460" s="15">
        <v>289.78550000000001</v>
      </c>
      <c r="D460" s="23">
        <f t="shared" si="36"/>
        <v>292.6712</v>
      </c>
      <c r="E460" s="24">
        <f>SMA1MSFT[[#This Row],[Adj Close]]-SMA1MSFT[[#This Row],[Naive Trend ]]</f>
        <v>-2.8856999999999857</v>
      </c>
      <c r="F460" s="6">
        <f t="shared" si="35"/>
        <v>8.3272644899999175</v>
      </c>
      <c r="G460" s="6">
        <f>ABS(SMA1MSFT[[#This Row],[Erorr 1]])</f>
        <v>2.8856999999999857</v>
      </c>
      <c r="H460" s="25">
        <f>SMA1MSFT[[#This Row],[Abs Erorr 1]]/SMA1MSFT[[#This Row],[Adj Close]]</f>
        <v>9.9580551821950563E-3</v>
      </c>
      <c r="I460" s="23">
        <f t="shared" si="38"/>
        <v>292.96366666666671</v>
      </c>
      <c r="J460" s="26">
        <f>(SMA1MSFT[[#This Row],[Adj Close]]-SMA1MSFT[[#This Row],[3-MA]])</f>
        <v>-3.1781666666666979</v>
      </c>
      <c r="K460" s="11">
        <f t="shared" si="37"/>
        <v>10.100743361111309</v>
      </c>
      <c r="L460" s="11">
        <f>ABS(SMA1MSFT[[#This Row],[Erorr 2]])</f>
        <v>3.1781666666666979</v>
      </c>
      <c r="M460" s="25">
        <f>SMA1MSFT[[#This Row],[Abs Erorr 2]]/SMA1MSFT[[#This Row],[Adj Close]]</f>
        <v>1.0967307427965504E-2</v>
      </c>
      <c r="N460" s="23">
        <f t="shared" si="39"/>
        <v>293.50470000000001</v>
      </c>
      <c r="O460" s="27">
        <f>SMA1MSFT[[#This Row],[Adj Close]]-SMA1MSFT[[#This Row],[6-MA]]</f>
        <v>-3.7192000000000007</v>
      </c>
      <c r="P460" s="11">
        <f>(SMA1MSFT[[#This Row],[Adj Close]]-N460)^2</f>
        <v>13.832448640000006</v>
      </c>
      <c r="Q460" s="11">
        <f>ABS(SMA1MSFT[[#This Row],[Erorr 3]])</f>
        <v>3.7192000000000007</v>
      </c>
      <c r="R460" s="28">
        <f>SMA1MSFT[[#This Row],[Abs Erorr 3]]/SMA1MSFT[[#This Row],[Adj Close]]</f>
        <v>1.2834320557791885E-2</v>
      </c>
    </row>
    <row r="461" spans="2:18">
      <c r="B461" s="14">
        <v>44449.291666666664</v>
      </c>
      <c r="C461" s="15">
        <v>288.28410000000002</v>
      </c>
      <c r="D461" s="23">
        <f t="shared" si="36"/>
        <v>289.78550000000001</v>
      </c>
      <c r="E461" s="24">
        <f>SMA1MSFT[[#This Row],[Adj Close]]-SMA1MSFT[[#This Row],[Naive Trend ]]</f>
        <v>-1.5013999999999896</v>
      </c>
      <c r="F461" s="6">
        <f t="shared" si="35"/>
        <v>2.254201959999969</v>
      </c>
      <c r="G461" s="6">
        <f>ABS(SMA1MSFT[[#This Row],[Erorr 1]])</f>
        <v>1.5013999999999896</v>
      </c>
      <c r="H461" s="25">
        <f>SMA1MSFT[[#This Row],[Abs Erorr 1]]/SMA1MSFT[[#This Row],[Adj Close]]</f>
        <v>5.2080569133018074E-3</v>
      </c>
      <c r="I461" s="23">
        <f t="shared" si="38"/>
        <v>291.69953333333336</v>
      </c>
      <c r="J461" s="26">
        <f>(SMA1MSFT[[#This Row],[Adj Close]]-SMA1MSFT[[#This Row],[3-MA]])</f>
        <v>-3.4154333333333398</v>
      </c>
      <c r="K461" s="11">
        <f t="shared" si="37"/>
        <v>11.665184854444488</v>
      </c>
      <c r="L461" s="11">
        <f>ABS(SMA1MSFT[[#This Row],[Erorr 2]])</f>
        <v>3.4154333333333398</v>
      </c>
      <c r="M461" s="25">
        <f>SMA1MSFT[[#This Row],[Abs Erorr 2]]/SMA1MSFT[[#This Row],[Adj Close]]</f>
        <v>1.1847456496328932E-2</v>
      </c>
      <c r="N461" s="23">
        <f t="shared" si="39"/>
        <v>292.75240000000002</v>
      </c>
      <c r="O461" s="27">
        <f>SMA1MSFT[[#This Row],[Adj Close]]-SMA1MSFT[[#This Row],[6-MA]]</f>
        <v>-4.4682999999999993</v>
      </c>
      <c r="P461" s="11">
        <f>(SMA1MSFT[[#This Row],[Adj Close]]-N461)^2</f>
        <v>19.965704889999994</v>
      </c>
      <c r="Q461" s="11">
        <f>ABS(SMA1MSFT[[#This Row],[Erorr 3]])</f>
        <v>4.4682999999999993</v>
      </c>
      <c r="R461" s="28">
        <f>SMA1MSFT[[#This Row],[Abs Erorr 3]]/SMA1MSFT[[#This Row],[Adj Close]]</f>
        <v>1.5499640805719077E-2</v>
      </c>
    </row>
    <row r="462" spans="2:18">
      <c r="B462" s="14">
        <v>44452.291666666664</v>
      </c>
      <c r="C462" s="15">
        <v>289.53199999999998</v>
      </c>
      <c r="D462" s="23">
        <f t="shared" si="36"/>
        <v>288.28410000000002</v>
      </c>
      <c r="E462" s="24">
        <f>SMA1MSFT[[#This Row],[Adj Close]]-SMA1MSFT[[#This Row],[Naive Trend ]]</f>
        <v>1.2478999999999587</v>
      </c>
      <c r="F462" s="6">
        <f t="shared" si="35"/>
        <v>1.5572544099998968</v>
      </c>
      <c r="G462" s="6">
        <f>ABS(SMA1MSFT[[#This Row],[Erorr 1]])</f>
        <v>1.2478999999999587</v>
      </c>
      <c r="H462" s="25">
        <f>SMA1MSFT[[#This Row],[Abs Erorr 1]]/SMA1MSFT[[#This Row],[Adj Close]]</f>
        <v>4.3100589917520644E-3</v>
      </c>
      <c r="I462" s="23">
        <f t="shared" si="38"/>
        <v>290.24693333333335</v>
      </c>
      <c r="J462" s="26">
        <f>(SMA1MSFT[[#This Row],[Adj Close]]-SMA1MSFT[[#This Row],[3-MA]])</f>
        <v>-0.71493333333336295</v>
      </c>
      <c r="K462" s="11">
        <f t="shared" si="37"/>
        <v>0.51112967111115348</v>
      </c>
      <c r="L462" s="11">
        <f>ABS(SMA1MSFT[[#This Row],[Erorr 2]])</f>
        <v>0.71493333333336295</v>
      </c>
      <c r="M462" s="25">
        <f>SMA1MSFT[[#This Row],[Abs Erorr 2]]/SMA1MSFT[[#This Row],[Adj Close]]</f>
        <v>2.4692722508509006E-3</v>
      </c>
      <c r="N462" s="23">
        <f t="shared" si="39"/>
        <v>291.75801666666666</v>
      </c>
      <c r="O462" s="27">
        <f>SMA1MSFT[[#This Row],[Adj Close]]-SMA1MSFT[[#This Row],[6-MA]]</f>
        <v>-2.2260166666666805</v>
      </c>
      <c r="P462" s="11">
        <f>(SMA1MSFT[[#This Row],[Adj Close]]-N462)^2</f>
        <v>4.9551502002778394</v>
      </c>
      <c r="Q462" s="11">
        <f>ABS(SMA1MSFT[[#This Row],[Erorr 3]])</f>
        <v>2.2260166666666805</v>
      </c>
      <c r="R462" s="28">
        <f>SMA1MSFT[[#This Row],[Abs Erorr 3]]/SMA1MSFT[[#This Row],[Adj Close]]</f>
        <v>7.6883269091730126E-3</v>
      </c>
    </row>
    <row r="463" spans="2:18">
      <c r="B463" s="14">
        <v>44453.291666666664</v>
      </c>
      <c r="C463" s="15">
        <v>292.26170000000002</v>
      </c>
      <c r="D463" s="23">
        <f t="shared" si="36"/>
        <v>289.53199999999998</v>
      </c>
      <c r="E463" s="24">
        <f>SMA1MSFT[[#This Row],[Adj Close]]-SMA1MSFT[[#This Row],[Naive Trend ]]</f>
        <v>2.7297000000000367</v>
      </c>
      <c r="F463" s="6">
        <f t="shared" si="35"/>
        <v>7.4512620900002</v>
      </c>
      <c r="G463" s="6">
        <f>ABS(SMA1MSFT[[#This Row],[Erorr 1]])</f>
        <v>2.7297000000000367</v>
      </c>
      <c r="H463" s="25">
        <f>SMA1MSFT[[#This Row],[Abs Erorr 1]]/SMA1MSFT[[#This Row],[Adj Close]]</f>
        <v>9.3399169306140235E-3</v>
      </c>
      <c r="I463" s="23">
        <f t="shared" si="38"/>
        <v>289.20053333333334</v>
      </c>
      <c r="J463" s="26">
        <f>(SMA1MSFT[[#This Row],[Adj Close]]-SMA1MSFT[[#This Row],[3-MA]])</f>
        <v>3.0611666666666792</v>
      </c>
      <c r="K463" s="11">
        <f t="shared" si="37"/>
        <v>9.3707413611111878</v>
      </c>
      <c r="L463" s="11">
        <f>ABS(SMA1MSFT[[#This Row],[Erorr 2]])</f>
        <v>3.0611666666666792</v>
      </c>
      <c r="M463" s="25">
        <f>SMA1MSFT[[#This Row],[Abs Erorr 2]]/SMA1MSFT[[#This Row],[Adj Close]]</f>
        <v>1.0474060291398699E-2</v>
      </c>
      <c r="N463" s="23">
        <f t="shared" si="39"/>
        <v>291.08210000000003</v>
      </c>
      <c r="O463" s="27">
        <f>SMA1MSFT[[#This Row],[Adj Close]]-SMA1MSFT[[#This Row],[6-MA]]</f>
        <v>1.1795999999999935</v>
      </c>
      <c r="P463" s="11">
        <f>(SMA1MSFT[[#This Row],[Adj Close]]-N463)^2</f>
        <v>1.3914561599999848</v>
      </c>
      <c r="Q463" s="11">
        <f>ABS(SMA1MSFT[[#This Row],[Erorr 3]])</f>
        <v>1.1795999999999935</v>
      </c>
      <c r="R463" s="28">
        <f>SMA1MSFT[[#This Row],[Abs Erorr 3]]/SMA1MSFT[[#This Row],[Adj Close]]</f>
        <v>4.036108734055791E-3</v>
      </c>
    </row>
    <row r="464" spans="2:18">
      <c r="B464" s="14">
        <v>44454.291666666664</v>
      </c>
      <c r="C464" s="15">
        <v>297.16539999999998</v>
      </c>
      <c r="D464" s="23">
        <f t="shared" si="36"/>
        <v>292.26170000000002</v>
      </c>
      <c r="E464" s="24">
        <f>SMA1MSFT[[#This Row],[Adj Close]]-SMA1MSFT[[#This Row],[Naive Trend ]]</f>
        <v>4.903699999999958</v>
      </c>
      <c r="F464" s="6">
        <f t="shared" si="35"/>
        <v>24.046273689999587</v>
      </c>
      <c r="G464" s="6">
        <f>ABS(SMA1MSFT[[#This Row],[Erorr 1]])</f>
        <v>4.903699999999958</v>
      </c>
      <c r="H464" s="25">
        <f>SMA1MSFT[[#This Row],[Abs Erorr 1]]/SMA1MSFT[[#This Row],[Adj Close]]</f>
        <v>1.6501584639395966E-2</v>
      </c>
      <c r="I464" s="23">
        <f t="shared" si="38"/>
        <v>290.02593333333334</v>
      </c>
      <c r="J464" s="26">
        <f>(SMA1MSFT[[#This Row],[Adj Close]]-SMA1MSFT[[#This Row],[3-MA]])</f>
        <v>7.1394666666666353</v>
      </c>
      <c r="K464" s="11">
        <f t="shared" si="37"/>
        <v>50.971984284443998</v>
      </c>
      <c r="L464" s="11">
        <f>ABS(SMA1MSFT[[#This Row],[Erorr 2]])</f>
        <v>7.1394666666666353</v>
      </c>
      <c r="M464" s="25">
        <f>SMA1MSFT[[#This Row],[Abs Erorr 2]]/SMA1MSFT[[#This Row],[Adj Close]]</f>
        <v>2.4025228598843054E-2</v>
      </c>
      <c r="N464" s="23">
        <f t="shared" si="39"/>
        <v>290.86273333333332</v>
      </c>
      <c r="O464" s="27">
        <f>SMA1MSFT[[#This Row],[Adj Close]]-SMA1MSFT[[#This Row],[6-MA]]</f>
        <v>6.3026666666666529</v>
      </c>
      <c r="P464" s="11">
        <f>(SMA1MSFT[[#This Row],[Adj Close]]-N464)^2</f>
        <v>39.723607111110937</v>
      </c>
      <c r="Q464" s="11">
        <f>ABS(SMA1MSFT[[#This Row],[Erorr 3]])</f>
        <v>6.3026666666666529</v>
      </c>
      <c r="R464" s="28">
        <f>SMA1MSFT[[#This Row],[Abs Erorr 3]]/SMA1MSFT[[#This Row],[Adj Close]]</f>
        <v>2.1209288385076637E-2</v>
      </c>
    </row>
    <row r="465" spans="2:18">
      <c r="B465" s="14">
        <v>44455.291666666664</v>
      </c>
      <c r="C465" s="15">
        <v>297.55540000000002</v>
      </c>
      <c r="D465" s="23">
        <f t="shared" si="36"/>
        <v>297.16539999999998</v>
      </c>
      <c r="E465" s="24">
        <f>SMA1MSFT[[#This Row],[Adj Close]]-SMA1MSFT[[#This Row],[Naive Trend ]]</f>
        <v>0.3900000000000432</v>
      </c>
      <c r="F465" s="6">
        <f t="shared" si="35"/>
        <v>0.15210000000003371</v>
      </c>
      <c r="G465" s="6">
        <f>ABS(SMA1MSFT[[#This Row],[Erorr 1]])</f>
        <v>0.3900000000000432</v>
      </c>
      <c r="H465" s="25">
        <f>SMA1MSFT[[#This Row],[Abs Erorr 1]]/SMA1MSFT[[#This Row],[Adj Close]]</f>
        <v>1.3106802968457074E-3</v>
      </c>
      <c r="I465" s="23">
        <f t="shared" si="38"/>
        <v>292.98636666666664</v>
      </c>
      <c r="J465" s="26">
        <f>(SMA1MSFT[[#This Row],[Adj Close]]-SMA1MSFT[[#This Row],[3-MA]])</f>
        <v>4.5690333333333797</v>
      </c>
      <c r="K465" s="11">
        <f t="shared" si="37"/>
        <v>20.876065601111534</v>
      </c>
      <c r="L465" s="11">
        <f>ABS(SMA1MSFT[[#This Row],[Erorr 2]])</f>
        <v>4.5690333333333797</v>
      </c>
      <c r="M465" s="25">
        <f>SMA1MSFT[[#This Row],[Abs Erorr 2]]/SMA1MSFT[[#This Row],[Adj Close]]</f>
        <v>1.535523580930939E-2</v>
      </c>
      <c r="N465" s="23">
        <f t="shared" si="39"/>
        <v>291.61664999999999</v>
      </c>
      <c r="O465" s="27">
        <f>SMA1MSFT[[#This Row],[Adj Close]]-SMA1MSFT[[#This Row],[6-MA]]</f>
        <v>5.9387500000000273</v>
      </c>
      <c r="P465" s="11">
        <f>(SMA1MSFT[[#This Row],[Adj Close]]-N465)^2</f>
        <v>35.268751562500327</v>
      </c>
      <c r="Q465" s="11">
        <f>ABS(SMA1MSFT[[#This Row],[Erorr 3]])</f>
        <v>5.9387500000000273</v>
      </c>
      <c r="R465" s="28">
        <f>SMA1MSFT[[#This Row],[Abs Erorr 3]]/SMA1MSFT[[#This Row],[Adj Close]]</f>
        <v>1.9958468238183636E-2</v>
      </c>
    </row>
    <row r="466" spans="2:18">
      <c r="B466" s="14">
        <v>44456.291666666664</v>
      </c>
      <c r="C466" s="15">
        <v>292.33969999999999</v>
      </c>
      <c r="D466" s="23">
        <f t="shared" si="36"/>
        <v>297.55540000000002</v>
      </c>
      <c r="E466" s="24">
        <f>SMA1MSFT[[#This Row],[Adj Close]]-SMA1MSFT[[#This Row],[Naive Trend ]]</f>
        <v>-5.2157000000000266</v>
      </c>
      <c r="F466" s="6">
        <f t="shared" si="35"/>
        <v>27.203526490000279</v>
      </c>
      <c r="G466" s="6">
        <f>ABS(SMA1MSFT[[#This Row],[Erorr 1]])</f>
        <v>5.2157000000000266</v>
      </c>
      <c r="H466" s="25">
        <f>SMA1MSFT[[#This Row],[Abs Erorr 1]]/SMA1MSFT[[#This Row],[Adj Close]]</f>
        <v>1.7841230595776171E-2</v>
      </c>
      <c r="I466" s="23">
        <f t="shared" si="38"/>
        <v>295.66083333333336</v>
      </c>
      <c r="J466" s="26">
        <f>(SMA1MSFT[[#This Row],[Adj Close]]-SMA1MSFT[[#This Row],[3-MA]])</f>
        <v>-3.3211333333333641</v>
      </c>
      <c r="K466" s="11">
        <f t="shared" si="37"/>
        <v>11.029926617777983</v>
      </c>
      <c r="L466" s="11">
        <f>ABS(SMA1MSFT[[#This Row],[Erorr 2]])</f>
        <v>3.3211333333333641</v>
      </c>
      <c r="M466" s="25">
        <f>SMA1MSFT[[#This Row],[Abs Erorr 2]]/SMA1MSFT[[#This Row],[Adj Close]]</f>
        <v>1.1360527952013921E-2</v>
      </c>
      <c r="N466" s="23">
        <f t="shared" si="39"/>
        <v>292.43068333333332</v>
      </c>
      <c r="O466" s="27">
        <f>SMA1MSFT[[#This Row],[Adj Close]]-SMA1MSFT[[#This Row],[6-MA]]</f>
        <v>-9.0983333333326755E-2</v>
      </c>
      <c r="P466" s="11">
        <f>(SMA1MSFT[[#This Row],[Adj Close]]-N466)^2</f>
        <v>8.277966944443247E-3</v>
      </c>
      <c r="Q466" s="11">
        <f>ABS(SMA1MSFT[[#This Row],[Erorr 3]])</f>
        <v>9.0983333333326755E-2</v>
      </c>
      <c r="R466" s="28">
        <f>SMA1MSFT[[#This Row],[Abs Erorr 3]]/SMA1MSFT[[#This Row],[Adj Close]]</f>
        <v>3.112246928259376E-4</v>
      </c>
    </row>
    <row r="467" spans="2:18">
      <c r="B467" s="14">
        <v>44459.291666666664</v>
      </c>
      <c r="C467" s="15">
        <v>286.90960000000001</v>
      </c>
      <c r="D467" s="23">
        <f t="shared" si="36"/>
        <v>292.33969999999999</v>
      </c>
      <c r="E467" s="24">
        <f>SMA1MSFT[[#This Row],[Adj Close]]-SMA1MSFT[[#This Row],[Naive Trend ]]</f>
        <v>-5.4300999999999817</v>
      </c>
      <c r="F467" s="6">
        <f t="shared" si="35"/>
        <v>29.485986009999802</v>
      </c>
      <c r="G467" s="6">
        <f>ABS(SMA1MSFT[[#This Row],[Erorr 1]])</f>
        <v>5.4300999999999817</v>
      </c>
      <c r="H467" s="25">
        <f>SMA1MSFT[[#This Row],[Abs Erorr 1]]/SMA1MSFT[[#This Row],[Adj Close]]</f>
        <v>1.8926170473208222E-2</v>
      </c>
      <c r="I467" s="23">
        <f t="shared" si="38"/>
        <v>295.68683333333337</v>
      </c>
      <c r="J467" s="26">
        <f>(SMA1MSFT[[#This Row],[Adj Close]]-SMA1MSFT[[#This Row],[3-MA]])</f>
        <v>-8.7772333333333563</v>
      </c>
      <c r="K467" s="11">
        <f t="shared" si="37"/>
        <v>77.039824987778175</v>
      </c>
      <c r="L467" s="11">
        <f>ABS(SMA1MSFT[[#This Row],[Erorr 2]])</f>
        <v>8.7772333333333563</v>
      </c>
      <c r="M467" s="25">
        <f>SMA1MSFT[[#This Row],[Abs Erorr 2]]/SMA1MSFT[[#This Row],[Adj Close]]</f>
        <v>3.059233059240038E-2</v>
      </c>
      <c r="N467" s="23">
        <f t="shared" si="39"/>
        <v>292.85638333333333</v>
      </c>
      <c r="O467" s="27">
        <f>SMA1MSFT[[#This Row],[Adj Close]]-SMA1MSFT[[#This Row],[6-MA]]</f>
        <v>-5.9467833333333147</v>
      </c>
      <c r="P467" s="11">
        <f>(SMA1MSFT[[#This Row],[Adj Close]]-N467)^2</f>
        <v>35.364232013610888</v>
      </c>
      <c r="Q467" s="11">
        <f>ABS(SMA1MSFT[[#This Row],[Erorr 3]])</f>
        <v>5.9467833333333147</v>
      </c>
      <c r="R467" s="28">
        <f>SMA1MSFT[[#This Row],[Abs Erorr 3]]/SMA1MSFT[[#This Row],[Adj Close]]</f>
        <v>2.0727028072024478E-2</v>
      </c>
    </row>
    <row r="468" spans="2:18">
      <c r="B468" s="14">
        <v>44460.291666666664</v>
      </c>
      <c r="C468" s="15">
        <v>287.39699999999999</v>
      </c>
      <c r="D468" s="23">
        <f t="shared" si="36"/>
        <v>286.90960000000001</v>
      </c>
      <c r="E468" s="24">
        <f>SMA1MSFT[[#This Row],[Adj Close]]-SMA1MSFT[[#This Row],[Naive Trend ]]</f>
        <v>0.48739999999997963</v>
      </c>
      <c r="F468" s="6">
        <f t="shared" si="35"/>
        <v>0.23755875999998013</v>
      </c>
      <c r="G468" s="6">
        <f>ABS(SMA1MSFT[[#This Row],[Erorr 1]])</f>
        <v>0.48739999999997963</v>
      </c>
      <c r="H468" s="25">
        <f>SMA1MSFT[[#This Row],[Abs Erorr 1]]/SMA1MSFT[[#This Row],[Adj Close]]</f>
        <v>1.6959119267075844E-3</v>
      </c>
      <c r="I468" s="23">
        <f t="shared" si="38"/>
        <v>292.26823333333328</v>
      </c>
      <c r="J468" s="26">
        <f>(SMA1MSFT[[#This Row],[Adj Close]]-SMA1MSFT[[#This Row],[3-MA]])</f>
        <v>-4.8712333333332936</v>
      </c>
      <c r="K468" s="11">
        <f t="shared" si="37"/>
        <v>23.728914187777391</v>
      </c>
      <c r="L468" s="11">
        <f>ABS(SMA1MSFT[[#This Row],[Erorr 2]])</f>
        <v>4.8712333333332936</v>
      </c>
      <c r="M468" s="25">
        <f>SMA1MSFT[[#This Row],[Abs Erorr 2]]/SMA1MSFT[[#This Row],[Adj Close]]</f>
        <v>1.6949492629823183E-2</v>
      </c>
      <c r="N468" s="23">
        <f t="shared" si="39"/>
        <v>292.62729999999999</v>
      </c>
      <c r="O468" s="27">
        <f>SMA1MSFT[[#This Row],[Adj Close]]-SMA1MSFT[[#This Row],[6-MA]]</f>
        <v>-5.2302999999999997</v>
      </c>
      <c r="P468" s="11">
        <f>(SMA1MSFT[[#This Row],[Adj Close]]-N468)^2</f>
        <v>27.356038089999998</v>
      </c>
      <c r="Q468" s="11">
        <f>ABS(SMA1MSFT[[#This Row],[Erorr 3]])</f>
        <v>5.2302999999999997</v>
      </c>
      <c r="R468" s="28">
        <f>SMA1MSFT[[#This Row],[Abs Erorr 3]]/SMA1MSFT[[#This Row],[Adj Close]]</f>
        <v>1.8198867768278722E-2</v>
      </c>
    </row>
    <row r="469" spans="2:18">
      <c r="B469" s="14">
        <v>44461.291666666664</v>
      </c>
      <c r="C469" s="15">
        <v>291.08210000000003</v>
      </c>
      <c r="D469" s="23">
        <f t="shared" si="36"/>
        <v>287.39699999999999</v>
      </c>
      <c r="E469" s="24">
        <f>SMA1MSFT[[#This Row],[Adj Close]]-SMA1MSFT[[#This Row],[Naive Trend ]]</f>
        <v>3.685100000000034</v>
      </c>
      <c r="F469" s="6">
        <f t="shared" si="35"/>
        <v>13.579962010000251</v>
      </c>
      <c r="G469" s="6">
        <f>ABS(SMA1MSFT[[#This Row],[Erorr 1]])</f>
        <v>3.685100000000034</v>
      </c>
      <c r="H469" s="25">
        <f>SMA1MSFT[[#This Row],[Abs Erorr 1]]/SMA1MSFT[[#This Row],[Adj Close]]</f>
        <v>1.2660002109370634E-2</v>
      </c>
      <c r="I469" s="23">
        <f t="shared" si="38"/>
        <v>288.88209999999998</v>
      </c>
      <c r="J469" s="26">
        <f>(SMA1MSFT[[#This Row],[Adj Close]]-SMA1MSFT[[#This Row],[3-MA]])</f>
        <v>2.2000000000000455</v>
      </c>
      <c r="K469" s="11">
        <f t="shared" si="37"/>
        <v>4.8400000000001997</v>
      </c>
      <c r="L469" s="11">
        <f>ABS(SMA1MSFT[[#This Row],[Erorr 2]])</f>
        <v>2.2000000000000455</v>
      </c>
      <c r="M469" s="25">
        <f>SMA1MSFT[[#This Row],[Abs Erorr 2]]/SMA1MSFT[[#This Row],[Adj Close]]</f>
        <v>7.5580051126470683E-3</v>
      </c>
      <c r="N469" s="23">
        <f t="shared" si="39"/>
        <v>292.27146666666664</v>
      </c>
      <c r="O469" s="27">
        <f>SMA1MSFT[[#This Row],[Adj Close]]-SMA1MSFT[[#This Row],[6-MA]]</f>
        <v>-1.1893666666666149</v>
      </c>
      <c r="P469" s="11">
        <f>(SMA1MSFT[[#This Row],[Adj Close]]-N469)^2</f>
        <v>1.4145930677776548</v>
      </c>
      <c r="Q469" s="11">
        <f>ABS(SMA1MSFT[[#This Row],[Erorr 3]])</f>
        <v>1.1893666666666149</v>
      </c>
      <c r="R469" s="28">
        <f>SMA1MSFT[[#This Row],[Abs Erorr 3]]/SMA1MSFT[[#This Row],[Adj Close]]</f>
        <v>4.0860178852173143E-3</v>
      </c>
    </row>
    <row r="470" spans="2:18">
      <c r="B470" s="14">
        <v>44462.291666666664</v>
      </c>
      <c r="C470" s="15">
        <v>292.03739999999999</v>
      </c>
      <c r="D470" s="23">
        <f t="shared" si="36"/>
        <v>291.08210000000003</v>
      </c>
      <c r="E470" s="24">
        <f>SMA1MSFT[[#This Row],[Adj Close]]-SMA1MSFT[[#This Row],[Naive Trend ]]</f>
        <v>0.95529999999996562</v>
      </c>
      <c r="F470" s="6">
        <f t="shared" si="35"/>
        <v>0.9125980899999343</v>
      </c>
      <c r="G470" s="6">
        <f>ABS(SMA1MSFT[[#This Row],[Erorr 1]])</f>
        <v>0.95529999999996562</v>
      </c>
      <c r="H470" s="25">
        <f>SMA1MSFT[[#This Row],[Abs Erorr 1]]/SMA1MSFT[[#This Row],[Adj Close]]</f>
        <v>3.2711563655886734E-3</v>
      </c>
      <c r="I470" s="23">
        <f t="shared" si="38"/>
        <v>288.46289999999999</v>
      </c>
      <c r="J470" s="26">
        <f>(SMA1MSFT[[#This Row],[Adj Close]]-SMA1MSFT[[#This Row],[3-MA]])</f>
        <v>3.5745000000000005</v>
      </c>
      <c r="K470" s="11">
        <f t="shared" si="37"/>
        <v>12.777050250000004</v>
      </c>
      <c r="L470" s="11">
        <f>ABS(SMA1MSFT[[#This Row],[Erorr 2]])</f>
        <v>3.5745000000000005</v>
      </c>
      <c r="M470" s="25">
        <f>SMA1MSFT[[#This Row],[Abs Erorr 2]]/SMA1MSFT[[#This Row],[Adj Close]]</f>
        <v>1.2239870646704842E-2</v>
      </c>
      <c r="N470" s="23">
        <f t="shared" si="39"/>
        <v>292.07486666666665</v>
      </c>
      <c r="O470" s="27">
        <f>SMA1MSFT[[#This Row],[Adj Close]]-SMA1MSFT[[#This Row],[6-MA]]</f>
        <v>-3.7466666666659876E-2</v>
      </c>
      <c r="P470" s="11">
        <f>(SMA1MSFT[[#This Row],[Adj Close]]-N470)^2</f>
        <v>1.4037511111106022E-3</v>
      </c>
      <c r="Q470" s="11">
        <f>ABS(SMA1MSFT[[#This Row],[Erorr 3]])</f>
        <v>3.7466666666659876E-2</v>
      </c>
      <c r="R470" s="28">
        <f>SMA1MSFT[[#This Row],[Abs Erorr 3]]/SMA1MSFT[[#This Row],[Adj Close]]</f>
        <v>1.282940700973912E-4</v>
      </c>
    </row>
    <row r="471" spans="2:18">
      <c r="B471" s="14">
        <v>44463.291666666664</v>
      </c>
      <c r="C471" s="15">
        <v>291.83269999999999</v>
      </c>
      <c r="D471" s="23">
        <f t="shared" si="36"/>
        <v>292.03739999999999</v>
      </c>
      <c r="E471" s="24">
        <f>SMA1MSFT[[#This Row],[Adj Close]]-SMA1MSFT[[#This Row],[Naive Trend ]]</f>
        <v>-0.20470000000000255</v>
      </c>
      <c r="F471" s="6">
        <f t="shared" si="35"/>
        <v>4.1902090000001044E-2</v>
      </c>
      <c r="G471" s="6">
        <f>ABS(SMA1MSFT[[#This Row],[Erorr 1]])</f>
        <v>0.20470000000000255</v>
      </c>
      <c r="H471" s="25">
        <f>SMA1MSFT[[#This Row],[Abs Erorr 1]]/SMA1MSFT[[#This Row],[Adj Close]]</f>
        <v>7.0142927780198231E-4</v>
      </c>
      <c r="I471" s="23">
        <f t="shared" si="38"/>
        <v>290.17216666666667</v>
      </c>
      <c r="J471" s="26">
        <f>(SMA1MSFT[[#This Row],[Adj Close]]-SMA1MSFT[[#This Row],[3-MA]])</f>
        <v>1.6605333333333192</v>
      </c>
      <c r="K471" s="11">
        <f t="shared" si="37"/>
        <v>2.757370951111064</v>
      </c>
      <c r="L471" s="11">
        <f>ABS(SMA1MSFT[[#This Row],[Erorr 2]])</f>
        <v>1.6605333333333192</v>
      </c>
      <c r="M471" s="25">
        <f>SMA1MSFT[[#This Row],[Abs Erorr 2]]/SMA1MSFT[[#This Row],[Adj Close]]</f>
        <v>5.6900180594337754E-3</v>
      </c>
      <c r="N471" s="23">
        <f t="shared" si="39"/>
        <v>291.22019999999998</v>
      </c>
      <c r="O471" s="27">
        <f>SMA1MSFT[[#This Row],[Adj Close]]-SMA1MSFT[[#This Row],[6-MA]]</f>
        <v>0.61250000000001137</v>
      </c>
      <c r="P471" s="11">
        <f>(SMA1MSFT[[#This Row],[Adj Close]]-N471)^2</f>
        <v>0.3751562500000139</v>
      </c>
      <c r="Q471" s="11">
        <f>ABS(SMA1MSFT[[#This Row],[Erorr 3]])</f>
        <v>0.61250000000001137</v>
      </c>
      <c r="R471" s="28">
        <f>SMA1MSFT[[#This Row],[Abs Erorr 3]]/SMA1MSFT[[#This Row],[Adj Close]]</f>
        <v>2.0988052401256316E-3</v>
      </c>
    </row>
    <row r="472" spans="2:18">
      <c r="B472" s="14">
        <v>44466.291666666664</v>
      </c>
      <c r="C472" s="15">
        <v>286.78289999999998</v>
      </c>
      <c r="D472" s="23">
        <f t="shared" si="36"/>
        <v>291.83269999999999</v>
      </c>
      <c r="E472" s="24">
        <f>SMA1MSFT[[#This Row],[Adj Close]]-SMA1MSFT[[#This Row],[Naive Trend ]]</f>
        <v>-5.0498000000000047</v>
      </c>
      <c r="F472" s="6">
        <f t="shared" si="35"/>
        <v>25.500480040000049</v>
      </c>
      <c r="G472" s="6">
        <f>ABS(SMA1MSFT[[#This Row],[Erorr 1]])</f>
        <v>5.0498000000000047</v>
      </c>
      <c r="H472" s="25">
        <f>SMA1MSFT[[#This Row],[Abs Erorr 1]]/SMA1MSFT[[#This Row],[Adj Close]]</f>
        <v>1.7608441786452416E-2</v>
      </c>
      <c r="I472" s="23">
        <f t="shared" si="38"/>
        <v>291.65073333333333</v>
      </c>
      <c r="J472" s="26">
        <f>(SMA1MSFT[[#This Row],[Adj Close]]-SMA1MSFT[[#This Row],[3-MA]])</f>
        <v>-4.8678333333333512</v>
      </c>
      <c r="K472" s="11">
        <f t="shared" si="37"/>
        <v>23.695801361111286</v>
      </c>
      <c r="L472" s="11">
        <f>ABS(SMA1MSFT[[#This Row],[Erorr 2]])</f>
        <v>4.8678333333333512</v>
      </c>
      <c r="M472" s="25">
        <f>SMA1MSFT[[#This Row],[Abs Erorr 2]]/SMA1MSFT[[#This Row],[Adj Close]]</f>
        <v>1.6973931616331907E-2</v>
      </c>
      <c r="N472" s="23">
        <f t="shared" si="39"/>
        <v>290.26641666666666</v>
      </c>
      <c r="O472" s="27">
        <f>SMA1MSFT[[#This Row],[Adj Close]]-SMA1MSFT[[#This Row],[6-MA]]</f>
        <v>-3.4835166666666737</v>
      </c>
      <c r="P472" s="11">
        <f>(SMA1MSFT[[#This Row],[Adj Close]]-N472)^2</f>
        <v>12.134888366944493</v>
      </c>
      <c r="Q472" s="11">
        <f>ABS(SMA1MSFT[[#This Row],[Erorr 3]])</f>
        <v>3.4835166666666737</v>
      </c>
      <c r="R472" s="28">
        <f>SMA1MSFT[[#This Row],[Abs Erorr 3]]/SMA1MSFT[[#This Row],[Adj Close]]</f>
        <v>1.2146877190608902E-2</v>
      </c>
    </row>
    <row r="473" spans="2:18">
      <c r="B473" s="14">
        <v>44467.291666666664</v>
      </c>
      <c r="C473" s="15">
        <v>276.40019999999998</v>
      </c>
      <c r="D473" s="23">
        <f t="shared" si="36"/>
        <v>286.78289999999998</v>
      </c>
      <c r="E473" s="24">
        <f>SMA1MSFT[[#This Row],[Adj Close]]-SMA1MSFT[[#This Row],[Naive Trend ]]</f>
        <v>-10.3827</v>
      </c>
      <c r="F473" s="6">
        <f t="shared" si="35"/>
        <v>107.80045928999999</v>
      </c>
      <c r="G473" s="6">
        <f>ABS(SMA1MSFT[[#This Row],[Erorr 1]])</f>
        <v>10.3827</v>
      </c>
      <c r="H473" s="25">
        <f>SMA1MSFT[[#This Row],[Abs Erorr 1]]/SMA1MSFT[[#This Row],[Adj Close]]</f>
        <v>3.7564010445723266E-2</v>
      </c>
      <c r="I473" s="23">
        <f t="shared" si="38"/>
        <v>290.21766666666667</v>
      </c>
      <c r="J473" s="26">
        <f>(SMA1MSFT[[#This Row],[Adj Close]]-SMA1MSFT[[#This Row],[3-MA]])</f>
        <v>-13.817466666666689</v>
      </c>
      <c r="K473" s="11">
        <f t="shared" si="37"/>
        <v>190.92238508444507</v>
      </c>
      <c r="L473" s="11">
        <f>ABS(SMA1MSFT[[#This Row],[Erorr 2]])</f>
        <v>13.817466666666689</v>
      </c>
      <c r="M473" s="25">
        <f>SMA1MSFT[[#This Row],[Abs Erorr 2]]/SMA1MSFT[[#This Row],[Adj Close]]</f>
        <v>4.9990798366523218E-2</v>
      </c>
      <c r="N473" s="23">
        <f t="shared" si="39"/>
        <v>289.34028333333328</v>
      </c>
      <c r="O473" s="27">
        <f>SMA1MSFT[[#This Row],[Adj Close]]-SMA1MSFT[[#This Row],[6-MA]]</f>
        <v>-12.940083333333291</v>
      </c>
      <c r="P473" s="11">
        <f>(SMA1MSFT[[#This Row],[Adj Close]]-N473)^2</f>
        <v>167.44575667361002</v>
      </c>
      <c r="Q473" s="11">
        <f>ABS(SMA1MSFT[[#This Row],[Erorr 3]])</f>
        <v>12.940083333333291</v>
      </c>
      <c r="R473" s="28">
        <f>SMA1MSFT[[#This Row],[Abs Erorr 3]]/SMA1MSFT[[#This Row],[Adj Close]]</f>
        <v>4.6816476013162404E-2</v>
      </c>
    </row>
    <row r="474" spans="2:18">
      <c r="B474" s="14">
        <v>44468.291666666664</v>
      </c>
      <c r="C474" s="15">
        <v>276.8682</v>
      </c>
      <c r="D474" s="23">
        <f t="shared" si="36"/>
        <v>276.40019999999998</v>
      </c>
      <c r="E474" s="24">
        <f>SMA1MSFT[[#This Row],[Adj Close]]-SMA1MSFT[[#This Row],[Naive Trend ]]</f>
        <v>0.46800000000001774</v>
      </c>
      <c r="F474" s="6">
        <f t="shared" si="35"/>
        <v>0.21902400000001659</v>
      </c>
      <c r="G474" s="6">
        <f>ABS(SMA1MSFT[[#This Row],[Erorr 1]])</f>
        <v>0.46800000000001774</v>
      </c>
      <c r="H474" s="25">
        <f>SMA1MSFT[[#This Row],[Abs Erorr 1]]/SMA1MSFT[[#This Row],[Adj Close]]</f>
        <v>1.6903349680462319E-3</v>
      </c>
      <c r="I474" s="23">
        <f t="shared" si="38"/>
        <v>285.00526666666661</v>
      </c>
      <c r="J474" s="26">
        <f>(SMA1MSFT[[#This Row],[Adj Close]]-SMA1MSFT[[#This Row],[3-MA]])</f>
        <v>-8.1370666666666125</v>
      </c>
      <c r="K474" s="11">
        <f t="shared" si="37"/>
        <v>66.211853937776894</v>
      </c>
      <c r="L474" s="11">
        <f>ABS(SMA1MSFT[[#This Row],[Erorr 2]])</f>
        <v>8.1370666666666125</v>
      </c>
      <c r="M474" s="25">
        <f>SMA1MSFT[[#This Row],[Abs Erorr 2]]/SMA1MSFT[[#This Row],[Adj Close]]</f>
        <v>2.9389675905960352E-2</v>
      </c>
      <c r="N474" s="23">
        <f t="shared" si="39"/>
        <v>287.58871666666664</v>
      </c>
      <c r="O474" s="27">
        <f>SMA1MSFT[[#This Row],[Adj Close]]-SMA1MSFT[[#This Row],[6-MA]]</f>
        <v>-10.72051666666664</v>
      </c>
      <c r="P474" s="11">
        <f>(SMA1MSFT[[#This Row],[Adj Close]]-N474)^2</f>
        <v>114.92947760027721</v>
      </c>
      <c r="Q474" s="11">
        <f>ABS(SMA1MSFT[[#This Row],[Erorr 3]])</f>
        <v>10.72051666666664</v>
      </c>
      <c r="R474" s="28">
        <f>SMA1MSFT[[#This Row],[Abs Erorr 3]]/SMA1MSFT[[#This Row],[Adj Close]]</f>
        <v>3.8720649993992232E-2</v>
      </c>
    </row>
    <row r="475" spans="2:18">
      <c r="B475" s="14">
        <v>44469.291666666664</v>
      </c>
      <c r="C475" s="15">
        <v>274.84050000000002</v>
      </c>
      <c r="D475" s="23">
        <f t="shared" si="36"/>
        <v>276.8682</v>
      </c>
      <c r="E475" s="24">
        <f>SMA1MSFT[[#This Row],[Adj Close]]-SMA1MSFT[[#This Row],[Naive Trend ]]</f>
        <v>-2.0276999999999816</v>
      </c>
      <c r="F475" s="6">
        <f t="shared" si="35"/>
        <v>4.1115672899999254</v>
      </c>
      <c r="G475" s="6">
        <f>ABS(SMA1MSFT[[#This Row],[Erorr 1]])</f>
        <v>2.0276999999999816</v>
      </c>
      <c r="H475" s="25">
        <f>SMA1MSFT[[#This Row],[Abs Erorr 1]]/SMA1MSFT[[#This Row],[Adj Close]]</f>
        <v>7.377733630960435E-3</v>
      </c>
      <c r="I475" s="23">
        <f t="shared" si="38"/>
        <v>280.01709999999997</v>
      </c>
      <c r="J475" s="26">
        <f>(SMA1MSFT[[#This Row],[Adj Close]]-SMA1MSFT[[#This Row],[3-MA]])</f>
        <v>-5.1765999999999508</v>
      </c>
      <c r="K475" s="11">
        <f t="shared" si="37"/>
        <v>26.79718755999949</v>
      </c>
      <c r="L475" s="11">
        <f>ABS(SMA1MSFT[[#This Row],[Erorr 2]])</f>
        <v>5.1765999999999508</v>
      </c>
      <c r="M475" s="25">
        <f>SMA1MSFT[[#This Row],[Abs Erorr 2]]/SMA1MSFT[[#This Row],[Adj Close]]</f>
        <v>1.883492425606834E-2</v>
      </c>
      <c r="N475" s="23">
        <f t="shared" si="39"/>
        <v>285.83391666666665</v>
      </c>
      <c r="O475" s="27">
        <f>SMA1MSFT[[#This Row],[Adj Close]]-SMA1MSFT[[#This Row],[6-MA]]</f>
        <v>-10.993416666666633</v>
      </c>
      <c r="P475" s="11">
        <f>(SMA1MSFT[[#This Row],[Adj Close]]-N475)^2</f>
        <v>120.85521000694371</v>
      </c>
      <c r="Q475" s="11">
        <f>ABS(SMA1MSFT[[#This Row],[Erorr 3]])</f>
        <v>10.993416666666633</v>
      </c>
      <c r="R475" s="28">
        <f>SMA1MSFT[[#This Row],[Abs Erorr 3]]/SMA1MSFT[[#This Row],[Adj Close]]</f>
        <v>3.999926017696312E-2</v>
      </c>
    </row>
    <row r="476" spans="2:18">
      <c r="B476" s="14">
        <v>44470.291666666664</v>
      </c>
      <c r="C476" s="15">
        <v>281.84010000000001</v>
      </c>
      <c r="D476" s="23">
        <f t="shared" si="36"/>
        <v>274.84050000000002</v>
      </c>
      <c r="E476" s="24">
        <f>SMA1MSFT[[#This Row],[Adj Close]]-SMA1MSFT[[#This Row],[Naive Trend ]]</f>
        <v>6.9995999999999867</v>
      </c>
      <c r="F476" s="6">
        <f t="shared" si="35"/>
        <v>48.994400159999813</v>
      </c>
      <c r="G476" s="6">
        <f>ABS(SMA1MSFT[[#This Row],[Erorr 1]])</f>
        <v>6.9995999999999867</v>
      </c>
      <c r="H476" s="25">
        <f>SMA1MSFT[[#This Row],[Abs Erorr 1]]/SMA1MSFT[[#This Row],[Adj Close]]</f>
        <v>2.4835358772580574E-2</v>
      </c>
      <c r="I476" s="23">
        <f t="shared" si="38"/>
        <v>276.03629999999998</v>
      </c>
      <c r="J476" s="26">
        <f>(SMA1MSFT[[#This Row],[Adj Close]]-SMA1MSFT[[#This Row],[3-MA]])</f>
        <v>5.8038000000000238</v>
      </c>
      <c r="K476" s="11">
        <f t="shared" si="37"/>
        <v>33.68409444000028</v>
      </c>
      <c r="L476" s="11">
        <f>ABS(SMA1MSFT[[#This Row],[Erorr 2]])</f>
        <v>5.8038000000000238</v>
      </c>
      <c r="M476" s="25">
        <f>SMA1MSFT[[#This Row],[Abs Erorr 2]]/SMA1MSFT[[#This Row],[Adj Close]]</f>
        <v>2.0592527465041432E-2</v>
      </c>
      <c r="N476" s="23">
        <f t="shared" si="39"/>
        <v>283.12698333333338</v>
      </c>
      <c r="O476" s="27">
        <f>SMA1MSFT[[#This Row],[Adj Close]]-SMA1MSFT[[#This Row],[6-MA]]</f>
        <v>-1.2868833333333782</v>
      </c>
      <c r="P476" s="11">
        <f>(SMA1MSFT[[#This Row],[Adj Close]]-N476)^2</f>
        <v>1.6560687136112267</v>
      </c>
      <c r="Q476" s="11">
        <f>ABS(SMA1MSFT[[#This Row],[Erorr 3]])</f>
        <v>1.2868833333333782</v>
      </c>
      <c r="R476" s="28">
        <f>SMA1MSFT[[#This Row],[Abs Erorr 3]]/SMA1MSFT[[#This Row],[Adj Close]]</f>
        <v>4.5660050976897119E-3</v>
      </c>
    </row>
    <row r="477" spans="2:18">
      <c r="B477" s="14">
        <v>44473.291666666664</v>
      </c>
      <c r="C477" s="15">
        <v>276.00049999999999</v>
      </c>
      <c r="D477" s="23">
        <f t="shared" si="36"/>
        <v>281.84010000000001</v>
      </c>
      <c r="E477" s="24">
        <f>SMA1MSFT[[#This Row],[Adj Close]]-SMA1MSFT[[#This Row],[Naive Trend ]]</f>
        <v>-5.8396000000000186</v>
      </c>
      <c r="F477" s="6">
        <f t="shared" si="35"/>
        <v>34.100928160000215</v>
      </c>
      <c r="G477" s="6">
        <f>ABS(SMA1MSFT[[#This Row],[Erorr 1]])</f>
        <v>5.8396000000000186</v>
      </c>
      <c r="H477" s="25">
        <f>SMA1MSFT[[#This Row],[Abs Erorr 1]]/SMA1MSFT[[#This Row],[Adj Close]]</f>
        <v>2.1157932684904623E-2</v>
      </c>
      <c r="I477" s="23">
        <f t="shared" si="38"/>
        <v>277.84960000000001</v>
      </c>
      <c r="J477" s="26">
        <f>(SMA1MSFT[[#This Row],[Adj Close]]-SMA1MSFT[[#This Row],[3-MA]])</f>
        <v>-1.8491000000000213</v>
      </c>
      <c r="K477" s="11">
        <f t="shared" si="37"/>
        <v>3.4191708100000788</v>
      </c>
      <c r="L477" s="11">
        <f>ABS(SMA1MSFT[[#This Row],[Erorr 2]])</f>
        <v>1.8491000000000213</v>
      </c>
      <c r="M477" s="25">
        <f>SMA1MSFT[[#This Row],[Abs Erorr 2]]/SMA1MSFT[[#This Row],[Adj Close]]</f>
        <v>6.6996255441567005E-3</v>
      </c>
      <c r="N477" s="23">
        <f t="shared" si="39"/>
        <v>281.42743333333334</v>
      </c>
      <c r="O477" s="27">
        <f>SMA1MSFT[[#This Row],[Adj Close]]-SMA1MSFT[[#This Row],[6-MA]]</f>
        <v>-5.426933333333352</v>
      </c>
      <c r="P477" s="11">
        <f>(SMA1MSFT[[#This Row],[Adj Close]]-N477)^2</f>
        <v>29.451605404444649</v>
      </c>
      <c r="Q477" s="11">
        <f>ABS(SMA1MSFT[[#This Row],[Erorr 3]])</f>
        <v>5.426933333333352</v>
      </c>
      <c r="R477" s="28">
        <f>SMA1MSFT[[#This Row],[Abs Erorr 3]]/SMA1MSFT[[#This Row],[Adj Close]]</f>
        <v>1.9662766311413754E-2</v>
      </c>
    </row>
    <row r="478" spans="2:18">
      <c r="B478" s="14">
        <v>44474.291666666664</v>
      </c>
      <c r="C478" s="15">
        <v>281.5086</v>
      </c>
      <c r="D478" s="23">
        <f t="shared" si="36"/>
        <v>276.00049999999999</v>
      </c>
      <c r="E478" s="24">
        <f>SMA1MSFT[[#This Row],[Adj Close]]-SMA1MSFT[[#This Row],[Naive Trend ]]</f>
        <v>5.5081000000000131</v>
      </c>
      <c r="F478" s="6">
        <f t="shared" si="35"/>
        <v>30.339165610000144</v>
      </c>
      <c r="G478" s="6">
        <f>ABS(SMA1MSFT[[#This Row],[Erorr 1]])</f>
        <v>5.5081000000000131</v>
      </c>
      <c r="H478" s="25">
        <f>SMA1MSFT[[#This Row],[Abs Erorr 1]]/SMA1MSFT[[#This Row],[Adj Close]]</f>
        <v>1.9566364935209839E-2</v>
      </c>
      <c r="I478" s="23">
        <f t="shared" si="38"/>
        <v>277.56036666666665</v>
      </c>
      <c r="J478" s="26">
        <f>(SMA1MSFT[[#This Row],[Adj Close]]-SMA1MSFT[[#This Row],[3-MA]])</f>
        <v>3.9482333333333486</v>
      </c>
      <c r="K478" s="11">
        <f t="shared" si="37"/>
        <v>15.588546454444565</v>
      </c>
      <c r="L478" s="11">
        <f>ABS(SMA1MSFT[[#This Row],[Erorr 2]])</f>
        <v>3.9482333333333486</v>
      </c>
      <c r="M478" s="25">
        <f>SMA1MSFT[[#This Row],[Abs Erorr 2]]/SMA1MSFT[[#This Row],[Adj Close]]</f>
        <v>1.4025267197284022E-2</v>
      </c>
      <c r="N478" s="23">
        <f t="shared" si="39"/>
        <v>278.78873333333331</v>
      </c>
      <c r="O478" s="27">
        <f>SMA1MSFT[[#This Row],[Adj Close]]-SMA1MSFT[[#This Row],[6-MA]]</f>
        <v>2.7198666666666895</v>
      </c>
      <c r="P478" s="11">
        <f>(SMA1MSFT[[#This Row],[Adj Close]]-N478)^2</f>
        <v>7.3976746844445689</v>
      </c>
      <c r="Q478" s="11">
        <f>ABS(SMA1MSFT[[#This Row],[Erorr 3]])</f>
        <v>2.7198666666666895</v>
      </c>
      <c r="R478" s="28">
        <f>SMA1MSFT[[#This Row],[Abs Erorr 3]]/SMA1MSFT[[#This Row],[Adj Close]]</f>
        <v>9.6617533768655357E-3</v>
      </c>
    </row>
    <row r="479" spans="2:18">
      <c r="B479" s="14">
        <v>44475.291666666664</v>
      </c>
      <c r="C479" s="15">
        <v>285.74939999999998</v>
      </c>
      <c r="D479" s="23">
        <f t="shared" si="36"/>
        <v>281.5086</v>
      </c>
      <c r="E479" s="24">
        <f>SMA1MSFT[[#This Row],[Adj Close]]-SMA1MSFT[[#This Row],[Naive Trend ]]</f>
        <v>4.2407999999999788</v>
      </c>
      <c r="F479" s="6">
        <f t="shared" si="35"/>
        <v>17.984384639999821</v>
      </c>
      <c r="G479" s="6">
        <f>ABS(SMA1MSFT[[#This Row],[Erorr 1]])</f>
        <v>4.2407999999999788</v>
      </c>
      <c r="H479" s="25">
        <f>SMA1MSFT[[#This Row],[Abs Erorr 1]]/SMA1MSFT[[#This Row],[Adj Close]]</f>
        <v>1.4840976044044114E-2</v>
      </c>
      <c r="I479" s="23">
        <f t="shared" si="38"/>
        <v>279.78306666666668</v>
      </c>
      <c r="J479" s="26">
        <f>(SMA1MSFT[[#This Row],[Adj Close]]-SMA1MSFT[[#This Row],[3-MA]])</f>
        <v>5.9663333333332957</v>
      </c>
      <c r="K479" s="11">
        <f t="shared" si="37"/>
        <v>35.597133444443998</v>
      </c>
      <c r="L479" s="11">
        <f>ABS(SMA1MSFT[[#This Row],[Erorr 2]])</f>
        <v>5.9663333333332957</v>
      </c>
      <c r="M479" s="25">
        <f>SMA1MSFT[[#This Row],[Abs Erorr 2]]/SMA1MSFT[[#This Row],[Adj Close]]</f>
        <v>2.0879600563757251E-2</v>
      </c>
      <c r="N479" s="23">
        <f t="shared" si="39"/>
        <v>277.90968333333336</v>
      </c>
      <c r="O479" s="27">
        <f>SMA1MSFT[[#This Row],[Adj Close]]-SMA1MSFT[[#This Row],[6-MA]]</f>
        <v>7.839716666666618</v>
      </c>
      <c r="P479" s="11">
        <f>(SMA1MSFT[[#This Row],[Adj Close]]-N479)^2</f>
        <v>61.461157413610351</v>
      </c>
      <c r="Q479" s="11">
        <f>ABS(SMA1MSFT[[#This Row],[Erorr 3]])</f>
        <v>7.839716666666618</v>
      </c>
      <c r="R479" s="28">
        <f>SMA1MSFT[[#This Row],[Abs Erorr 3]]/SMA1MSFT[[#This Row],[Adj Close]]</f>
        <v>2.7435636493608102E-2</v>
      </c>
    </row>
    <row r="480" spans="2:18">
      <c r="B480" s="14">
        <v>44476.291666666664</v>
      </c>
      <c r="C480" s="15">
        <v>287.44569999999999</v>
      </c>
      <c r="D480" s="23">
        <f t="shared" si="36"/>
        <v>285.74939999999998</v>
      </c>
      <c r="E480" s="24">
        <f>SMA1MSFT[[#This Row],[Adj Close]]-SMA1MSFT[[#This Row],[Naive Trend ]]</f>
        <v>1.6963000000000079</v>
      </c>
      <c r="F480" s="6">
        <f t="shared" si="35"/>
        <v>2.8774336900000268</v>
      </c>
      <c r="G480" s="6">
        <f>ABS(SMA1MSFT[[#This Row],[Erorr 1]])</f>
        <v>1.6963000000000079</v>
      </c>
      <c r="H480" s="25">
        <f>SMA1MSFT[[#This Row],[Abs Erorr 1]]/SMA1MSFT[[#This Row],[Adj Close]]</f>
        <v>5.9012884868342372E-3</v>
      </c>
      <c r="I480" s="23">
        <f t="shared" si="38"/>
        <v>281.08616666666666</v>
      </c>
      <c r="J480" s="26">
        <f>(SMA1MSFT[[#This Row],[Adj Close]]-SMA1MSFT[[#This Row],[3-MA]])</f>
        <v>6.3595333333333315</v>
      </c>
      <c r="K480" s="11">
        <f t="shared" si="37"/>
        <v>40.443664217777751</v>
      </c>
      <c r="L480" s="11">
        <f>ABS(SMA1MSFT[[#This Row],[Erorr 2]])</f>
        <v>6.3595333333333315</v>
      </c>
      <c r="M480" s="25">
        <f>SMA1MSFT[[#This Row],[Abs Erorr 2]]/SMA1MSFT[[#This Row],[Adj Close]]</f>
        <v>2.2124294547920989E-2</v>
      </c>
      <c r="N480" s="23">
        <f t="shared" si="39"/>
        <v>279.46788333333336</v>
      </c>
      <c r="O480" s="27">
        <f>SMA1MSFT[[#This Row],[Adj Close]]-SMA1MSFT[[#This Row],[6-MA]]</f>
        <v>7.9778166666666266</v>
      </c>
      <c r="P480" s="11">
        <f>(SMA1MSFT[[#This Row],[Adj Close]]-N480)^2</f>
        <v>63.645558766943807</v>
      </c>
      <c r="Q480" s="11">
        <f>ABS(SMA1MSFT[[#This Row],[Erorr 3]])</f>
        <v>7.9778166666666266</v>
      </c>
      <c r="R480" s="28">
        <f>SMA1MSFT[[#This Row],[Abs Erorr 3]]/SMA1MSFT[[#This Row],[Adj Close]]</f>
        <v>2.7754169454149522E-2</v>
      </c>
    </row>
    <row r="481" spans="2:18">
      <c r="B481" s="14">
        <v>44477.291666666664</v>
      </c>
      <c r="C481" s="15">
        <v>287.44569999999999</v>
      </c>
      <c r="D481" s="23">
        <f t="shared" si="36"/>
        <v>287.44569999999999</v>
      </c>
      <c r="E481" s="24">
        <f>SMA1MSFT[[#This Row],[Adj Close]]-SMA1MSFT[[#This Row],[Naive Trend ]]</f>
        <v>0</v>
      </c>
      <c r="F481" s="6">
        <f t="shared" si="35"/>
        <v>0</v>
      </c>
      <c r="G481" s="6">
        <f>ABS(SMA1MSFT[[#This Row],[Erorr 1]])</f>
        <v>0</v>
      </c>
      <c r="H481" s="25">
        <f>SMA1MSFT[[#This Row],[Abs Erorr 1]]/SMA1MSFT[[#This Row],[Adj Close]]</f>
        <v>0</v>
      </c>
      <c r="I481" s="23">
        <f t="shared" si="38"/>
        <v>284.90123333333332</v>
      </c>
      <c r="J481" s="26">
        <f>(SMA1MSFT[[#This Row],[Adj Close]]-SMA1MSFT[[#This Row],[3-MA]])</f>
        <v>2.5444666666666649</v>
      </c>
      <c r="K481" s="11">
        <f t="shared" si="37"/>
        <v>6.4743106177777685</v>
      </c>
      <c r="L481" s="11">
        <f>ABS(SMA1MSFT[[#This Row],[Erorr 2]])</f>
        <v>2.5444666666666649</v>
      </c>
      <c r="M481" s="25">
        <f>SMA1MSFT[[#This Row],[Abs Erorr 2]]/SMA1MSFT[[#This Row],[Adj Close]]</f>
        <v>8.8519907122168295E-3</v>
      </c>
      <c r="N481" s="23">
        <f t="shared" si="39"/>
        <v>281.23079999999999</v>
      </c>
      <c r="O481" s="27">
        <f>SMA1MSFT[[#This Row],[Adj Close]]-SMA1MSFT[[#This Row],[6-MA]]</f>
        <v>6.2149000000000001</v>
      </c>
      <c r="P481" s="11">
        <f>(SMA1MSFT[[#This Row],[Adj Close]]-N481)^2</f>
        <v>38.624982010000004</v>
      </c>
      <c r="Q481" s="11">
        <f>ABS(SMA1MSFT[[#This Row],[Erorr 3]])</f>
        <v>6.2149000000000001</v>
      </c>
      <c r="R481" s="28">
        <f>SMA1MSFT[[#This Row],[Abs Erorr 3]]/SMA1MSFT[[#This Row],[Adj Close]]</f>
        <v>2.1621127051126527E-2</v>
      </c>
    </row>
    <row r="482" spans="2:18">
      <c r="B482" s="14">
        <v>44480.291666666664</v>
      </c>
      <c r="C482" s="15">
        <v>286.84129999999999</v>
      </c>
      <c r="D482" s="23">
        <f t="shared" si="36"/>
        <v>287.44569999999999</v>
      </c>
      <c r="E482" s="24">
        <f>SMA1MSFT[[#This Row],[Adj Close]]-SMA1MSFT[[#This Row],[Naive Trend ]]</f>
        <v>-0.60439999999999827</v>
      </c>
      <c r="F482" s="6">
        <f t="shared" si="35"/>
        <v>0.36529935999999791</v>
      </c>
      <c r="G482" s="6">
        <f>ABS(SMA1MSFT[[#This Row],[Erorr 1]])</f>
        <v>0.60439999999999827</v>
      </c>
      <c r="H482" s="25">
        <f>SMA1MSFT[[#This Row],[Abs Erorr 1]]/SMA1MSFT[[#This Row],[Adj Close]]</f>
        <v>2.1070884841199585E-3</v>
      </c>
      <c r="I482" s="23">
        <f t="shared" si="38"/>
        <v>286.88026666666661</v>
      </c>
      <c r="J482" s="26">
        <f>(SMA1MSFT[[#This Row],[Adj Close]]-SMA1MSFT[[#This Row],[3-MA]])</f>
        <v>-3.8966666666624405E-2</v>
      </c>
      <c r="K482" s="11">
        <f t="shared" si="37"/>
        <v>1.5184011111078176E-3</v>
      </c>
      <c r="L482" s="11">
        <f>ABS(SMA1MSFT[[#This Row],[Erorr 2]])</f>
        <v>3.8966666666624405E-2</v>
      </c>
      <c r="M482" s="25">
        <f>SMA1MSFT[[#This Row],[Abs Erorr 2]]/SMA1MSFT[[#This Row],[Adj Close]]</f>
        <v>1.358474761710549E-4</v>
      </c>
      <c r="N482" s="23">
        <f t="shared" si="39"/>
        <v>283.33166666666665</v>
      </c>
      <c r="O482" s="27">
        <f>SMA1MSFT[[#This Row],[Adj Close]]-SMA1MSFT[[#This Row],[6-MA]]</f>
        <v>3.5096333333333405</v>
      </c>
      <c r="P482" s="11">
        <f>(SMA1MSFT[[#This Row],[Adj Close]]-N482)^2</f>
        <v>12.317526134444496</v>
      </c>
      <c r="Q482" s="11">
        <f>ABS(SMA1MSFT[[#This Row],[Erorr 3]])</f>
        <v>3.5096333333333405</v>
      </c>
      <c r="R482" s="28">
        <f>SMA1MSFT[[#This Row],[Abs Erorr 3]]/SMA1MSFT[[#This Row],[Adj Close]]</f>
        <v>1.2235453309315431E-2</v>
      </c>
    </row>
    <row r="483" spans="2:18">
      <c r="B483" s="14">
        <v>44481.291666666664</v>
      </c>
      <c r="C483" s="15">
        <v>285.52519999999998</v>
      </c>
      <c r="D483" s="23">
        <f t="shared" si="36"/>
        <v>286.84129999999999</v>
      </c>
      <c r="E483" s="24">
        <f>SMA1MSFT[[#This Row],[Adj Close]]-SMA1MSFT[[#This Row],[Naive Trend ]]</f>
        <v>-1.3161000000000058</v>
      </c>
      <c r="F483" s="6">
        <f t="shared" si="35"/>
        <v>1.7321192100000153</v>
      </c>
      <c r="G483" s="6">
        <f>ABS(SMA1MSFT[[#This Row],[Erorr 1]])</f>
        <v>1.3161000000000058</v>
      </c>
      <c r="H483" s="25">
        <f>SMA1MSFT[[#This Row],[Abs Erorr 1]]/SMA1MSFT[[#This Row],[Adj Close]]</f>
        <v>4.6094005012517489E-3</v>
      </c>
      <c r="I483" s="23">
        <f t="shared" si="38"/>
        <v>287.24423333333334</v>
      </c>
      <c r="J483" s="26">
        <f>(SMA1MSFT[[#This Row],[Adj Close]]-SMA1MSFT[[#This Row],[3-MA]])</f>
        <v>-1.7190333333333569</v>
      </c>
      <c r="K483" s="11">
        <f t="shared" si="37"/>
        <v>2.9550756011111923</v>
      </c>
      <c r="L483" s="11">
        <f>ABS(SMA1MSFT[[#This Row],[Erorr 2]])</f>
        <v>1.7190333333333569</v>
      </c>
      <c r="M483" s="25">
        <f>SMA1MSFT[[#This Row],[Abs Erorr 2]]/SMA1MSFT[[#This Row],[Adj Close]]</f>
        <v>6.0206011004750436E-3</v>
      </c>
      <c r="N483" s="23">
        <f t="shared" si="39"/>
        <v>284.16519999999997</v>
      </c>
      <c r="O483" s="27">
        <f>SMA1MSFT[[#This Row],[Adj Close]]-SMA1MSFT[[#This Row],[6-MA]]</f>
        <v>1.3600000000000136</v>
      </c>
      <c r="P483" s="11">
        <f>(SMA1MSFT[[#This Row],[Adj Close]]-N483)^2</f>
        <v>1.8496000000000372</v>
      </c>
      <c r="Q483" s="11">
        <f>ABS(SMA1MSFT[[#This Row],[Erorr 3]])</f>
        <v>1.3600000000000136</v>
      </c>
      <c r="R483" s="28">
        <f>SMA1MSFT[[#This Row],[Abs Erorr 3]]/SMA1MSFT[[#This Row],[Adj Close]]</f>
        <v>4.7631522541618527E-3</v>
      </c>
    </row>
    <row r="484" spans="2:18">
      <c r="B484" s="14">
        <v>44482.291666666664</v>
      </c>
      <c r="C484" s="15">
        <v>288.8691</v>
      </c>
      <c r="D484" s="23">
        <f t="shared" si="36"/>
        <v>285.52519999999998</v>
      </c>
      <c r="E484" s="24">
        <f>SMA1MSFT[[#This Row],[Adj Close]]-SMA1MSFT[[#This Row],[Naive Trend ]]</f>
        <v>3.3439000000000192</v>
      </c>
      <c r="F484" s="6">
        <f t="shared" si="35"/>
        <v>11.181667210000128</v>
      </c>
      <c r="G484" s="6">
        <f>ABS(SMA1MSFT[[#This Row],[Erorr 1]])</f>
        <v>3.3439000000000192</v>
      </c>
      <c r="H484" s="25">
        <f>SMA1MSFT[[#This Row],[Abs Erorr 1]]/SMA1MSFT[[#This Row],[Adj Close]]</f>
        <v>1.1575831405989839E-2</v>
      </c>
      <c r="I484" s="23">
        <f t="shared" si="38"/>
        <v>286.60406666666671</v>
      </c>
      <c r="J484" s="26">
        <f>(SMA1MSFT[[#This Row],[Adj Close]]-SMA1MSFT[[#This Row],[3-MA]])</f>
        <v>2.2650333333332924</v>
      </c>
      <c r="K484" s="11">
        <f t="shared" si="37"/>
        <v>5.1303760011109256</v>
      </c>
      <c r="L484" s="11">
        <f>ABS(SMA1MSFT[[#This Row],[Erorr 2]])</f>
        <v>2.2650333333332924</v>
      </c>
      <c r="M484" s="25">
        <f>SMA1MSFT[[#This Row],[Abs Erorr 2]]/SMA1MSFT[[#This Row],[Adj Close]]</f>
        <v>7.8410371110419642E-3</v>
      </c>
      <c r="N484" s="23">
        <f t="shared" si="39"/>
        <v>285.75265000000002</v>
      </c>
      <c r="O484" s="27">
        <f>SMA1MSFT[[#This Row],[Adj Close]]-SMA1MSFT[[#This Row],[6-MA]]</f>
        <v>3.1164499999999862</v>
      </c>
      <c r="P484" s="11">
        <f>(SMA1MSFT[[#This Row],[Adj Close]]-N484)^2</f>
        <v>9.7122606024999136</v>
      </c>
      <c r="Q484" s="11">
        <f>ABS(SMA1MSFT[[#This Row],[Erorr 3]])</f>
        <v>3.1164499999999862</v>
      </c>
      <c r="R484" s="28">
        <f>SMA1MSFT[[#This Row],[Abs Erorr 3]]/SMA1MSFT[[#This Row],[Adj Close]]</f>
        <v>1.0788450547323983E-2</v>
      </c>
    </row>
    <row r="485" spans="2:18">
      <c r="B485" s="14">
        <v>44483.291666666664</v>
      </c>
      <c r="C485" s="15">
        <v>295.14729999999997</v>
      </c>
      <c r="D485" s="23">
        <f t="shared" si="36"/>
        <v>288.8691</v>
      </c>
      <c r="E485" s="24">
        <f>SMA1MSFT[[#This Row],[Adj Close]]-SMA1MSFT[[#This Row],[Naive Trend ]]</f>
        <v>6.2781999999999698</v>
      </c>
      <c r="F485" s="6">
        <f t="shared" si="35"/>
        <v>39.415795239999618</v>
      </c>
      <c r="G485" s="6">
        <f>ABS(SMA1MSFT[[#This Row],[Erorr 1]])</f>
        <v>6.2781999999999698</v>
      </c>
      <c r="H485" s="25">
        <f>SMA1MSFT[[#This Row],[Abs Erorr 1]]/SMA1MSFT[[#This Row],[Adj Close]]</f>
        <v>2.1271412613295022E-2</v>
      </c>
      <c r="I485" s="23">
        <f t="shared" si="38"/>
        <v>287.07853333333333</v>
      </c>
      <c r="J485" s="26">
        <f>(SMA1MSFT[[#This Row],[Adj Close]]-SMA1MSFT[[#This Row],[3-MA]])</f>
        <v>8.0687666666666473</v>
      </c>
      <c r="K485" s="11">
        <f t="shared" si="37"/>
        <v>65.104995521110794</v>
      </c>
      <c r="L485" s="11">
        <f>ABS(SMA1MSFT[[#This Row],[Erorr 2]])</f>
        <v>8.0687666666666473</v>
      </c>
      <c r="M485" s="25">
        <f>SMA1MSFT[[#This Row],[Abs Erorr 2]]/SMA1MSFT[[#This Row],[Adj Close]]</f>
        <v>2.7338100896286865E-2</v>
      </c>
      <c r="N485" s="23">
        <f t="shared" si="39"/>
        <v>286.9794</v>
      </c>
      <c r="O485" s="27">
        <f>SMA1MSFT[[#This Row],[Adj Close]]-SMA1MSFT[[#This Row],[6-MA]]</f>
        <v>8.1678999999999746</v>
      </c>
      <c r="P485" s="11">
        <f>(SMA1MSFT[[#This Row],[Adj Close]]-N485)^2</f>
        <v>66.714590409999587</v>
      </c>
      <c r="Q485" s="11">
        <f>ABS(SMA1MSFT[[#This Row],[Erorr 3]])</f>
        <v>8.1678999999999746</v>
      </c>
      <c r="R485" s="28">
        <f>SMA1MSFT[[#This Row],[Abs Erorr 3]]/SMA1MSFT[[#This Row],[Adj Close]]</f>
        <v>2.7673978382997153E-2</v>
      </c>
    </row>
    <row r="486" spans="2:18">
      <c r="B486" s="14">
        <v>44484.291666666664</v>
      </c>
      <c r="C486" s="15">
        <v>296.57069999999999</v>
      </c>
      <c r="D486" s="23">
        <f t="shared" si="36"/>
        <v>295.14729999999997</v>
      </c>
      <c r="E486" s="24">
        <f>SMA1MSFT[[#This Row],[Adj Close]]-SMA1MSFT[[#This Row],[Naive Trend ]]</f>
        <v>1.4234000000000151</v>
      </c>
      <c r="F486" s="6">
        <f t="shared" si="35"/>
        <v>2.0260675600000431</v>
      </c>
      <c r="G486" s="6">
        <f>ABS(SMA1MSFT[[#This Row],[Erorr 1]])</f>
        <v>1.4234000000000151</v>
      </c>
      <c r="H486" s="25">
        <f>SMA1MSFT[[#This Row],[Abs Erorr 1]]/SMA1MSFT[[#This Row],[Adj Close]]</f>
        <v>4.7995300951847748E-3</v>
      </c>
      <c r="I486" s="23">
        <f t="shared" si="38"/>
        <v>289.84719999999999</v>
      </c>
      <c r="J486" s="26">
        <f>(SMA1MSFT[[#This Row],[Adj Close]]-SMA1MSFT[[#This Row],[3-MA]])</f>
        <v>6.7235000000000014</v>
      </c>
      <c r="K486" s="11">
        <f t="shared" si="37"/>
        <v>45.205452250000022</v>
      </c>
      <c r="L486" s="11">
        <f>ABS(SMA1MSFT[[#This Row],[Erorr 2]])</f>
        <v>6.7235000000000014</v>
      </c>
      <c r="M486" s="25">
        <f>SMA1MSFT[[#This Row],[Abs Erorr 2]]/SMA1MSFT[[#This Row],[Adj Close]]</f>
        <v>2.2670816773201135E-2</v>
      </c>
      <c r="N486" s="23">
        <f t="shared" si="39"/>
        <v>288.54571666666669</v>
      </c>
      <c r="O486" s="27">
        <f>SMA1MSFT[[#This Row],[Adj Close]]-SMA1MSFT[[#This Row],[6-MA]]</f>
        <v>8.0249833333332958</v>
      </c>
      <c r="P486" s="11">
        <f>(SMA1MSFT[[#This Row],[Adj Close]]-N486)^2</f>
        <v>64.400357500277181</v>
      </c>
      <c r="Q486" s="11">
        <f>ABS(SMA1MSFT[[#This Row],[Erorr 3]])</f>
        <v>8.0249833333332958</v>
      </c>
      <c r="R486" s="28">
        <f>SMA1MSFT[[#This Row],[Abs Erorr 3]]/SMA1MSFT[[#This Row],[Adj Close]]</f>
        <v>2.7059258832154681E-2</v>
      </c>
    </row>
    <row r="487" spans="2:18">
      <c r="B487" s="14">
        <v>44487.291666666664</v>
      </c>
      <c r="C487" s="15">
        <v>299.57339999999999</v>
      </c>
      <c r="D487" s="23">
        <f t="shared" si="36"/>
        <v>296.57069999999999</v>
      </c>
      <c r="E487" s="24">
        <f>SMA1MSFT[[#This Row],[Adj Close]]-SMA1MSFT[[#This Row],[Naive Trend ]]</f>
        <v>3.0027000000000044</v>
      </c>
      <c r="F487" s="6">
        <f t="shared" si="35"/>
        <v>9.0162072900000254</v>
      </c>
      <c r="G487" s="6">
        <f>ABS(SMA1MSFT[[#This Row],[Erorr 1]])</f>
        <v>3.0027000000000044</v>
      </c>
      <c r="H487" s="25">
        <f>SMA1MSFT[[#This Row],[Abs Erorr 1]]/SMA1MSFT[[#This Row],[Adj Close]]</f>
        <v>1.0023253065859668E-2</v>
      </c>
      <c r="I487" s="23">
        <f t="shared" si="38"/>
        <v>293.5290333333333</v>
      </c>
      <c r="J487" s="26">
        <f>(SMA1MSFT[[#This Row],[Adj Close]]-SMA1MSFT[[#This Row],[3-MA]])</f>
        <v>6.04436666666669</v>
      </c>
      <c r="K487" s="11">
        <f t="shared" si="37"/>
        <v>36.534368401111394</v>
      </c>
      <c r="L487" s="11">
        <f>ABS(SMA1MSFT[[#This Row],[Erorr 2]])</f>
        <v>6.04436666666669</v>
      </c>
      <c r="M487" s="25">
        <f>SMA1MSFT[[#This Row],[Abs Erorr 2]]/SMA1MSFT[[#This Row],[Adj Close]]</f>
        <v>2.017657998562853E-2</v>
      </c>
      <c r="N487" s="23">
        <f t="shared" si="39"/>
        <v>290.06655000000006</v>
      </c>
      <c r="O487" s="27">
        <f>SMA1MSFT[[#This Row],[Adj Close]]-SMA1MSFT[[#This Row],[6-MA]]</f>
        <v>9.506849999999929</v>
      </c>
      <c r="P487" s="11">
        <f>(SMA1MSFT[[#This Row],[Adj Close]]-N487)^2</f>
        <v>90.380196922498655</v>
      </c>
      <c r="Q487" s="11">
        <f>ABS(SMA1MSFT[[#This Row],[Erorr 3]])</f>
        <v>9.506849999999929</v>
      </c>
      <c r="R487" s="28">
        <f>SMA1MSFT[[#This Row],[Abs Erorr 3]]/SMA1MSFT[[#This Row],[Adj Close]]</f>
        <v>3.1734626639080533E-2</v>
      </c>
    </row>
    <row r="488" spans="2:18">
      <c r="B488" s="14">
        <v>44488.291666666664</v>
      </c>
      <c r="C488" s="15">
        <v>300.48970000000003</v>
      </c>
      <c r="D488" s="23">
        <f t="shared" si="36"/>
        <v>299.57339999999999</v>
      </c>
      <c r="E488" s="24">
        <f>SMA1MSFT[[#This Row],[Adj Close]]-SMA1MSFT[[#This Row],[Naive Trend ]]</f>
        <v>0.9163000000000352</v>
      </c>
      <c r="F488" s="6">
        <f t="shared" si="35"/>
        <v>0.83960569000006446</v>
      </c>
      <c r="G488" s="6">
        <f>ABS(SMA1MSFT[[#This Row],[Erorr 1]])</f>
        <v>0.9163000000000352</v>
      </c>
      <c r="H488" s="25">
        <f>SMA1MSFT[[#This Row],[Abs Erorr 1]]/SMA1MSFT[[#This Row],[Adj Close]]</f>
        <v>3.0493557682677148E-3</v>
      </c>
      <c r="I488" s="23">
        <f t="shared" si="38"/>
        <v>297.09713333333332</v>
      </c>
      <c r="J488" s="26">
        <f>(SMA1MSFT[[#This Row],[Adj Close]]-SMA1MSFT[[#This Row],[3-MA]])</f>
        <v>3.3925666666667098</v>
      </c>
      <c r="K488" s="11">
        <f t="shared" si="37"/>
        <v>11.50950858777807</v>
      </c>
      <c r="L488" s="11">
        <f>ABS(SMA1MSFT[[#This Row],[Erorr 2]])</f>
        <v>3.3925666666667098</v>
      </c>
      <c r="M488" s="25">
        <f>SMA1MSFT[[#This Row],[Abs Erorr 2]]/SMA1MSFT[[#This Row],[Adj Close]]</f>
        <v>1.1290126306048791E-2</v>
      </c>
      <c r="N488" s="23">
        <f t="shared" si="39"/>
        <v>292.08783333333332</v>
      </c>
      <c r="O488" s="27">
        <f>SMA1MSFT[[#This Row],[Adj Close]]-SMA1MSFT[[#This Row],[6-MA]]</f>
        <v>8.4018666666667059</v>
      </c>
      <c r="P488" s="11">
        <f>(SMA1MSFT[[#This Row],[Adj Close]]-N488)^2</f>
        <v>70.591363484445097</v>
      </c>
      <c r="Q488" s="11">
        <f>ABS(SMA1MSFT[[#This Row],[Erorr 3]])</f>
        <v>8.4018666666667059</v>
      </c>
      <c r="R488" s="28">
        <f>SMA1MSFT[[#This Row],[Abs Erorr 3]]/SMA1MSFT[[#This Row],[Adj Close]]</f>
        <v>2.7960581233455607E-2</v>
      </c>
    </row>
    <row r="489" spans="2:18">
      <c r="B489" s="14">
        <v>44489.291666666664</v>
      </c>
      <c r="C489" s="15">
        <v>299.69029999999998</v>
      </c>
      <c r="D489" s="23">
        <f t="shared" si="36"/>
        <v>300.48970000000003</v>
      </c>
      <c r="E489" s="24">
        <f>SMA1MSFT[[#This Row],[Adj Close]]-SMA1MSFT[[#This Row],[Naive Trend ]]</f>
        <v>-0.79940000000004829</v>
      </c>
      <c r="F489" s="6">
        <f t="shared" si="35"/>
        <v>0.63904036000007725</v>
      </c>
      <c r="G489" s="6">
        <f>ABS(SMA1MSFT[[#This Row],[Erorr 1]])</f>
        <v>0.79940000000004829</v>
      </c>
      <c r="H489" s="25">
        <f>SMA1MSFT[[#This Row],[Abs Erorr 1]]/SMA1MSFT[[#This Row],[Adj Close]]</f>
        <v>2.6674203335912052E-3</v>
      </c>
      <c r="I489" s="23">
        <f t="shared" si="38"/>
        <v>298.87793333333337</v>
      </c>
      <c r="J489" s="26">
        <f>(SMA1MSFT[[#This Row],[Adj Close]]-SMA1MSFT[[#This Row],[3-MA]])</f>
        <v>0.8123666666666054</v>
      </c>
      <c r="K489" s="11">
        <f t="shared" si="37"/>
        <v>0.65993960111101158</v>
      </c>
      <c r="L489" s="11">
        <f>ABS(SMA1MSFT[[#This Row],[Erorr 2]])</f>
        <v>0.8123666666666054</v>
      </c>
      <c r="M489" s="25">
        <f>SMA1MSFT[[#This Row],[Abs Erorr 2]]/SMA1MSFT[[#This Row],[Adj Close]]</f>
        <v>2.710687221663849E-3</v>
      </c>
      <c r="N489" s="23">
        <f t="shared" si="39"/>
        <v>294.36256666666662</v>
      </c>
      <c r="O489" s="27">
        <f>SMA1MSFT[[#This Row],[Adj Close]]-SMA1MSFT[[#This Row],[6-MA]]</f>
        <v>5.3277333333333559</v>
      </c>
      <c r="P489" s="11">
        <f>(SMA1MSFT[[#This Row],[Adj Close]]-N489)^2</f>
        <v>28.384742471111352</v>
      </c>
      <c r="Q489" s="11">
        <f>ABS(SMA1MSFT[[#This Row],[Erorr 3]])</f>
        <v>5.3277333333333559</v>
      </c>
      <c r="R489" s="28">
        <f>SMA1MSFT[[#This Row],[Abs Erorr 3]]/SMA1MSFT[[#This Row],[Adj Close]]</f>
        <v>1.7777463379139585E-2</v>
      </c>
    </row>
    <row r="490" spans="2:18">
      <c r="B490" s="14">
        <v>44490.291666666664</v>
      </c>
      <c r="C490" s="15">
        <v>302.95620000000002</v>
      </c>
      <c r="D490" s="23">
        <f t="shared" si="36"/>
        <v>299.69029999999998</v>
      </c>
      <c r="E490" s="24">
        <f>SMA1MSFT[[#This Row],[Adj Close]]-SMA1MSFT[[#This Row],[Naive Trend ]]</f>
        <v>3.2659000000000447</v>
      </c>
      <c r="F490" s="6">
        <f t="shared" si="35"/>
        <v>10.666102810000291</v>
      </c>
      <c r="G490" s="6">
        <f>ABS(SMA1MSFT[[#This Row],[Erorr 1]])</f>
        <v>3.2659000000000447</v>
      </c>
      <c r="H490" s="25">
        <f>SMA1MSFT[[#This Row],[Abs Erorr 1]]/SMA1MSFT[[#This Row],[Adj Close]]</f>
        <v>1.0780106167162264E-2</v>
      </c>
      <c r="I490" s="23">
        <f t="shared" si="38"/>
        <v>299.9178</v>
      </c>
      <c r="J490" s="26">
        <f>(SMA1MSFT[[#This Row],[Adj Close]]-SMA1MSFT[[#This Row],[3-MA]])</f>
        <v>3.0384000000000242</v>
      </c>
      <c r="K490" s="11">
        <f t="shared" si="37"/>
        <v>9.2318745600001471</v>
      </c>
      <c r="L490" s="11">
        <f>ABS(SMA1MSFT[[#This Row],[Erorr 2]])</f>
        <v>3.0384000000000242</v>
      </c>
      <c r="M490" s="25">
        <f>SMA1MSFT[[#This Row],[Abs Erorr 2]]/SMA1MSFT[[#This Row],[Adj Close]]</f>
        <v>1.0029172533851508E-2</v>
      </c>
      <c r="N490" s="23">
        <f t="shared" si="39"/>
        <v>296.72341666666665</v>
      </c>
      <c r="O490" s="27">
        <f>SMA1MSFT[[#This Row],[Adj Close]]-SMA1MSFT[[#This Row],[6-MA]]</f>
        <v>6.2327833333333729</v>
      </c>
      <c r="P490" s="11">
        <f>(SMA1MSFT[[#This Row],[Adj Close]]-N490)^2</f>
        <v>38.847588080278271</v>
      </c>
      <c r="Q490" s="11">
        <f>ABS(SMA1MSFT[[#This Row],[Erorr 3]])</f>
        <v>6.2327833333333729</v>
      </c>
      <c r="R490" s="28">
        <f>SMA1MSFT[[#This Row],[Abs Erorr 3]]/SMA1MSFT[[#This Row],[Adj Close]]</f>
        <v>2.057321597423447E-2</v>
      </c>
    </row>
    <row r="491" spans="2:18">
      <c r="B491" s="14">
        <v>44491.291666666664</v>
      </c>
      <c r="C491" s="15">
        <v>301.39640000000003</v>
      </c>
      <c r="D491" s="23">
        <f t="shared" si="36"/>
        <v>302.95620000000002</v>
      </c>
      <c r="E491" s="24">
        <f>SMA1MSFT[[#This Row],[Adj Close]]-SMA1MSFT[[#This Row],[Naive Trend ]]</f>
        <v>-1.5597999999999956</v>
      </c>
      <c r="F491" s="6">
        <f t="shared" si="35"/>
        <v>2.4329760399999865</v>
      </c>
      <c r="G491" s="6">
        <f>ABS(SMA1MSFT[[#This Row],[Erorr 1]])</f>
        <v>1.5597999999999956</v>
      </c>
      <c r="H491" s="25">
        <f>SMA1MSFT[[#This Row],[Abs Erorr 1]]/SMA1MSFT[[#This Row],[Adj Close]]</f>
        <v>5.1752442962158659E-3</v>
      </c>
      <c r="I491" s="23">
        <f t="shared" si="38"/>
        <v>301.04540000000003</v>
      </c>
      <c r="J491" s="26">
        <f>(SMA1MSFT[[#This Row],[Adj Close]]-SMA1MSFT[[#This Row],[3-MA]])</f>
        <v>0.35099999999999909</v>
      </c>
      <c r="K491" s="11">
        <f t="shared" si="37"/>
        <v>0.12320099999999937</v>
      </c>
      <c r="L491" s="11">
        <f>ABS(SMA1MSFT[[#This Row],[Erorr 2]])</f>
        <v>0.35099999999999909</v>
      </c>
      <c r="M491" s="25">
        <f>SMA1MSFT[[#This Row],[Abs Erorr 2]]/SMA1MSFT[[#This Row],[Adj Close]]</f>
        <v>1.1645792716834013E-3</v>
      </c>
      <c r="N491" s="23">
        <f t="shared" si="39"/>
        <v>299.07126666666665</v>
      </c>
      <c r="O491" s="27">
        <f>SMA1MSFT[[#This Row],[Adj Close]]-SMA1MSFT[[#This Row],[6-MA]]</f>
        <v>2.3251333333333832</v>
      </c>
      <c r="P491" s="11">
        <f>(SMA1MSFT[[#This Row],[Adj Close]]-N491)^2</f>
        <v>5.4062450177780095</v>
      </c>
      <c r="Q491" s="11">
        <f>ABS(SMA1MSFT[[#This Row],[Erorr 3]])</f>
        <v>2.3251333333333832</v>
      </c>
      <c r="R491" s="28">
        <f>SMA1MSFT[[#This Row],[Abs Erorr 3]]/SMA1MSFT[[#This Row],[Adj Close]]</f>
        <v>7.7145358515675142E-3</v>
      </c>
    </row>
    <row r="492" spans="2:18">
      <c r="B492" s="14">
        <v>44494.291666666664</v>
      </c>
      <c r="C492" s="15">
        <v>300.39229999999998</v>
      </c>
      <c r="D492" s="23">
        <f t="shared" si="36"/>
        <v>301.39640000000003</v>
      </c>
      <c r="E492" s="24">
        <f>SMA1MSFT[[#This Row],[Adj Close]]-SMA1MSFT[[#This Row],[Naive Trend ]]</f>
        <v>-1.0041000000000508</v>
      </c>
      <c r="F492" s="6">
        <f t="shared" si="35"/>
        <v>1.0082168100001021</v>
      </c>
      <c r="G492" s="6">
        <f>ABS(SMA1MSFT[[#This Row],[Erorr 1]])</f>
        <v>1.0041000000000508</v>
      </c>
      <c r="H492" s="25">
        <f>SMA1MSFT[[#This Row],[Abs Erorr 1]]/SMA1MSFT[[#This Row],[Adj Close]]</f>
        <v>3.3426289555359805E-3</v>
      </c>
      <c r="I492" s="23">
        <f t="shared" si="38"/>
        <v>301.34763333333336</v>
      </c>
      <c r="J492" s="26">
        <f>(SMA1MSFT[[#This Row],[Adj Close]]-SMA1MSFT[[#This Row],[3-MA]])</f>
        <v>-0.95533333333338533</v>
      </c>
      <c r="K492" s="11">
        <f t="shared" si="37"/>
        <v>0.91266177777787716</v>
      </c>
      <c r="L492" s="11">
        <f>ABS(SMA1MSFT[[#This Row],[Erorr 2]])</f>
        <v>0.95533333333338533</v>
      </c>
      <c r="M492" s="25">
        <f>SMA1MSFT[[#This Row],[Abs Erorr 2]]/SMA1MSFT[[#This Row],[Adj Close]]</f>
        <v>3.1802856908562083E-3</v>
      </c>
      <c r="N492" s="23">
        <f t="shared" si="39"/>
        <v>300.11278333333337</v>
      </c>
      <c r="O492" s="27">
        <f>SMA1MSFT[[#This Row],[Adj Close]]-SMA1MSFT[[#This Row],[6-MA]]</f>
        <v>0.27951666666660913</v>
      </c>
      <c r="P492" s="11">
        <f>(SMA1MSFT[[#This Row],[Adj Close]]-N492)^2</f>
        <v>7.8129566944412282E-2</v>
      </c>
      <c r="Q492" s="11">
        <f>ABS(SMA1MSFT[[#This Row],[Erorr 3]])</f>
        <v>0.27951666666660913</v>
      </c>
      <c r="R492" s="28">
        <f>SMA1MSFT[[#This Row],[Abs Erorr 3]]/SMA1MSFT[[#This Row],[Adj Close]]</f>
        <v>9.3050543128638495E-4</v>
      </c>
    </row>
    <row r="493" spans="2:18">
      <c r="B493" s="14">
        <v>44495.291666666664</v>
      </c>
      <c r="C493" s="15">
        <v>302.32249999999999</v>
      </c>
      <c r="D493" s="23">
        <f t="shared" si="36"/>
        <v>300.39229999999998</v>
      </c>
      <c r="E493" s="24">
        <f>SMA1MSFT[[#This Row],[Adj Close]]-SMA1MSFT[[#This Row],[Naive Trend ]]</f>
        <v>1.9302000000000135</v>
      </c>
      <c r="F493" s="6">
        <f t="shared" si="35"/>
        <v>3.725672040000052</v>
      </c>
      <c r="G493" s="6">
        <f>ABS(SMA1MSFT[[#This Row],[Erorr 1]])</f>
        <v>1.9302000000000135</v>
      </c>
      <c r="H493" s="25">
        <f>SMA1MSFT[[#This Row],[Abs Erorr 1]]/SMA1MSFT[[#This Row],[Adj Close]]</f>
        <v>6.3845727658378504E-3</v>
      </c>
      <c r="I493" s="23">
        <f t="shared" si="38"/>
        <v>301.58163333333334</v>
      </c>
      <c r="J493" s="26">
        <f>(SMA1MSFT[[#This Row],[Adj Close]]-SMA1MSFT[[#This Row],[3-MA]])</f>
        <v>0.74086666666664769</v>
      </c>
      <c r="K493" s="11">
        <f t="shared" si="37"/>
        <v>0.54888341777774963</v>
      </c>
      <c r="L493" s="11">
        <f>ABS(SMA1MSFT[[#This Row],[Erorr 2]])</f>
        <v>0.74086666666664769</v>
      </c>
      <c r="M493" s="25">
        <f>SMA1MSFT[[#This Row],[Abs Erorr 2]]/SMA1MSFT[[#This Row],[Adj Close]]</f>
        <v>2.4505839514645709E-3</v>
      </c>
      <c r="N493" s="23">
        <f t="shared" si="39"/>
        <v>300.7497166666667</v>
      </c>
      <c r="O493" s="27">
        <f>SMA1MSFT[[#This Row],[Adj Close]]-SMA1MSFT[[#This Row],[6-MA]]</f>
        <v>1.572783333333291</v>
      </c>
      <c r="P493" s="11">
        <f>(SMA1MSFT[[#This Row],[Adj Close]]-N493)^2</f>
        <v>2.4736474136109781</v>
      </c>
      <c r="Q493" s="11">
        <f>ABS(SMA1MSFT[[#This Row],[Erorr 3]])</f>
        <v>1.572783333333291</v>
      </c>
      <c r="R493" s="28">
        <f>SMA1MSFT[[#This Row],[Abs Erorr 3]]/SMA1MSFT[[#This Row],[Adj Close]]</f>
        <v>5.2023363571460646E-3</v>
      </c>
    </row>
    <row r="494" spans="2:18">
      <c r="B494" s="14">
        <v>44496.291666666664</v>
      </c>
      <c r="C494" s="15">
        <v>315.05450000000002</v>
      </c>
      <c r="D494" s="23">
        <f t="shared" si="36"/>
        <v>302.32249999999999</v>
      </c>
      <c r="E494" s="24">
        <f>SMA1MSFT[[#This Row],[Adj Close]]-SMA1MSFT[[#This Row],[Naive Trend ]]</f>
        <v>12.732000000000028</v>
      </c>
      <c r="F494" s="6">
        <f t="shared" si="35"/>
        <v>162.10382400000071</v>
      </c>
      <c r="G494" s="6">
        <f>ABS(SMA1MSFT[[#This Row],[Erorr 1]])</f>
        <v>12.732000000000028</v>
      </c>
      <c r="H494" s="25">
        <f>SMA1MSFT[[#This Row],[Abs Erorr 1]]/SMA1MSFT[[#This Row],[Adj Close]]</f>
        <v>4.0412055691951797E-2</v>
      </c>
      <c r="I494" s="23">
        <f t="shared" si="38"/>
        <v>301.37040000000002</v>
      </c>
      <c r="J494" s="26">
        <f>(SMA1MSFT[[#This Row],[Adj Close]]-SMA1MSFT[[#This Row],[3-MA]])</f>
        <v>13.684100000000001</v>
      </c>
      <c r="K494" s="11">
        <f t="shared" si="37"/>
        <v>187.25459281000002</v>
      </c>
      <c r="L494" s="11">
        <f>ABS(SMA1MSFT[[#This Row],[Erorr 2]])</f>
        <v>13.684100000000001</v>
      </c>
      <c r="M494" s="25">
        <f>SMA1MSFT[[#This Row],[Abs Erorr 2]]/SMA1MSFT[[#This Row],[Adj Close]]</f>
        <v>4.3434072517612034E-2</v>
      </c>
      <c r="N494" s="23">
        <f t="shared" si="39"/>
        <v>301.20790000000005</v>
      </c>
      <c r="O494" s="27">
        <f>SMA1MSFT[[#This Row],[Adj Close]]-SMA1MSFT[[#This Row],[6-MA]]</f>
        <v>13.846599999999967</v>
      </c>
      <c r="P494" s="11">
        <f>(SMA1MSFT[[#This Row],[Adj Close]]-N494)^2</f>
        <v>191.72833155999908</v>
      </c>
      <c r="Q494" s="11">
        <f>ABS(SMA1MSFT[[#This Row],[Erorr 3]])</f>
        <v>13.846599999999967</v>
      </c>
      <c r="R494" s="28">
        <f>SMA1MSFT[[#This Row],[Abs Erorr 3]]/SMA1MSFT[[#This Row],[Adj Close]]</f>
        <v>4.3949856294704458E-2</v>
      </c>
    </row>
    <row r="495" spans="2:18">
      <c r="B495" s="14">
        <v>44497.291666666664</v>
      </c>
      <c r="C495" s="15">
        <v>316.20490000000001</v>
      </c>
      <c r="D495" s="23">
        <f t="shared" si="36"/>
        <v>315.05450000000002</v>
      </c>
      <c r="E495" s="24">
        <f>SMA1MSFT[[#This Row],[Adj Close]]-SMA1MSFT[[#This Row],[Naive Trend ]]</f>
        <v>1.1503999999999905</v>
      </c>
      <c r="F495" s="6">
        <f t="shared" si="35"/>
        <v>1.3234201599999782</v>
      </c>
      <c r="G495" s="6">
        <f>ABS(SMA1MSFT[[#This Row],[Erorr 1]])</f>
        <v>1.1503999999999905</v>
      </c>
      <c r="H495" s="25">
        <f>SMA1MSFT[[#This Row],[Abs Erorr 1]]/SMA1MSFT[[#This Row],[Adj Close]]</f>
        <v>3.6381472899376021E-3</v>
      </c>
      <c r="I495" s="23">
        <f t="shared" si="38"/>
        <v>305.92309999999998</v>
      </c>
      <c r="J495" s="26">
        <f>(SMA1MSFT[[#This Row],[Adj Close]]-SMA1MSFT[[#This Row],[3-MA]])</f>
        <v>10.281800000000032</v>
      </c>
      <c r="K495" s="11">
        <f t="shared" si="37"/>
        <v>105.71541124000066</v>
      </c>
      <c r="L495" s="11">
        <f>ABS(SMA1MSFT[[#This Row],[Erorr 2]])</f>
        <v>10.281800000000032</v>
      </c>
      <c r="M495" s="25">
        <f>SMA1MSFT[[#This Row],[Abs Erorr 2]]/SMA1MSFT[[#This Row],[Adj Close]]</f>
        <v>3.2516257654451375E-2</v>
      </c>
      <c r="N495" s="23">
        <f t="shared" si="39"/>
        <v>303.6353666666667</v>
      </c>
      <c r="O495" s="27">
        <f>SMA1MSFT[[#This Row],[Adj Close]]-SMA1MSFT[[#This Row],[6-MA]]</f>
        <v>12.569533333333311</v>
      </c>
      <c r="P495" s="11">
        <f>(SMA1MSFT[[#This Row],[Adj Close]]-N495)^2</f>
        <v>157.99316821777722</v>
      </c>
      <c r="Q495" s="11">
        <f>ABS(SMA1MSFT[[#This Row],[Erorr 3]])</f>
        <v>12.569533333333311</v>
      </c>
      <c r="R495" s="28">
        <f>SMA1MSFT[[#This Row],[Abs Erorr 3]]/SMA1MSFT[[#This Row],[Adj Close]]</f>
        <v>3.9751228818191341E-2</v>
      </c>
    </row>
    <row r="496" spans="2:18">
      <c r="B496" s="14">
        <v>44498.291666666664</v>
      </c>
      <c r="C496" s="15">
        <v>323.29239999999999</v>
      </c>
      <c r="D496" s="23">
        <f t="shared" si="36"/>
        <v>316.20490000000001</v>
      </c>
      <c r="E496" s="24">
        <f>SMA1MSFT[[#This Row],[Adj Close]]-SMA1MSFT[[#This Row],[Naive Trend ]]</f>
        <v>7.0874999999999773</v>
      </c>
      <c r="F496" s="6">
        <f t="shared" si="35"/>
        <v>50.232656249999678</v>
      </c>
      <c r="G496" s="6">
        <f>ABS(SMA1MSFT[[#This Row],[Erorr 1]])</f>
        <v>7.0874999999999773</v>
      </c>
      <c r="H496" s="25">
        <f>SMA1MSFT[[#This Row],[Abs Erorr 1]]/SMA1MSFT[[#This Row],[Adj Close]]</f>
        <v>2.1922878483997699E-2</v>
      </c>
      <c r="I496" s="23">
        <f t="shared" si="38"/>
        <v>311.19396666666665</v>
      </c>
      <c r="J496" s="26">
        <f>(SMA1MSFT[[#This Row],[Adj Close]]-SMA1MSFT[[#This Row],[3-MA]])</f>
        <v>12.098433333333332</v>
      </c>
      <c r="K496" s="11">
        <f t="shared" si="37"/>
        <v>146.37208912111109</v>
      </c>
      <c r="L496" s="11">
        <f>ABS(SMA1MSFT[[#This Row],[Erorr 2]])</f>
        <v>12.098433333333332</v>
      </c>
      <c r="M496" s="25">
        <f>SMA1MSFT[[#This Row],[Abs Erorr 2]]/SMA1MSFT[[#This Row],[Adj Close]]</f>
        <v>3.7422572672086735E-2</v>
      </c>
      <c r="N496" s="23">
        <f t="shared" si="39"/>
        <v>306.38779999999997</v>
      </c>
      <c r="O496" s="27">
        <f>SMA1MSFT[[#This Row],[Adj Close]]-SMA1MSFT[[#This Row],[6-MA]]</f>
        <v>16.904600000000016</v>
      </c>
      <c r="P496" s="11">
        <f>(SMA1MSFT[[#This Row],[Adj Close]]-N496)^2</f>
        <v>285.76550116000055</v>
      </c>
      <c r="Q496" s="11">
        <f>ABS(SMA1MSFT[[#This Row],[Erorr 3]])</f>
        <v>16.904600000000016</v>
      </c>
      <c r="R496" s="28">
        <f>SMA1MSFT[[#This Row],[Abs Erorr 3]]/SMA1MSFT[[#This Row],[Adj Close]]</f>
        <v>5.228888770660868E-2</v>
      </c>
    </row>
    <row r="497" spans="2:18">
      <c r="B497" s="14">
        <v>44501.291666666664</v>
      </c>
      <c r="C497" s="15">
        <v>321.09890000000001</v>
      </c>
      <c r="D497" s="23">
        <f t="shared" si="36"/>
        <v>323.29239999999999</v>
      </c>
      <c r="E497" s="24">
        <f>SMA1MSFT[[#This Row],[Adj Close]]-SMA1MSFT[[#This Row],[Naive Trend ]]</f>
        <v>-2.1934999999999718</v>
      </c>
      <c r="F497" s="6">
        <f t="shared" si="35"/>
        <v>4.8114422499998764</v>
      </c>
      <c r="G497" s="6">
        <f>ABS(SMA1MSFT[[#This Row],[Erorr 1]])</f>
        <v>2.1934999999999718</v>
      </c>
      <c r="H497" s="25">
        <f>SMA1MSFT[[#This Row],[Abs Erorr 1]]/SMA1MSFT[[#This Row],[Adj Close]]</f>
        <v>6.8312286339192434E-3</v>
      </c>
      <c r="I497" s="23">
        <f t="shared" si="38"/>
        <v>318.1839333333333</v>
      </c>
      <c r="J497" s="26">
        <f>(SMA1MSFT[[#This Row],[Adj Close]]-SMA1MSFT[[#This Row],[3-MA]])</f>
        <v>2.9149666666667144</v>
      </c>
      <c r="K497" s="11">
        <f t="shared" si="37"/>
        <v>8.4970306677780556</v>
      </c>
      <c r="L497" s="11">
        <f>ABS(SMA1MSFT[[#This Row],[Erorr 2]])</f>
        <v>2.9149666666667144</v>
      </c>
      <c r="M497" s="25">
        <f>SMA1MSFT[[#This Row],[Abs Erorr 2]]/SMA1MSFT[[#This Row],[Adj Close]]</f>
        <v>9.0780960840000213E-3</v>
      </c>
      <c r="N497" s="23">
        <f t="shared" si="39"/>
        <v>309.77716666666669</v>
      </c>
      <c r="O497" s="27">
        <f>SMA1MSFT[[#This Row],[Adj Close]]-SMA1MSFT[[#This Row],[6-MA]]</f>
        <v>11.321733333333327</v>
      </c>
      <c r="P497" s="11">
        <f>(SMA1MSFT[[#This Row],[Adj Close]]-N497)^2</f>
        <v>128.18164567111097</v>
      </c>
      <c r="Q497" s="11">
        <f>ABS(SMA1MSFT[[#This Row],[Erorr 3]])</f>
        <v>11.321733333333327</v>
      </c>
      <c r="R497" s="28">
        <f>SMA1MSFT[[#This Row],[Abs Erorr 3]]/SMA1MSFT[[#This Row],[Adj Close]]</f>
        <v>3.5259333910310268E-2</v>
      </c>
    </row>
    <row r="498" spans="2:18">
      <c r="B498" s="14">
        <v>44502.291666666664</v>
      </c>
      <c r="C498" s="15">
        <v>324.7645</v>
      </c>
      <c r="D498" s="23">
        <f t="shared" si="36"/>
        <v>321.09890000000001</v>
      </c>
      <c r="E498" s="24">
        <f>SMA1MSFT[[#This Row],[Adj Close]]-SMA1MSFT[[#This Row],[Naive Trend ]]</f>
        <v>3.6655999999999835</v>
      </c>
      <c r="F498" s="6">
        <f t="shared" si="35"/>
        <v>13.43662335999988</v>
      </c>
      <c r="G498" s="6">
        <f>ABS(SMA1MSFT[[#This Row],[Erorr 1]])</f>
        <v>3.6655999999999835</v>
      </c>
      <c r="H498" s="25">
        <f>SMA1MSFT[[#This Row],[Abs Erorr 1]]/SMA1MSFT[[#This Row],[Adj Close]]</f>
        <v>1.1286947926882352E-2</v>
      </c>
      <c r="I498" s="23">
        <f t="shared" si="38"/>
        <v>320.19873333333334</v>
      </c>
      <c r="J498" s="26">
        <f>(SMA1MSFT[[#This Row],[Adj Close]]-SMA1MSFT[[#This Row],[3-MA]])</f>
        <v>4.5657666666666614</v>
      </c>
      <c r="K498" s="11">
        <f t="shared" si="37"/>
        <v>20.846225254444395</v>
      </c>
      <c r="L498" s="11">
        <f>ABS(SMA1MSFT[[#This Row],[Erorr 2]])</f>
        <v>4.5657666666666614</v>
      </c>
      <c r="M498" s="25">
        <f>SMA1MSFT[[#This Row],[Abs Erorr 2]]/SMA1MSFT[[#This Row],[Adj Close]]</f>
        <v>1.4058699970799338E-2</v>
      </c>
      <c r="N498" s="23">
        <f t="shared" si="39"/>
        <v>313.06091666666663</v>
      </c>
      <c r="O498" s="27">
        <f>SMA1MSFT[[#This Row],[Adj Close]]-SMA1MSFT[[#This Row],[6-MA]]</f>
        <v>11.70358333333337</v>
      </c>
      <c r="P498" s="11">
        <f>(SMA1MSFT[[#This Row],[Adj Close]]-N498)^2</f>
        <v>136.97386284027863</v>
      </c>
      <c r="Q498" s="11">
        <f>ABS(SMA1MSFT[[#This Row],[Erorr 3]])</f>
        <v>11.70358333333337</v>
      </c>
      <c r="R498" s="28">
        <f>SMA1MSFT[[#This Row],[Abs Erorr 3]]/SMA1MSFT[[#This Row],[Adj Close]]</f>
        <v>3.6037138706149746E-2</v>
      </c>
    </row>
    <row r="499" spans="2:18">
      <c r="B499" s="14">
        <v>44503.291666666664</v>
      </c>
      <c r="C499" s="15">
        <v>325.61259999999999</v>
      </c>
      <c r="D499" s="23">
        <f t="shared" si="36"/>
        <v>324.7645</v>
      </c>
      <c r="E499" s="24">
        <f>SMA1MSFT[[#This Row],[Adj Close]]-SMA1MSFT[[#This Row],[Naive Trend ]]</f>
        <v>0.84809999999998809</v>
      </c>
      <c r="F499" s="6">
        <f t="shared" si="35"/>
        <v>0.7192736099999798</v>
      </c>
      <c r="G499" s="6">
        <f>ABS(SMA1MSFT[[#This Row],[Erorr 1]])</f>
        <v>0.84809999999998809</v>
      </c>
      <c r="H499" s="25">
        <f>SMA1MSFT[[#This Row],[Abs Erorr 1]]/SMA1MSFT[[#This Row],[Adj Close]]</f>
        <v>2.6046289363494783E-3</v>
      </c>
      <c r="I499" s="23">
        <f t="shared" si="38"/>
        <v>323.05193333333335</v>
      </c>
      <c r="J499" s="26">
        <f>(SMA1MSFT[[#This Row],[Adj Close]]-SMA1MSFT[[#This Row],[3-MA]])</f>
        <v>2.5606666666666342</v>
      </c>
      <c r="K499" s="11">
        <f t="shared" si="37"/>
        <v>6.5570137777776116</v>
      </c>
      <c r="L499" s="11">
        <f>ABS(SMA1MSFT[[#This Row],[Erorr 2]])</f>
        <v>2.5606666666666342</v>
      </c>
      <c r="M499" s="25">
        <f>SMA1MSFT[[#This Row],[Abs Erorr 2]]/SMA1MSFT[[#This Row],[Adj Close]]</f>
        <v>7.8641510392000631E-3</v>
      </c>
      <c r="N499" s="23">
        <f t="shared" si="39"/>
        <v>317.12295</v>
      </c>
      <c r="O499" s="27">
        <f>SMA1MSFT[[#This Row],[Adj Close]]-SMA1MSFT[[#This Row],[6-MA]]</f>
        <v>8.4896499999999833</v>
      </c>
      <c r="P499" s="11">
        <f>(SMA1MSFT[[#This Row],[Adj Close]]-N499)^2</f>
        <v>72.074157122499713</v>
      </c>
      <c r="Q499" s="11">
        <f>ABS(SMA1MSFT[[#This Row],[Erorr 3]])</f>
        <v>8.4896499999999833</v>
      </c>
      <c r="R499" s="28">
        <f>SMA1MSFT[[#This Row],[Abs Erorr 3]]/SMA1MSFT[[#This Row],[Adj Close]]</f>
        <v>2.6072854674542643E-2</v>
      </c>
    </row>
    <row r="500" spans="2:18">
      <c r="B500" s="14">
        <v>44504.291666666664</v>
      </c>
      <c r="C500" s="15">
        <v>327.9914</v>
      </c>
      <c r="D500" s="23">
        <f t="shared" si="36"/>
        <v>325.61259999999999</v>
      </c>
      <c r="E500" s="24">
        <f>SMA1MSFT[[#This Row],[Adj Close]]-SMA1MSFT[[#This Row],[Naive Trend ]]</f>
        <v>2.3788000000000125</v>
      </c>
      <c r="F500" s="6">
        <f t="shared" si="35"/>
        <v>5.6586894400000594</v>
      </c>
      <c r="G500" s="6">
        <f>ABS(SMA1MSFT[[#This Row],[Erorr 1]])</f>
        <v>2.3788000000000125</v>
      </c>
      <c r="H500" s="25">
        <f>SMA1MSFT[[#This Row],[Abs Erorr 1]]/SMA1MSFT[[#This Row],[Adj Close]]</f>
        <v>7.2526291847896393E-3</v>
      </c>
      <c r="I500" s="23">
        <f t="shared" si="38"/>
        <v>323.82533333333328</v>
      </c>
      <c r="J500" s="26">
        <f>(SMA1MSFT[[#This Row],[Adj Close]]-SMA1MSFT[[#This Row],[3-MA]])</f>
        <v>4.1660666666667225</v>
      </c>
      <c r="K500" s="11">
        <f t="shared" si="37"/>
        <v>17.356111471111575</v>
      </c>
      <c r="L500" s="11">
        <f>ABS(SMA1MSFT[[#This Row],[Erorr 2]])</f>
        <v>4.1660666666667225</v>
      </c>
      <c r="M500" s="25">
        <f>SMA1MSFT[[#This Row],[Abs Erorr 2]]/SMA1MSFT[[#This Row],[Adj Close]]</f>
        <v>1.270175579806886E-2</v>
      </c>
      <c r="N500" s="23">
        <f t="shared" si="39"/>
        <v>321.00463333333329</v>
      </c>
      <c r="O500" s="27">
        <f>SMA1MSFT[[#This Row],[Adj Close]]-SMA1MSFT[[#This Row],[6-MA]]</f>
        <v>6.9867666666667105</v>
      </c>
      <c r="P500" s="11">
        <f>(SMA1MSFT[[#This Row],[Adj Close]]-N500)^2</f>
        <v>48.81490845444506</v>
      </c>
      <c r="Q500" s="11">
        <f>ABS(SMA1MSFT[[#This Row],[Erorr 3]])</f>
        <v>6.9867666666667105</v>
      </c>
      <c r="R500" s="28">
        <f>SMA1MSFT[[#This Row],[Abs Erorr 3]]/SMA1MSFT[[#This Row],[Adj Close]]</f>
        <v>2.1301676405743292E-2</v>
      </c>
    </row>
    <row r="501" spans="2:18">
      <c r="B501" s="14">
        <v>44505.291666666664</v>
      </c>
      <c r="C501" s="15">
        <v>327.62090000000001</v>
      </c>
      <c r="D501" s="23">
        <f t="shared" si="36"/>
        <v>327.9914</v>
      </c>
      <c r="E501" s="24">
        <f>SMA1MSFT[[#This Row],[Adj Close]]-SMA1MSFT[[#This Row],[Naive Trend ]]</f>
        <v>-0.37049999999999272</v>
      </c>
      <c r="F501" s="6">
        <f t="shared" si="35"/>
        <v>0.1372702499999946</v>
      </c>
      <c r="G501" s="6">
        <f>ABS(SMA1MSFT[[#This Row],[Erorr 1]])</f>
        <v>0.37049999999999272</v>
      </c>
      <c r="H501" s="25">
        <f>SMA1MSFT[[#This Row],[Abs Erorr 1]]/SMA1MSFT[[#This Row],[Adj Close]]</f>
        <v>1.1308802338312138E-3</v>
      </c>
      <c r="I501" s="23">
        <f t="shared" si="38"/>
        <v>326.12283333333329</v>
      </c>
      <c r="J501" s="26">
        <f>(SMA1MSFT[[#This Row],[Adj Close]]-SMA1MSFT[[#This Row],[3-MA]])</f>
        <v>1.4980666666667162</v>
      </c>
      <c r="K501" s="11">
        <f t="shared" si="37"/>
        <v>2.244203737777926</v>
      </c>
      <c r="L501" s="11">
        <f>ABS(SMA1MSFT[[#This Row],[Erorr 2]])</f>
        <v>1.4980666666667162</v>
      </c>
      <c r="M501" s="25">
        <f>SMA1MSFT[[#This Row],[Abs Erorr 2]]/SMA1MSFT[[#This Row],[Adj Close]]</f>
        <v>4.5725613557215557E-3</v>
      </c>
      <c r="N501" s="23">
        <f t="shared" si="39"/>
        <v>323.16078333333331</v>
      </c>
      <c r="O501" s="27">
        <f>SMA1MSFT[[#This Row],[Adj Close]]-SMA1MSFT[[#This Row],[6-MA]]</f>
        <v>4.4601166666666927</v>
      </c>
      <c r="P501" s="11">
        <f>(SMA1MSFT[[#This Row],[Adj Close]]-N501)^2</f>
        <v>19.89264068027801</v>
      </c>
      <c r="Q501" s="11">
        <f>ABS(SMA1MSFT[[#This Row],[Erorr 3]])</f>
        <v>4.4601166666666927</v>
      </c>
      <c r="R501" s="28">
        <f>SMA1MSFT[[#This Row],[Abs Erorr 3]]/SMA1MSFT[[#This Row],[Adj Close]]</f>
        <v>1.3613651225140681E-2</v>
      </c>
    </row>
    <row r="502" spans="2:18">
      <c r="B502" s="14">
        <v>44508.291666666664</v>
      </c>
      <c r="C502" s="15">
        <v>328.52749999999997</v>
      </c>
      <c r="D502" s="23">
        <f t="shared" si="36"/>
        <v>327.62090000000001</v>
      </c>
      <c r="E502" s="24">
        <f>SMA1MSFT[[#This Row],[Adj Close]]-SMA1MSFT[[#This Row],[Naive Trend ]]</f>
        <v>0.90659999999996899</v>
      </c>
      <c r="F502" s="6">
        <f t="shared" si="35"/>
        <v>0.82192355999994382</v>
      </c>
      <c r="G502" s="6">
        <f>ABS(SMA1MSFT[[#This Row],[Erorr 1]])</f>
        <v>0.90659999999996899</v>
      </c>
      <c r="H502" s="25">
        <f>SMA1MSFT[[#This Row],[Abs Erorr 1]]/SMA1MSFT[[#This Row],[Adj Close]]</f>
        <v>2.7595863359991752E-3</v>
      </c>
      <c r="I502" s="23">
        <f t="shared" si="38"/>
        <v>327.07496666666668</v>
      </c>
      <c r="J502" s="26">
        <f>(SMA1MSFT[[#This Row],[Adj Close]]-SMA1MSFT[[#This Row],[3-MA]])</f>
        <v>1.4525333333332924</v>
      </c>
      <c r="K502" s="11">
        <f t="shared" si="37"/>
        <v>2.1098530844443255</v>
      </c>
      <c r="L502" s="11">
        <f>ABS(SMA1MSFT[[#This Row],[Erorr 2]])</f>
        <v>1.4525333333332924</v>
      </c>
      <c r="M502" s="25">
        <f>SMA1MSFT[[#This Row],[Abs Erorr 2]]/SMA1MSFT[[#This Row],[Adj Close]]</f>
        <v>4.4213447377564816E-3</v>
      </c>
      <c r="N502" s="23">
        <f t="shared" si="39"/>
        <v>325.06344999999993</v>
      </c>
      <c r="O502" s="27">
        <f>SMA1MSFT[[#This Row],[Adj Close]]-SMA1MSFT[[#This Row],[6-MA]]</f>
        <v>3.4640500000000429</v>
      </c>
      <c r="P502" s="11">
        <f>(SMA1MSFT[[#This Row],[Adj Close]]-N502)^2</f>
        <v>11.999642402500298</v>
      </c>
      <c r="Q502" s="11">
        <f>ABS(SMA1MSFT[[#This Row],[Erorr 3]])</f>
        <v>3.4640500000000429</v>
      </c>
      <c r="R502" s="28">
        <f>SMA1MSFT[[#This Row],[Abs Erorr 3]]/SMA1MSFT[[#This Row],[Adj Close]]</f>
        <v>1.0544170579327584E-2</v>
      </c>
    </row>
    <row r="503" spans="2:18">
      <c r="B503" s="14">
        <v>44509.291666666664</v>
      </c>
      <c r="C503" s="15">
        <v>327.51369999999997</v>
      </c>
      <c r="D503" s="23">
        <f t="shared" si="36"/>
        <v>328.52749999999997</v>
      </c>
      <c r="E503" s="24">
        <f>SMA1MSFT[[#This Row],[Adj Close]]-SMA1MSFT[[#This Row],[Naive Trend ]]</f>
        <v>-1.0138000000000034</v>
      </c>
      <c r="F503" s="6">
        <f t="shared" si="35"/>
        <v>1.0277904400000069</v>
      </c>
      <c r="G503" s="6">
        <f>ABS(SMA1MSFT[[#This Row],[Erorr 1]])</f>
        <v>1.0138000000000034</v>
      </c>
      <c r="H503" s="25">
        <f>SMA1MSFT[[#This Row],[Abs Erorr 1]]/SMA1MSFT[[#This Row],[Adj Close]]</f>
        <v>3.095443030322101E-3</v>
      </c>
      <c r="I503" s="23">
        <f t="shared" si="38"/>
        <v>328.04659999999996</v>
      </c>
      <c r="J503" s="26">
        <f>(SMA1MSFT[[#This Row],[Adj Close]]-SMA1MSFT[[#This Row],[3-MA]])</f>
        <v>-0.53289999999998372</v>
      </c>
      <c r="K503" s="11">
        <f t="shared" si="37"/>
        <v>0.28398240999998264</v>
      </c>
      <c r="L503" s="11">
        <f>ABS(SMA1MSFT[[#This Row],[Erorr 2]])</f>
        <v>0.53289999999998372</v>
      </c>
      <c r="M503" s="25">
        <f>SMA1MSFT[[#This Row],[Abs Erorr 2]]/SMA1MSFT[[#This Row],[Adj Close]]</f>
        <v>1.6271075072584254E-3</v>
      </c>
      <c r="N503" s="23">
        <f t="shared" si="39"/>
        <v>325.93596666666662</v>
      </c>
      <c r="O503" s="27">
        <f>SMA1MSFT[[#This Row],[Adj Close]]-SMA1MSFT[[#This Row],[6-MA]]</f>
        <v>1.5777333333333559</v>
      </c>
      <c r="P503" s="11">
        <f>(SMA1MSFT[[#This Row],[Adj Close]]-N503)^2</f>
        <v>2.489242471111182</v>
      </c>
      <c r="Q503" s="11">
        <f>ABS(SMA1MSFT[[#This Row],[Erorr 3]])</f>
        <v>1.5777333333333559</v>
      </c>
      <c r="R503" s="28">
        <f>SMA1MSFT[[#This Row],[Abs Erorr 3]]/SMA1MSFT[[#This Row],[Adj Close]]</f>
        <v>4.8173048435328231E-3</v>
      </c>
    </row>
    <row r="504" spans="2:18">
      <c r="B504" s="14">
        <v>44510.291666666664</v>
      </c>
      <c r="C504" s="15">
        <v>322.49290000000002</v>
      </c>
      <c r="D504" s="23">
        <f t="shared" si="36"/>
        <v>327.51369999999997</v>
      </c>
      <c r="E504" s="24">
        <f>SMA1MSFT[[#This Row],[Adj Close]]-SMA1MSFT[[#This Row],[Naive Trend ]]</f>
        <v>-5.0207999999999515</v>
      </c>
      <c r="F504" s="6">
        <f t="shared" si="35"/>
        <v>25.208432639999515</v>
      </c>
      <c r="G504" s="6">
        <f>ABS(SMA1MSFT[[#This Row],[Erorr 1]])</f>
        <v>5.0207999999999515</v>
      </c>
      <c r="H504" s="25">
        <f>SMA1MSFT[[#This Row],[Abs Erorr 1]]/SMA1MSFT[[#This Row],[Adj Close]]</f>
        <v>1.5568714846125143E-2</v>
      </c>
      <c r="I504" s="23">
        <f t="shared" si="38"/>
        <v>327.88736666666665</v>
      </c>
      <c r="J504" s="26">
        <f>(SMA1MSFT[[#This Row],[Adj Close]]-SMA1MSFT[[#This Row],[3-MA]])</f>
        <v>-5.3944666666666308</v>
      </c>
      <c r="K504" s="11">
        <f t="shared" si="37"/>
        <v>29.10027061777739</v>
      </c>
      <c r="L504" s="11">
        <f>ABS(SMA1MSFT[[#This Row],[Erorr 2]])</f>
        <v>5.3944666666666308</v>
      </c>
      <c r="M504" s="25">
        <f>SMA1MSFT[[#This Row],[Abs Erorr 2]]/SMA1MSFT[[#This Row],[Adj Close]]</f>
        <v>1.6727396685839068E-2</v>
      </c>
      <c r="N504" s="23">
        <f t="shared" si="39"/>
        <v>327.00509999999997</v>
      </c>
      <c r="O504" s="27">
        <f>SMA1MSFT[[#This Row],[Adj Close]]-SMA1MSFT[[#This Row],[6-MA]]</f>
        <v>-4.5121999999999503</v>
      </c>
      <c r="P504" s="11">
        <f>(SMA1MSFT[[#This Row],[Adj Close]]-N504)^2</f>
        <v>20.35994883999955</v>
      </c>
      <c r="Q504" s="11">
        <f>ABS(SMA1MSFT[[#This Row],[Erorr 3]])</f>
        <v>4.5121999999999503</v>
      </c>
      <c r="R504" s="28">
        <f>SMA1MSFT[[#This Row],[Abs Erorr 3]]/SMA1MSFT[[#This Row],[Adj Close]]</f>
        <v>1.3991625862150608E-2</v>
      </c>
    </row>
    <row r="505" spans="2:18">
      <c r="B505" s="14">
        <v>44511.291666666664</v>
      </c>
      <c r="C505" s="15">
        <v>324.08199999999999</v>
      </c>
      <c r="D505" s="23">
        <f t="shared" si="36"/>
        <v>322.49290000000002</v>
      </c>
      <c r="E505" s="24">
        <f>SMA1MSFT[[#This Row],[Adj Close]]-SMA1MSFT[[#This Row],[Naive Trend ]]</f>
        <v>1.5890999999999735</v>
      </c>
      <c r="F505" s="6">
        <f t="shared" si="35"/>
        <v>2.5252388099999159</v>
      </c>
      <c r="G505" s="6">
        <f>ABS(SMA1MSFT[[#This Row],[Erorr 1]])</f>
        <v>1.5890999999999735</v>
      </c>
      <c r="H505" s="25">
        <f>SMA1MSFT[[#This Row],[Abs Erorr 1]]/SMA1MSFT[[#This Row],[Adj Close]]</f>
        <v>4.9033886485518284E-3</v>
      </c>
      <c r="I505" s="23">
        <f t="shared" si="38"/>
        <v>326.1780333333333</v>
      </c>
      <c r="J505" s="26">
        <f>(SMA1MSFT[[#This Row],[Adj Close]]-SMA1MSFT[[#This Row],[3-MA]])</f>
        <v>-2.0960333333333097</v>
      </c>
      <c r="K505" s="11">
        <f t="shared" si="37"/>
        <v>4.393355734444345</v>
      </c>
      <c r="L505" s="11">
        <f>ABS(SMA1MSFT[[#This Row],[Erorr 2]])</f>
        <v>2.0960333333333097</v>
      </c>
      <c r="M505" s="25">
        <f>SMA1MSFT[[#This Row],[Abs Erorr 2]]/SMA1MSFT[[#This Row],[Adj Close]]</f>
        <v>6.4676018209382496E-3</v>
      </c>
      <c r="N505" s="23">
        <f t="shared" si="39"/>
        <v>326.62650000000002</v>
      </c>
      <c r="O505" s="27">
        <f>SMA1MSFT[[#This Row],[Adj Close]]-SMA1MSFT[[#This Row],[6-MA]]</f>
        <v>-2.5445000000000277</v>
      </c>
      <c r="P505" s="11">
        <f>(SMA1MSFT[[#This Row],[Adj Close]]-N505)^2</f>
        <v>6.4744802500001413</v>
      </c>
      <c r="Q505" s="11">
        <f>ABS(SMA1MSFT[[#This Row],[Erorr 3]])</f>
        <v>2.5445000000000277</v>
      </c>
      <c r="R505" s="28">
        <f>SMA1MSFT[[#This Row],[Abs Erorr 3]]/SMA1MSFT[[#This Row],[Adj Close]]</f>
        <v>7.8514079769935619E-3</v>
      </c>
    </row>
    <row r="506" spans="2:18">
      <c r="B506" s="14">
        <v>44512.291666666664</v>
      </c>
      <c r="C506" s="15">
        <v>328.26429999999999</v>
      </c>
      <c r="D506" s="23">
        <f t="shared" si="36"/>
        <v>324.08199999999999</v>
      </c>
      <c r="E506" s="24">
        <f>SMA1MSFT[[#This Row],[Adj Close]]-SMA1MSFT[[#This Row],[Naive Trend ]]</f>
        <v>4.1822999999999979</v>
      </c>
      <c r="F506" s="6">
        <f t="shared" si="35"/>
        <v>17.491633289999982</v>
      </c>
      <c r="G506" s="6">
        <f>ABS(SMA1MSFT[[#This Row],[Erorr 1]])</f>
        <v>4.1822999999999979</v>
      </c>
      <c r="H506" s="25">
        <f>SMA1MSFT[[#This Row],[Abs Erorr 1]]/SMA1MSFT[[#This Row],[Adj Close]]</f>
        <v>1.2740648312960009E-2</v>
      </c>
      <c r="I506" s="23">
        <f t="shared" si="38"/>
        <v>324.69619999999998</v>
      </c>
      <c r="J506" s="26">
        <f>(SMA1MSFT[[#This Row],[Adj Close]]-SMA1MSFT[[#This Row],[3-MA]])</f>
        <v>3.5681000000000154</v>
      </c>
      <c r="K506" s="11">
        <f t="shared" si="37"/>
        <v>12.731337610000109</v>
      </c>
      <c r="L506" s="11">
        <f>ABS(SMA1MSFT[[#This Row],[Erorr 2]])</f>
        <v>3.5681000000000154</v>
      </c>
      <c r="M506" s="25">
        <f>SMA1MSFT[[#This Row],[Abs Erorr 2]]/SMA1MSFT[[#This Row],[Adj Close]]</f>
        <v>1.0869595018404425E-2</v>
      </c>
      <c r="N506" s="23">
        <f t="shared" si="39"/>
        <v>326.37139999999999</v>
      </c>
      <c r="O506" s="27">
        <f>SMA1MSFT[[#This Row],[Adj Close]]-SMA1MSFT[[#This Row],[6-MA]]</f>
        <v>1.8928999999999974</v>
      </c>
      <c r="P506" s="11">
        <f>(SMA1MSFT[[#This Row],[Adj Close]]-N506)^2</f>
        <v>3.5830704099999902</v>
      </c>
      <c r="Q506" s="11">
        <f>ABS(SMA1MSFT[[#This Row],[Erorr 3]])</f>
        <v>1.8928999999999974</v>
      </c>
      <c r="R506" s="28">
        <f>SMA1MSFT[[#This Row],[Abs Erorr 3]]/SMA1MSFT[[#This Row],[Adj Close]]</f>
        <v>5.7663900704401829E-3</v>
      </c>
    </row>
    <row r="507" spans="2:18">
      <c r="B507" s="14">
        <v>44515.291666666664</v>
      </c>
      <c r="C507" s="15">
        <v>327.63060000000002</v>
      </c>
      <c r="D507" s="23">
        <f t="shared" si="36"/>
        <v>328.26429999999999</v>
      </c>
      <c r="E507" s="24">
        <f>SMA1MSFT[[#This Row],[Adj Close]]-SMA1MSFT[[#This Row],[Naive Trend ]]</f>
        <v>-0.63369999999997617</v>
      </c>
      <c r="F507" s="6">
        <f t="shared" si="35"/>
        <v>0.40157568999996979</v>
      </c>
      <c r="G507" s="6">
        <f>ABS(SMA1MSFT[[#This Row],[Erorr 1]])</f>
        <v>0.63369999999997617</v>
      </c>
      <c r="H507" s="25">
        <f>SMA1MSFT[[#This Row],[Abs Erorr 1]]/SMA1MSFT[[#This Row],[Adj Close]]</f>
        <v>1.9341905182238049E-3</v>
      </c>
      <c r="I507" s="23">
        <f t="shared" si="38"/>
        <v>324.94640000000004</v>
      </c>
      <c r="J507" s="26">
        <f>(SMA1MSFT[[#This Row],[Adj Close]]-SMA1MSFT[[#This Row],[3-MA]])</f>
        <v>2.6841999999999757</v>
      </c>
      <c r="K507" s="11">
        <f t="shared" si="37"/>
        <v>7.2049296399998699</v>
      </c>
      <c r="L507" s="11">
        <f>ABS(SMA1MSFT[[#This Row],[Erorr 2]])</f>
        <v>2.6841999999999757</v>
      </c>
      <c r="M507" s="25">
        <f>SMA1MSFT[[#This Row],[Abs Erorr 2]]/SMA1MSFT[[#This Row],[Adj Close]]</f>
        <v>8.1927634354055315E-3</v>
      </c>
      <c r="N507" s="23">
        <f t="shared" si="39"/>
        <v>326.41688333333337</v>
      </c>
      <c r="O507" s="27">
        <f>SMA1MSFT[[#This Row],[Adj Close]]-SMA1MSFT[[#This Row],[6-MA]]</f>
        <v>1.2137166666666417</v>
      </c>
      <c r="P507" s="11">
        <f>(SMA1MSFT[[#This Row],[Adj Close]]-N507)^2</f>
        <v>1.4731081469443839</v>
      </c>
      <c r="Q507" s="11">
        <f>ABS(SMA1MSFT[[#This Row],[Erorr 3]])</f>
        <v>1.2137166666666417</v>
      </c>
      <c r="R507" s="28">
        <f>SMA1MSFT[[#This Row],[Abs Erorr 3]]/SMA1MSFT[[#This Row],[Adj Close]]</f>
        <v>3.7045278025515369E-3</v>
      </c>
    </row>
    <row r="508" spans="2:18">
      <c r="B508" s="14">
        <v>44516.291666666664</v>
      </c>
      <c r="C508" s="15">
        <v>330.98430000000002</v>
      </c>
      <c r="D508" s="23">
        <f t="shared" si="36"/>
        <v>327.63060000000002</v>
      </c>
      <c r="E508" s="24">
        <f>SMA1MSFT[[#This Row],[Adj Close]]-SMA1MSFT[[#This Row],[Naive Trend ]]</f>
        <v>3.3537000000000035</v>
      </c>
      <c r="F508" s="6">
        <f t="shared" si="35"/>
        <v>11.247303690000024</v>
      </c>
      <c r="G508" s="6">
        <f>ABS(SMA1MSFT[[#This Row],[Erorr 1]])</f>
        <v>3.3537000000000035</v>
      </c>
      <c r="H508" s="25">
        <f>SMA1MSFT[[#This Row],[Abs Erorr 1]]/SMA1MSFT[[#This Row],[Adj Close]]</f>
        <v>1.0132504774395654E-2</v>
      </c>
      <c r="I508" s="23">
        <f t="shared" si="38"/>
        <v>326.65896666666663</v>
      </c>
      <c r="J508" s="26">
        <f>(SMA1MSFT[[#This Row],[Adj Close]]-SMA1MSFT[[#This Row],[3-MA]])</f>
        <v>4.3253333333333899</v>
      </c>
      <c r="K508" s="11">
        <f t="shared" si="37"/>
        <v>18.708508444444934</v>
      </c>
      <c r="L508" s="11">
        <f>ABS(SMA1MSFT[[#This Row],[Erorr 2]])</f>
        <v>4.3253333333333899</v>
      </c>
      <c r="M508" s="25">
        <f>SMA1MSFT[[#This Row],[Abs Erorr 2]]/SMA1MSFT[[#This Row],[Adj Close]]</f>
        <v>1.306809215220598E-2</v>
      </c>
      <c r="N508" s="23">
        <f t="shared" si="39"/>
        <v>326.41849999999994</v>
      </c>
      <c r="O508" s="27">
        <f>SMA1MSFT[[#This Row],[Adj Close]]-SMA1MSFT[[#This Row],[6-MA]]</f>
        <v>4.5658000000000811</v>
      </c>
      <c r="P508" s="11">
        <f>(SMA1MSFT[[#This Row],[Adj Close]]-N508)^2</f>
        <v>20.846529640000742</v>
      </c>
      <c r="Q508" s="11">
        <f>ABS(SMA1MSFT[[#This Row],[Erorr 3]])</f>
        <v>4.5658000000000811</v>
      </c>
      <c r="R508" s="28">
        <f>SMA1MSFT[[#This Row],[Abs Erorr 3]]/SMA1MSFT[[#This Row],[Adj Close]]</f>
        <v>1.3794612010298014E-2</v>
      </c>
    </row>
    <row r="509" spans="2:18">
      <c r="B509" s="14">
        <v>44517.291666666664</v>
      </c>
      <c r="C509" s="15">
        <v>331.20890000000003</v>
      </c>
      <c r="D509" s="23">
        <f t="shared" si="36"/>
        <v>330.98430000000002</v>
      </c>
      <c r="E509" s="24">
        <f>SMA1MSFT[[#This Row],[Adj Close]]-SMA1MSFT[[#This Row],[Naive Trend ]]</f>
        <v>0.22460000000000946</v>
      </c>
      <c r="F509" s="6">
        <f t="shared" si="35"/>
        <v>5.0445160000004249E-2</v>
      </c>
      <c r="G509" s="6">
        <f>ABS(SMA1MSFT[[#This Row],[Erorr 1]])</f>
        <v>0.22460000000000946</v>
      </c>
      <c r="H509" s="25">
        <f>SMA1MSFT[[#This Row],[Abs Erorr 1]]/SMA1MSFT[[#This Row],[Adj Close]]</f>
        <v>6.7812187414048792E-4</v>
      </c>
      <c r="I509" s="23">
        <f t="shared" si="38"/>
        <v>328.95973333333336</v>
      </c>
      <c r="J509" s="26">
        <f>(SMA1MSFT[[#This Row],[Adj Close]]-SMA1MSFT[[#This Row],[3-MA]])</f>
        <v>2.2491666666666674</v>
      </c>
      <c r="K509" s="11">
        <f t="shared" si="37"/>
        <v>5.0587506944444476</v>
      </c>
      <c r="L509" s="11">
        <f>ABS(SMA1MSFT[[#This Row],[Erorr 2]])</f>
        <v>2.2491666666666674</v>
      </c>
      <c r="M509" s="25">
        <f>SMA1MSFT[[#This Row],[Abs Erorr 2]]/SMA1MSFT[[#This Row],[Adj Close]]</f>
        <v>6.7907796761097518E-3</v>
      </c>
      <c r="N509" s="23">
        <f t="shared" si="39"/>
        <v>326.82796666666667</v>
      </c>
      <c r="O509" s="27">
        <f>SMA1MSFT[[#This Row],[Adj Close]]-SMA1MSFT[[#This Row],[6-MA]]</f>
        <v>4.3809333333333598</v>
      </c>
      <c r="P509" s="11">
        <f>(SMA1MSFT[[#This Row],[Adj Close]]-N509)^2</f>
        <v>19.192576871111342</v>
      </c>
      <c r="Q509" s="11">
        <f>ABS(SMA1MSFT[[#This Row],[Erorr 3]])</f>
        <v>4.3809333333333598</v>
      </c>
      <c r="R509" s="28">
        <f>SMA1MSFT[[#This Row],[Abs Erorr 3]]/SMA1MSFT[[#This Row],[Adj Close]]</f>
        <v>1.322710027820315E-2</v>
      </c>
    </row>
    <row r="510" spans="2:18">
      <c r="B510" s="14">
        <v>44518.291666666664</v>
      </c>
      <c r="C510" s="15">
        <v>333.30869999999999</v>
      </c>
      <c r="D510" s="23">
        <f t="shared" si="36"/>
        <v>331.20890000000003</v>
      </c>
      <c r="E510" s="24">
        <f>SMA1MSFT[[#This Row],[Adj Close]]-SMA1MSFT[[#This Row],[Naive Trend ]]</f>
        <v>2.0997999999999593</v>
      </c>
      <c r="F510" s="6">
        <f t="shared" si="35"/>
        <v>4.4091600399998292</v>
      </c>
      <c r="G510" s="6">
        <f>ABS(SMA1MSFT[[#This Row],[Erorr 1]])</f>
        <v>2.0997999999999593</v>
      </c>
      <c r="H510" s="25">
        <f>SMA1MSFT[[#This Row],[Abs Erorr 1]]/SMA1MSFT[[#This Row],[Adj Close]]</f>
        <v>6.2998655600647671E-3</v>
      </c>
      <c r="I510" s="23">
        <f t="shared" si="38"/>
        <v>329.94126666666671</v>
      </c>
      <c r="J510" s="26">
        <f>(SMA1MSFT[[#This Row],[Adj Close]]-SMA1MSFT[[#This Row],[3-MA]])</f>
        <v>3.3674333333332811</v>
      </c>
      <c r="K510" s="11">
        <f t="shared" si="37"/>
        <v>11.339607254444093</v>
      </c>
      <c r="L510" s="11">
        <f>ABS(SMA1MSFT[[#This Row],[Erorr 2]])</f>
        <v>3.3674333333332811</v>
      </c>
      <c r="M510" s="25">
        <f>SMA1MSFT[[#This Row],[Abs Erorr 2]]/SMA1MSFT[[#This Row],[Adj Close]]</f>
        <v>1.0103046615144703E-2</v>
      </c>
      <c r="N510" s="23">
        <f t="shared" si="39"/>
        <v>327.44383333333337</v>
      </c>
      <c r="O510" s="27">
        <f>SMA1MSFT[[#This Row],[Adj Close]]-SMA1MSFT[[#This Row],[6-MA]]</f>
        <v>5.8648666666666145</v>
      </c>
      <c r="P510" s="11">
        <f>(SMA1MSFT[[#This Row],[Adj Close]]-N510)^2</f>
        <v>34.396661017777163</v>
      </c>
      <c r="Q510" s="11">
        <f>ABS(SMA1MSFT[[#This Row],[Erorr 3]])</f>
        <v>5.8648666666666145</v>
      </c>
      <c r="R510" s="28">
        <f>SMA1MSFT[[#This Row],[Abs Erorr 3]]/SMA1MSFT[[#This Row],[Adj Close]]</f>
        <v>1.7595900337034752E-2</v>
      </c>
    </row>
    <row r="511" spans="2:18">
      <c r="B511" s="14">
        <v>44519.291666666664</v>
      </c>
      <c r="C511" s="15">
        <v>335.10579999999999</v>
      </c>
      <c r="D511" s="23">
        <f t="shared" si="36"/>
        <v>333.30869999999999</v>
      </c>
      <c r="E511" s="24">
        <f>SMA1MSFT[[#This Row],[Adj Close]]-SMA1MSFT[[#This Row],[Naive Trend ]]</f>
        <v>1.7971000000000004</v>
      </c>
      <c r="F511" s="6">
        <f t="shared" si="35"/>
        <v>3.2295684100000015</v>
      </c>
      <c r="G511" s="6">
        <f>ABS(SMA1MSFT[[#This Row],[Erorr 1]])</f>
        <v>1.7971000000000004</v>
      </c>
      <c r="H511" s="25">
        <f>SMA1MSFT[[#This Row],[Abs Erorr 1]]/SMA1MSFT[[#This Row],[Adj Close]]</f>
        <v>5.3627839327161763E-3</v>
      </c>
      <c r="I511" s="23">
        <f t="shared" si="38"/>
        <v>331.83396666666664</v>
      </c>
      <c r="J511" s="26">
        <f>(SMA1MSFT[[#This Row],[Adj Close]]-SMA1MSFT[[#This Row],[3-MA]])</f>
        <v>3.2718333333333476</v>
      </c>
      <c r="K511" s="11">
        <f t="shared" si="37"/>
        <v>10.704893361111205</v>
      </c>
      <c r="L511" s="11">
        <f>ABS(SMA1MSFT[[#This Row],[Erorr 2]])</f>
        <v>3.2718333333333476</v>
      </c>
      <c r="M511" s="25">
        <f>SMA1MSFT[[#This Row],[Abs Erorr 2]]/SMA1MSFT[[#This Row],[Adj Close]]</f>
        <v>9.7635831231012646E-3</v>
      </c>
      <c r="N511" s="23">
        <f t="shared" si="39"/>
        <v>329.24646666666666</v>
      </c>
      <c r="O511" s="27">
        <f>SMA1MSFT[[#This Row],[Adj Close]]-SMA1MSFT[[#This Row],[6-MA]]</f>
        <v>5.8593333333333248</v>
      </c>
      <c r="P511" s="11">
        <f>(SMA1MSFT[[#This Row],[Adj Close]]-N511)^2</f>
        <v>34.331787111111012</v>
      </c>
      <c r="Q511" s="11">
        <f>ABS(SMA1MSFT[[#This Row],[Erorr 3]])</f>
        <v>5.8593333333333248</v>
      </c>
      <c r="R511" s="28">
        <f>SMA1MSFT[[#This Row],[Abs Erorr 3]]/SMA1MSFT[[#This Row],[Adj Close]]</f>
        <v>1.7485025127387605E-2</v>
      </c>
    </row>
    <row r="512" spans="2:18">
      <c r="B512" s="14">
        <v>44522.291666666664</v>
      </c>
      <c r="C512" s="15">
        <v>331.90230000000003</v>
      </c>
      <c r="D512" s="23">
        <f t="shared" si="36"/>
        <v>335.10579999999999</v>
      </c>
      <c r="E512" s="24">
        <f>SMA1MSFT[[#This Row],[Adj Close]]-SMA1MSFT[[#This Row],[Naive Trend ]]</f>
        <v>-3.2034999999999627</v>
      </c>
      <c r="F512" s="6">
        <f t="shared" si="35"/>
        <v>10.262412249999761</v>
      </c>
      <c r="G512" s="6">
        <f>ABS(SMA1MSFT[[#This Row],[Erorr 1]])</f>
        <v>3.2034999999999627</v>
      </c>
      <c r="H512" s="25">
        <f>SMA1MSFT[[#This Row],[Abs Erorr 1]]/SMA1MSFT[[#This Row],[Adj Close]]</f>
        <v>9.6519367295736201E-3</v>
      </c>
      <c r="I512" s="23">
        <f t="shared" si="38"/>
        <v>333.20779999999996</v>
      </c>
      <c r="J512" s="26">
        <f>(SMA1MSFT[[#This Row],[Adj Close]]-SMA1MSFT[[#This Row],[3-MA]])</f>
        <v>-1.3054999999999382</v>
      </c>
      <c r="K512" s="11">
        <f t="shared" si="37"/>
        <v>1.7043302499998385</v>
      </c>
      <c r="L512" s="11">
        <f>ABS(SMA1MSFT[[#This Row],[Erorr 2]])</f>
        <v>1.3054999999999382</v>
      </c>
      <c r="M512" s="25">
        <f>SMA1MSFT[[#This Row],[Abs Erorr 2]]/SMA1MSFT[[#This Row],[Adj Close]]</f>
        <v>3.9333864212448607E-3</v>
      </c>
      <c r="N512" s="23">
        <f t="shared" si="39"/>
        <v>331.08376666666669</v>
      </c>
      <c r="O512" s="27">
        <f>SMA1MSFT[[#This Row],[Adj Close]]-SMA1MSFT[[#This Row],[6-MA]]</f>
        <v>0.81853333333333467</v>
      </c>
      <c r="P512" s="11">
        <f>(SMA1MSFT[[#This Row],[Adj Close]]-N512)^2</f>
        <v>0.66999681777777997</v>
      </c>
      <c r="Q512" s="11">
        <f>ABS(SMA1MSFT[[#This Row],[Erorr 3]])</f>
        <v>0.81853333333333467</v>
      </c>
      <c r="R512" s="28">
        <f>SMA1MSFT[[#This Row],[Abs Erorr 3]]/SMA1MSFT[[#This Row],[Adj Close]]</f>
        <v>2.4661875899423856E-3</v>
      </c>
    </row>
    <row r="513" spans="2:18">
      <c r="B513" s="14">
        <v>44523.291666666664</v>
      </c>
      <c r="C513" s="15">
        <v>329.80250000000001</v>
      </c>
      <c r="D513" s="23">
        <f t="shared" si="36"/>
        <v>331.90230000000003</v>
      </c>
      <c r="E513" s="24">
        <f>SMA1MSFT[[#This Row],[Adj Close]]-SMA1MSFT[[#This Row],[Naive Trend ]]</f>
        <v>-2.0998000000000161</v>
      </c>
      <c r="F513" s="6">
        <f t="shared" si="35"/>
        <v>4.4091600400000672</v>
      </c>
      <c r="G513" s="6">
        <f>ABS(SMA1MSFT[[#This Row],[Erorr 1]])</f>
        <v>2.0998000000000161</v>
      </c>
      <c r="H513" s="25">
        <f>SMA1MSFT[[#This Row],[Abs Erorr 1]]/SMA1MSFT[[#This Row],[Adj Close]]</f>
        <v>6.3668407607583811E-3</v>
      </c>
      <c r="I513" s="23">
        <f t="shared" si="38"/>
        <v>333.43893333333335</v>
      </c>
      <c r="J513" s="26">
        <f>(SMA1MSFT[[#This Row],[Adj Close]]-SMA1MSFT[[#This Row],[3-MA]])</f>
        <v>-3.6364333333333434</v>
      </c>
      <c r="K513" s="11">
        <f t="shared" si="37"/>
        <v>13.22364738777785</v>
      </c>
      <c r="L513" s="11">
        <f>ABS(SMA1MSFT[[#This Row],[Erorr 2]])</f>
        <v>3.6364333333333434</v>
      </c>
      <c r="M513" s="25">
        <f>SMA1MSFT[[#This Row],[Abs Erorr 2]]/SMA1MSFT[[#This Row],[Adj Close]]</f>
        <v>1.102609389963188E-2</v>
      </c>
      <c r="N513" s="23">
        <f t="shared" si="39"/>
        <v>331.69010000000003</v>
      </c>
      <c r="O513" s="27">
        <f>SMA1MSFT[[#This Row],[Adj Close]]-SMA1MSFT[[#This Row],[6-MA]]</f>
        <v>-1.8876000000000204</v>
      </c>
      <c r="P513" s="11">
        <f>(SMA1MSFT[[#This Row],[Adj Close]]-N513)^2</f>
        <v>3.563033760000077</v>
      </c>
      <c r="Q513" s="11">
        <f>ABS(SMA1MSFT[[#This Row],[Erorr 3]])</f>
        <v>1.8876000000000204</v>
      </c>
      <c r="R513" s="28">
        <f>SMA1MSFT[[#This Row],[Abs Erorr 3]]/SMA1MSFT[[#This Row],[Adj Close]]</f>
        <v>5.723425383373444E-3</v>
      </c>
    </row>
    <row r="514" spans="2:18">
      <c r="B514" s="14">
        <v>44524.291666666664</v>
      </c>
      <c r="C514" s="15">
        <v>330.02710000000002</v>
      </c>
      <c r="D514" s="23">
        <f t="shared" si="36"/>
        <v>329.80250000000001</v>
      </c>
      <c r="E514" s="24">
        <f>SMA1MSFT[[#This Row],[Adj Close]]-SMA1MSFT[[#This Row],[Naive Trend ]]</f>
        <v>0.22460000000000946</v>
      </c>
      <c r="F514" s="6">
        <f t="shared" si="35"/>
        <v>5.0445160000004249E-2</v>
      </c>
      <c r="G514" s="6">
        <f>ABS(SMA1MSFT[[#This Row],[Erorr 1]])</f>
        <v>0.22460000000000946</v>
      </c>
      <c r="H514" s="25">
        <f>SMA1MSFT[[#This Row],[Abs Erorr 1]]/SMA1MSFT[[#This Row],[Adj Close]]</f>
        <v>6.8055017300097307E-4</v>
      </c>
      <c r="I514" s="23">
        <f t="shared" si="38"/>
        <v>332.27019999999999</v>
      </c>
      <c r="J514" s="26">
        <f>(SMA1MSFT[[#This Row],[Adj Close]]-SMA1MSFT[[#This Row],[3-MA]])</f>
        <v>-2.2430999999999699</v>
      </c>
      <c r="K514" s="11">
        <f t="shared" si="37"/>
        <v>5.0314976099998647</v>
      </c>
      <c r="L514" s="11">
        <f>ABS(SMA1MSFT[[#This Row],[Erorr 2]])</f>
        <v>2.2430999999999699</v>
      </c>
      <c r="M514" s="25">
        <f>SMA1MSFT[[#This Row],[Abs Erorr 2]]/SMA1MSFT[[#This Row],[Adj Close]]</f>
        <v>6.7967145728334731E-3</v>
      </c>
      <c r="N514" s="23">
        <f t="shared" si="39"/>
        <v>332.05208333333331</v>
      </c>
      <c r="O514" s="27">
        <f>SMA1MSFT[[#This Row],[Adj Close]]-SMA1MSFT[[#This Row],[6-MA]]</f>
        <v>-2.0249833333332958</v>
      </c>
      <c r="P514" s="11">
        <f>(SMA1MSFT[[#This Row],[Adj Close]]-N514)^2</f>
        <v>4.1005575002776258</v>
      </c>
      <c r="Q514" s="11">
        <f>ABS(SMA1MSFT[[#This Row],[Erorr 3]])</f>
        <v>2.0249833333332958</v>
      </c>
      <c r="R514" s="28">
        <f>SMA1MSFT[[#This Row],[Abs Erorr 3]]/SMA1MSFT[[#This Row],[Adj Close]]</f>
        <v>6.1358092512199622E-3</v>
      </c>
    </row>
    <row r="515" spans="2:18">
      <c r="B515" s="14">
        <v>44526.291666666664</v>
      </c>
      <c r="C515" s="15">
        <v>321.98910000000001</v>
      </c>
      <c r="D515" s="23">
        <f t="shared" si="36"/>
        <v>330.02710000000002</v>
      </c>
      <c r="E515" s="24">
        <f>SMA1MSFT[[#This Row],[Adj Close]]-SMA1MSFT[[#This Row],[Naive Trend ]]</f>
        <v>-8.0380000000000109</v>
      </c>
      <c r="F515" s="6">
        <f t="shared" si="35"/>
        <v>64.609444000000181</v>
      </c>
      <c r="G515" s="6">
        <f>ABS(SMA1MSFT[[#This Row],[Erorr 1]])</f>
        <v>8.0380000000000109</v>
      </c>
      <c r="H515" s="25">
        <f>SMA1MSFT[[#This Row],[Abs Erorr 1]]/SMA1MSFT[[#This Row],[Adj Close]]</f>
        <v>2.4963577959626618E-2</v>
      </c>
      <c r="I515" s="23">
        <f t="shared" si="38"/>
        <v>330.57729999999998</v>
      </c>
      <c r="J515" s="26">
        <f>(SMA1MSFT[[#This Row],[Adj Close]]-SMA1MSFT[[#This Row],[3-MA]])</f>
        <v>-8.5881999999999721</v>
      </c>
      <c r="K515" s="11">
        <f t="shared" si="37"/>
        <v>73.757179239999516</v>
      </c>
      <c r="L515" s="11">
        <f>ABS(SMA1MSFT[[#This Row],[Erorr 2]])</f>
        <v>8.5881999999999721</v>
      </c>
      <c r="M515" s="25">
        <f>SMA1MSFT[[#This Row],[Abs Erorr 2]]/SMA1MSFT[[#This Row],[Adj Close]]</f>
        <v>2.6672331454698224E-2</v>
      </c>
      <c r="N515" s="23">
        <f t="shared" si="39"/>
        <v>331.89254999999997</v>
      </c>
      <c r="O515" s="27">
        <f>SMA1MSFT[[#This Row],[Adj Close]]-SMA1MSFT[[#This Row],[6-MA]]</f>
        <v>-9.9034499999999639</v>
      </c>
      <c r="P515" s="11">
        <f>(SMA1MSFT[[#This Row],[Adj Close]]-N515)^2</f>
        <v>98.078321902499283</v>
      </c>
      <c r="Q515" s="11">
        <f>ABS(SMA1MSFT[[#This Row],[Erorr 3]])</f>
        <v>9.9034499999999639</v>
      </c>
      <c r="R515" s="28">
        <f>SMA1MSFT[[#This Row],[Abs Erorr 3]]/SMA1MSFT[[#This Row],[Adj Close]]</f>
        <v>3.0757097057012066E-2</v>
      </c>
    </row>
    <row r="516" spans="2:18">
      <c r="B516" s="14">
        <v>44529.291666666664</v>
      </c>
      <c r="C516" s="15">
        <v>328.77699999999999</v>
      </c>
      <c r="D516" s="23">
        <f t="shared" si="36"/>
        <v>321.98910000000001</v>
      </c>
      <c r="E516" s="24">
        <f>SMA1MSFT[[#This Row],[Adj Close]]-SMA1MSFT[[#This Row],[Naive Trend ]]</f>
        <v>6.7878999999999792</v>
      </c>
      <c r="F516" s="6">
        <f t="shared" ref="F516:F579" si="40">(C516-D516)^2</f>
        <v>46.075586409999715</v>
      </c>
      <c r="G516" s="6">
        <f>ABS(SMA1MSFT[[#This Row],[Erorr 1]])</f>
        <v>6.7878999999999792</v>
      </c>
      <c r="H516" s="25">
        <f>SMA1MSFT[[#This Row],[Abs Erorr 1]]/SMA1MSFT[[#This Row],[Adj Close]]</f>
        <v>2.0645908929152523E-2</v>
      </c>
      <c r="I516" s="23">
        <f t="shared" si="38"/>
        <v>327.27289999999999</v>
      </c>
      <c r="J516" s="26">
        <f>(SMA1MSFT[[#This Row],[Adj Close]]-SMA1MSFT[[#This Row],[3-MA]])</f>
        <v>1.504099999999994</v>
      </c>
      <c r="K516" s="11">
        <f t="shared" si="37"/>
        <v>2.262316809999982</v>
      </c>
      <c r="L516" s="11">
        <f>ABS(SMA1MSFT[[#This Row],[Erorr 2]])</f>
        <v>1.504099999999994</v>
      </c>
      <c r="M516" s="25">
        <f>SMA1MSFT[[#This Row],[Abs Erorr 2]]/SMA1MSFT[[#This Row],[Adj Close]]</f>
        <v>4.5748333977133253E-3</v>
      </c>
      <c r="N516" s="23">
        <f t="shared" si="39"/>
        <v>330.3559166666667</v>
      </c>
      <c r="O516" s="27">
        <f>SMA1MSFT[[#This Row],[Adj Close]]-SMA1MSFT[[#This Row],[6-MA]]</f>
        <v>-1.5789166666667143</v>
      </c>
      <c r="P516" s="11">
        <f>(SMA1MSFT[[#This Row],[Adj Close]]-N516)^2</f>
        <v>2.4929778402779279</v>
      </c>
      <c r="Q516" s="11">
        <f>ABS(SMA1MSFT[[#This Row],[Erorr 3]])</f>
        <v>1.5789166666667143</v>
      </c>
      <c r="R516" s="28">
        <f>SMA1MSFT[[#This Row],[Abs Erorr 3]]/SMA1MSFT[[#This Row],[Adj Close]]</f>
        <v>4.8023939225271669E-3</v>
      </c>
    </row>
    <row r="517" spans="2:18">
      <c r="B517" s="14">
        <v>44530.291666666664</v>
      </c>
      <c r="C517" s="15">
        <v>322.87779999999998</v>
      </c>
      <c r="D517" s="23">
        <f t="shared" ref="D517:D580" si="41">C516</f>
        <v>328.77699999999999</v>
      </c>
      <c r="E517" s="24">
        <f>SMA1MSFT[[#This Row],[Adj Close]]-SMA1MSFT[[#This Row],[Naive Trend ]]</f>
        <v>-5.8992000000000075</v>
      </c>
      <c r="F517" s="6">
        <f t="shared" si="40"/>
        <v>34.800560640000086</v>
      </c>
      <c r="G517" s="6">
        <f>ABS(SMA1MSFT[[#This Row],[Erorr 1]])</f>
        <v>5.8992000000000075</v>
      </c>
      <c r="H517" s="25">
        <f>SMA1MSFT[[#This Row],[Abs Erorr 1]]/SMA1MSFT[[#This Row],[Adj Close]]</f>
        <v>1.82706894063327E-2</v>
      </c>
      <c r="I517" s="23">
        <f t="shared" si="38"/>
        <v>326.93106666666671</v>
      </c>
      <c r="J517" s="26">
        <f>(SMA1MSFT[[#This Row],[Adj Close]]-SMA1MSFT[[#This Row],[3-MA]])</f>
        <v>-4.0532666666667296</v>
      </c>
      <c r="K517" s="11">
        <f t="shared" si="37"/>
        <v>16.428970671111621</v>
      </c>
      <c r="L517" s="11">
        <f>ABS(SMA1MSFT[[#This Row],[Erorr 2]])</f>
        <v>4.0532666666667296</v>
      </c>
      <c r="M517" s="25">
        <f>SMA1MSFT[[#This Row],[Abs Erorr 2]]/SMA1MSFT[[#This Row],[Adj Close]]</f>
        <v>1.2553562575893202E-2</v>
      </c>
      <c r="N517" s="23">
        <f t="shared" si="39"/>
        <v>329.60063333333335</v>
      </c>
      <c r="O517" s="27">
        <f>SMA1MSFT[[#This Row],[Adj Close]]-SMA1MSFT[[#This Row],[6-MA]]</f>
        <v>-6.7228333333333694</v>
      </c>
      <c r="P517" s="11">
        <f>(SMA1MSFT[[#This Row],[Adj Close]]-N517)^2</f>
        <v>45.196488027778265</v>
      </c>
      <c r="Q517" s="11">
        <f>ABS(SMA1MSFT[[#This Row],[Erorr 3]])</f>
        <v>6.7228333333333694</v>
      </c>
      <c r="R517" s="28">
        <f>SMA1MSFT[[#This Row],[Abs Erorr 3]]/SMA1MSFT[[#This Row],[Adj Close]]</f>
        <v>2.0821602889183988E-2</v>
      </c>
    </row>
    <row r="518" spans="2:18">
      <c r="B518" s="14">
        <v>44531.291666666664</v>
      </c>
      <c r="C518" s="15">
        <v>322.37970000000001</v>
      </c>
      <c r="D518" s="23">
        <f t="shared" si="41"/>
        <v>322.87779999999998</v>
      </c>
      <c r="E518" s="24">
        <f>SMA1MSFT[[#This Row],[Adj Close]]-SMA1MSFT[[#This Row],[Naive Trend ]]</f>
        <v>-0.49809999999996535</v>
      </c>
      <c r="F518" s="6">
        <f t="shared" si="40"/>
        <v>0.24810360999996547</v>
      </c>
      <c r="G518" s="6">
        <f>ABS(SMA1MSFT[[#This Row],[Erorr 1]])</f>
        <v>0.49809999999996535</v>
      </c>
      <c r="H518" s="25">
        <f>SMA1MSFT[[#This Row],[Abs Erorr 1]]/SMA1MSFT[[#This Row],[Adj Close]]</f>
        <v>1.5450724719948722E-3</v>
      </c>
      <c r="I518" s="23">
        <f t="shared" si="38"/>
        <v>324.5479666666667</v>
      </c>
      <c r="J518" s="26">
        <f>(SMA1MSFT[[#This Row],[Adj Close]]-SMA1MSFT[[#This Row],[3-MA]])</f>
        <v>-2.1682666666666819</v>
      </c>
      <c r="K518" s="11">
        <f t="shared" ref="K518:K581" si="42">(C518-I518)^2</f>
        <v>4.7013803377778434</v>
      </c>
      <c r="L518" s="11">
        <f>ABS(SMA1MSFT[[#This Row],[Erorr 2]])</f>
        <v>2.1682666666666819</v>
      </c>
      <c r="M518" s="25">
        <f>SMA1MSFT[[#This Row],[Abs Erorr 2]]/SMA1MSFT[[#This Row],[Adj Close]]</f>
        <v>6.7258163794639732E-3</v>
      </c>
      <c r="N518" s="23">
        <f t="shared" si="39"/>
        <v>327.56263333333334</v>
      </c>
      <c r="O518" s="27">
        <f>SMA1MSFT[[#This Row],[Adj Close]]-SMA1MSFT[[#This Row],[6-MA]]</f>
        <v>-5.1829333333333238</v>
      </c>
      <c r="P518" s="11">
        <f>(SMA1MSFT[[#This Row],[Adj Close]]-N518)^2</f>
        <v>26.862797937777678</v>
      </c>
      <c r="Q518" s="11">
        <f>ABS(SMA1MSFT[[#This Row],[Erorr 3]])</f>
        <v>5.1829333333333238</v>
      </c>
      <c r="R518" s="28">
        <f>SMA1MSFT[[#This Row],[Abs Erorr 3]]/SMA1MSFT[[#This Row],[Adj Close]]</f>
        <v>1.6077108246373217E-2</v>
      </c>
    </row>
    <row r="519" spans="2:18">
      <c r="B519" s="14">
        <v>44532.291666666664</v>
      </c>
      <c r="C519" s="15">
        <v>321.80360000000002</v>
      </c>
      <c r="D519" s="23">
        <f t="shared" si="41"/>
        <v>322.37970000000001</v>
      </c>
      <c r="E519" s="24">
        <f>SMA1MSFT[[#This Row],[Adj Close]]-SMA1MSFT[[#This Row],[Naive Trend ]]</f>
        <v>-0.57609999999999673</v>
      </c>
      <c r="F519" s="6">
        <f t="shared" si="40"/>
        <v>0.33189120999999622</v>
      </c>
      <c r="G519" s="6">
        <f>ABS(SMA1MSFT[[#This Row],[Erorr 1]])</f>
        <v>0.57609999999999673</v>
      </c>
      <c r="H519" s="25">
        <f>SMA1MSFT[[#This Row],[Abs Erorr 1]]/SMA1MSFT[[#This Row],[Adj Close]]</f>
        <v>1.790222359227792E-3</v>
      </c>
      <c r="I519" s="23">
        <f t="shared" ref="I519:I582" si="43">AVERAGE(C516:C518)</f>
        <v>324.67816666666664</v>
      </c>
      <c r="J519" s="26">
        <f>(SMA1MSFT[[#This Row],[Adj Close]]-SMA1MSFT[[#This Row],[3-MA]])</f>
        <v>-2.8745666666666239</v>
      </c>
      <c r="K519" s="11">
        <f t="shared" si="42"/>
        <v>8.2631335211108645</v>
      </c>
      <c r="L519" s="11">
        <f>ABS(SMA1MSFT[[#This Row],[Erorr 2]])</f>
        <v>2.8745666666666239</v>
      </c>
      <c r="M519" s="25">
        <f>SMA1MSFT[[#This Row],[Abs Erorr 2]]/SMA1MSFT[[#This Row],[Adj Close]]</f>
        <v>8.9326740492232642E-3</v>
      </c>
      <c r="N519" s="23">
        <f t="shared" si="39"/>
        <v>325.97553333333332</v>
      </c>
      <c r="O519" s="27">
        <f>SMA1MSFT[[#This Row],[Adj Close]]-SMA1MSFT[[#This Row],[6-MA]]</f>
        <v>-4.1719333333332997</v>
      </c>
      <c r="P519" s="11">
        <f>(SMA1MSFT[[#This Row],[Adj Close]]-N519)^2</f>
        <v>17.405027737777498</v>
      </c>
      <c r="Q519" s="11">
        <f>ABS(SMA1MSFT[[#This Row],[Erorr 3]])</f>
        <v>4.1719333333332997</v>
      </c>
      <c r="R519" s="28">
        <f>SMA1MSFT[[#This Row],[Abs Erorr 3]]/SMA1MSFT[[#This Row],[Adj Close]]</f>
        <v>1.2964222070024387E-2</v>
      </c>
    </row>
    <row r="520" spans="2:18">
      <c r="B520" s="14">
        <v>44533.291666666664</v>
      </c>
      <c r="C520" s="15">
        <v>315.47469999999998</v>
      </c>
      <c r="D520" s="23">
        <f t="shared" si="41"/>
        <v>321.80360000000002</v>
      </c>
      <c r="E520" s="24">
        <f>SMA1MSFT[[#This Row],[Adj Close]]-SMA1MSFT[[#This Row],[Naive Trend ]]</f>
        <v>-6.3289000000000328</v>
      </c>
      <c r="F520" s="6">
        <f t="shared" si="40"/>
        <v>40.054975210000414</v>
      </c>
      <c r="G520" s="6">
        <f>ABS(SMA1MSFT[[#This Row],[Erorr 1]])</f>
        <v>6.3289000000000328</v>
      </c>
      <c r="H520" s="25">
        <f>SMA1MSFT[[#This Row],[Abs Erorr 1]]/SMA1MSFT[[#This Row],[Adj Close]]</f>
        <v>2.0061513649113648E-2</v>
      </c>
      <c r="I520" s="23">
        <f t="shared" si="43"/>
        <v>322.35369999999995</v>
      </c>
      <c r="J520" s="26">
        <f>(SMA1MSFT[[#This Row],[Adj Close]]-SMA1MSFT[[#This Row],[3-MA]])</f>
        <v>-6.8789999999999623</v>
      </c>
      <c r="K520" s="11">
        <f t="shared" si="42"/>
        <v>47.320640999999483</v>
      </c>
      <c r="L520" s="11">
        <f>ABS(SMA1MSFT[[#This Row],[Erorr 2]])</f>
        <v>6.8789999999999623</v>
      </c>
      <c r="M520" s="25">
        <f>SMA1MSFT[[#This Row],[Abs Erorr 2]]/SMA1MSFT[[#This Row],[Adj Close]]</f>
        <v>2.1805235094921913E-2</v>
      </c>
      <c r="N520" s="23">
        <f t="shared" si="39"/>
        <v>324.64238333333333</v>
      </c>
      <c r="O520" s="27">
        <f>SMA1MSFT[[#This Row],[Adj Close]]-SMA1MSFT[[#This Row],[6-MA]]</f>
        <v>-9.1676833333333434</v>
      </c>
      <c r="P520" s="11">
        <f>(SMA1MSFT[[#This Row],[Adj Close]]-N520)^2</f>
        <v>84.046417700277956</v>
      </c>
      <c r="Q520" s="11">
        <f>ABS(SMA1MSFT[[#This Row],[Erorr 3]])</f>
        <v>9.1676833333333434</v>
      </c>
      <c r="R520" s="28">
        <f>SMA1MSFT[[#This Row],[Abs Erorr 3]]/SMA1MSFT[[#This Row],[Adj Close]]</f>
        <v>2.9059963709715371E-2</v>
      </c>
    </row>
    <row r="521" spans="2:18">
      <c r="B521" s="14">
        <v>44536.291666666664</v>
      </c>
      <c r="C521" s="15">
        <v>318.58049999999997</v>
      </c>
      <c r="D521" s="23">
        <f t="shared" si="41"/>
        <v>315.47469999999998</v>
      </c>
      <c r="E521" s="24">
        <f>SMA1MSFT[[#This Row],[Adj Close]]-SMA1MSFT[[#This Row],[Naive Trend ]]</f>
        <v>3.1057999999999879</v>
      </c>
      <c r="F521" s="6">
        <f t="shared" si="40"/>
        <v>9.645993639999924</v>
      </c>
      <c r="G521" s="6">
        <f>ABS(SMA1MSFT[[#This Row],[Erorr 1]])</f>
        <v>3.1057999999999879</v>
      </c>
      <c r="H521" s="25">
        <f>SMA1MSFT[[#This Row],[Abs Erorr 1]]/SMA1MSFT[[#This Row],[Adj Close]]</f>
        <v>9.7488703796999136E-3</v>
      </c>
      <c r="I521" s="23">
        <f t="shared" si="43"/>
        <v>319.88600000000002</v>
      </c>
      <c r="J521" s="26">
        <f>(SMA1MSFT[[#This Row],[Adj Close]]-SMA1MSFT[[#This Row],[3-MA]])</f>
        <v>-1.3055000000000518</v>
      </c>
      <c r="K521" s="11">
        <f t="shared" si="42"/>
        <v>1.7043302500001354</v>
      </c>
      <c r="L521" s="11">
        <f>ABS(SMA1MSFT[[#This Row],[Erorr 2]])</f>
        <v>1.3055000000000518</v>
      </c>
      <c r="M521" s="25">
        <f>SMA1MSFT[[#This Row],[Abs Erorr 2]]/SMA1MSFT[[#This Row],[Adj Close]]</f>
        <v>4.0978653746856818E-3</v>
      </c>
      <c r="N521" s="23">
        <f t="shared" si="39"/>
        <v>322.2169833333333</v>
      </c>
      <c r="O521" s="27">
        <f>SMA1MSFT[[#This Row],[Adj Close]]-SMA1MSFT[[#This Row],[6-MA]]</f>
        <v>-3.6364833333333308</v>
      </c>
      <c r="P521" s="11">
        <f>(SMA1MSFT[[#This Row],[Adj Close]]-N521)^2</f>
        <v>13.224011033611093</v>
      </c>
      <c r="Q521" s="11">
        <f>ABS(SMA1MSFT[[#This Row],[Erorr 3]])</f>
        <v>3.6364833333333308</v>
      </c>
      <c r="R521" s="28">
        <f>SMA1MSFT[[#This Row],[Abs Erorr 3]]/SMA1MSFT[[#This Row],[Adj Close]]</f>
        <v>1.1414645068776435E-2</v>
      </c>
    </row>
    <row r="522" spans="2:18">
      <c r="B522" s="14">
        <v>44537.291666666664</v>
      </c>
      <c r="C522" s="15">
        <v>327.10680000000002</v>
      </c>
      <c r="D522" s="23">
        <f t="shared" si="41"/>
        <v>318.58049999999997</v>
      </c>
      <c r="E522" s="24">
        <f>SMA1MSFT[[#This Row],[Adj Close]]-SMA1MSFT[[#This Row],[Naive Trend ]]</f>
        <v>8.5263000000000488</v>
      </c>
      <c r="F522" s="6">
        <f t="shared" si="40"/>
        <v>72.697791690000827</v>
      </c>
      <c r="G522" s="6">
        <f>ABS(SMA1MSFT[[#This Row],[Erorr 1]])</f>
        <v>8.5263000000000488</v>
      </c>
      <c r="H522" s="25">
        <f>SMA1MSFT[[#This Row],[Abs Erorr 1]]/SMA1MSFT[[#This Row],[Adj Close]]</f>
        <v>2.606579869327097E-2</v>
      </c>
      <c r="I522" s="23">
        <f t="shared" si="43"/>
        <v>318.61959999999999</v>
      </c>
      <c r="J522" s="26">
        <f>(SMA1MSFT[[#This Row],[Adj Close]]-SMA1MSFT[[#This Row],[3-MA]])</f>
        <v>8.4872000000000298</v>
      </c>
      <c r="K522" s="11">
        <f t="shared" si="42"/>
        <v>72.032563840000506</v>
      </c>
      <c r="L522" s="11">
        <f>ABS(SMA1MSFT[[#This Row],[Erorr 2]])</f>
        <v>8.4872000000000298</v>
      </c>
      <c r="M522" s="25">
        <f>SMA1MSFT[[#This Row],[Abs Erorr 2]]/SMA1MSFT[[#This Row],[Adj Close]]</f>
        <v>2.5946265867906229E-2</v>
      </c>
      <c r="N522" s="23">
        <f t="shared" ref="N522:N585" si="44">AVERAGE(C516:C521)</f>
        <v>321.64888333333334</v>
      </c>
      <c r="O522" s="27">
        <f>SMA1MSFT[[#This Row],[Adj Close]]-SMA1MSFT[[#This Row],[6-MA]]</f>
        <v>5.4579166666666765</v>
      </c>
      <c r="P522" s="11">
        <f>(SMA1MSFT[[#This Row],[Adj Close]]-N522)^2</f>
        <v>29.788854340277886</v>
      </c>
      <c r="Q522" s="11">
        <f>ABS(SMA1MSFT[[#This Row],[Erorr 3]])</f>
        <v>5.4579166666666765</v>
      </c>
      <c r="R522" s="28">
        <f>SMA1MSFT[[#This Row],[Abs Erorr 3]]/SMA1MSFT[[#This Row],[Adj Close]]</f>
        <v>1.6685427104134419E-2</v>
      </c>
    </row>
    <row r="523" spans="2:18">
      <c r="B523" s="14">
        <v>44538.291666666664</v>
      </c>
      <c r="C523" s="15">
        <v>327.15570000000002</v>
      </c>
      <c r="D523" s="23">
        <f t="shared" si="41"/>
        <v>327.10680000000002</v>
      </c>
      <c r="E523" s="24">
        <f>SMA1MSFT[[#This Row],[Adj Close]]-SMA1MSFT[[#This Row],[Naive Trend ]]</f>
        <v>4.8900000000003274E-2</v>
      </c>
      <c r="F523" s="6">
        <f t="shared" si="40"/>
        <v>2.39121000000032E-3</v>
      </c>
      <c r="G523" s="6">
        <f>ABS(SMA1MSFT[[#This Row],[Erorr 1]])</f>
        <v>4.8900000000003274E-2</v>
      </c>
      <c r="H523" s="25">
        <f>SMA1MSFT[[#This Row],[Abs Erorr 1]]/SMA1MSFT[[#This Row],[Adj Close]]</f>
        <v>1.4947011468852069E-4</v>
      </c>
      <c r="I523" s="23">
        <f t="shared" si="43"/>
        <v>320.38733333333334</v>
      </c>
      <c r="J523" s="26">
        <f>(SMA1MSFT[[#This Row],[Adj Close]]-SMA1MSFT[[#This Row],[3-MA]])</f>
        <v>6.7683666666666795</v>
      </c>
      <c r="K523" s="11">
        <f t="shared" si="42"/>
        <v>45.810787334444619</v>
      </c>
      <c r="L523" s="11">
        <f>ABS(SMA1MSFT[[#This Row],[Erorr 2]])</f>
        <v>6.7683666666666795</v>
      </c>
      <c r="M523" s="25">
        <f>SMA1MSFT[[#This Row],[Abs Erorr 2]]/SMA1MSFT[[#This Row],[Adj Close]]</f>
        <v>2.0688518239684282E-2</v>
      </c>
      <c r="N523" s="23">
        <f t="shared" si="44"/>
        <v>321.37051666666667</v>
      </c>
      <c r="O523" s="27">
        <f>SMA1MSFT[[#This Row],[Adj Close]]-SMA1MSFT[[#This Row],[6-MA]]</f>
        <v>5.7851833333333502</v>
      </c>
      <c r="P523" s="11">
        <f>(SMA1MSFT[[#This Row],[Adj Close]]-N523)^2</f>
        <v>33.468346200277971</v>
      </c>
      <c r="Q523" s="11">
        <f>ABS(SMA1MSFT[[#This Row],[Erorr 3]])</f>
        <v>5.7851833333333502</v>
      </c>
      <c r="R523" s="28">
        <f>SMA1MSFT[[#This Row],[Abs Erorr 3]]/SMA1MSFT[[#This Row],[Adj Close]]</f>
        <v>1.7683272317533669E-2</v>
      </c>
    </row>
    <row r="524" spans="2:18">
      <c r="B524" s="14">
        <v>44539.291666666664</v>
      </c>
      <c r="C524" s="15">
        <v>325.32929999999999</v>
      </c>
      <c r="D524" s="23">
        <f t="shared" si="41"/>
        <v>327.15570000000002</v>
      </c>
      <c r="E524" s="24">
        <f>SMA1MSFT[[#This Row],[Adj Close]]-SMA1MSFT[[#This Row],[Naive Trend ]]</f>
        <v>-1.8264000000000351</v>
      </c>
      <c r="F524" s="6">
        <f t="shared" si="40"/>
        <v>3.3357369600001281</v>
      </c>
      <c r="G524" s="6">
        <f>ABS(SMA1MSFT[[#This Row],[Erorr 1]])</f>
        <v>1.8264000000000351</v>
      </c>
      <c r="H524" s="25">
        <f>SMA1MSFT[[#This Row],[Abs Erorr 1]]/SMA1MSFT[[#This Row],[Adj Close]]</f>
        <v>5.6140040260746118E-3</v>
      </c>
      <c r="I524" s="23">
        <f t="shared" si="43"/>
        <v>324.28100000000001</v>
      </c>
      <c r="J524" s="26">
        <f>(SMA1MSFT[[#This Row],[Adj Close]]-SMA1MSFT[[#This Row],[3-MA]])</f>
        <v>1.0482999999999834</v>
      </c>
      <c r="K524" s="11">
        <f t="shared" si="42"/>
        <v>1.0989328899999651</v>
      </c>
      <c r="L524" s="11">
        <f>ABS(SMA1MSFT[[#This Row],[Erorr 2]])</f>
        <v>1.0482999999999834</v>
      </c>
      <c r="M524" s="25">
        <f>SMA1MSFT[[#This Row],[Abs Erorr 2]]/SMA1MSFT[[#This Row],[Adj Close]]</f>
        <v>3.2222735548257824E-3</v>
      </c>
      <c r="N524" s="23">
        <f t="shared" si="44"/>
        <v>322.08350000000002</v>
      </c>
      <c r="O524" s="27">
        <f>SMA1MSFT[[#This Row],[Adj Close]]-SMA1MSFT[[#This Row],[6-MA]]</f>
        <v>3.2457999999999743</v>
      </c>
      <c r="P524" s="11">
        <f>(SMA1MSFT[[#This Row],[Adj Close]]-N524)^2</f>
        <v>10.535217639999832</v>
      </c>
      <c r="Q524" s="11">
        <f>ABS(SMA1MSFT[[#This Row],[Erorr 3]])</f>
        <v>3.2457999999999743</v>
      </c>
      <c r="R524" s="28">
        <f>SMA1MSFT[[#This Row],[Abs Erorr 3]]/SMA1MSFT[[#This Row],[Adj Close]]</f>
        <v>9.9769679521640817E-3</v>
      </c>
    </row>
    <row r="525" spans="2:18">
      <c r="B525" s="14">
        <v>44540.291666666664</v>
      </c>
      <c r="C525" s="15">
        <v>334.54910000000001</v>
      </c>
      <c r="D525" s="23">
        <f t="shared" si="41"/>
        <v>325.32929999999999</v>
      </c>
      <c r="E525" s="24">
        <f>SMA1MSFT[[#This Row],[Adj Close]]-SMA1MSFT[[#This Row],[Naive Trend ]]</f>
        <v>9.2198000000000206</v>
      </c>
      <c r="F525" s="6">
        <f t="shared" si="40"/>
        <v>85.004712040000385</v>
      </c>
      <c r="G525" s="6">
        <f>ABS(SMA1MSFT[[#This Row],[Erorr 1]])</f>
        <v>9.2198000000000206</v>
      </c>
      <c r="H525" s="25">
        <f>SMA1MSFT[[#This Row],[Abs Erorr 1]]/SMA1MSFT[[#This Row],[Adj Close]]</f>
        <v>2.7558884480633844E-2</v>
      </c>
      <c r="I525" s="23">
        <f t="shared" si="43"/>
        <v>326.53059999999999</v>
      </c>
      <c r="J525" s="26">
        <f>(SMA1MSFT[[#This Row],[Adj Close]]-SMA1MSFT[[#This Row],[3-MA]])</f>
        <v>8.0185000000000173</v>
      </c>
      <c r="K525" s="11">
        <f t="shared" si="42"/>
        <v>64.296342250000279</v>
      </c>
      <c r="L525" s="11">
        <f>ABS(SMA1MSFT[[#This Row],[Erorr 2]])</f>
        <v>8.0185000000000173</v>
      </c>
      <c r="M525" s="25">
        <f>SMA1MSFT[[#This Row],[Abs Erorr 2]]/SMA1MSFT[[#This Row],[Adj Close]]</f>
        <v>2.3968081217375915E-2</v>
      </c>
      <c r="N525" s="23">
        <f t="shared" si="44"/>
        <v>322.57510000000002</v>
      </c>
      <c r="O525" s="27">
        <f>SMA1MSFT[[#This Row],[Adj Close]]-SMA1MSFT[[#This Row],[6-MA]]</f>
        <v>11.97399999999999</v>
      </c>
      <c r="P525" s="11">
        <f>(SMA1MSFT[[#This Row],[Adj Close]]-N525)^2</f>
        <v>143.37667599999975</v>
      </c>
      <c r="Q525" s="11">
        <f>ABS(SMA1MSFT[[#This Row],[Erorr 3]])</f>
        <v>11.97399999999999</v>
      </c>
      <c r="R525" s="28">
        <f>SMA1MSFT[[#This Row],[Abs Erorr 3]]/SMA1MSFT[[#This Row],[Adj Close]]</f>
        <v>3.5791457815908007E-2</v>
      </c>
    </row>
    <row r="526" spans="2:18">
      <c r="B526" s="14">
        <v>44543.291666666664</v>
      </c>
      <c r="C526" s="15">
        <v>331.48230000000001</v>
      </c>
      <c r="D526" s="23">
        <f t="shared" si="41"/>
        <v>334.54910000000001</v>
      </c>
      <c r="E526" s="24">
        <f>SMA1MSFT[[#This Row],[Adj Close]]-SMA1MSFT[[#This Row],[Naive Trend ]]</f>
        <v>-3.0668000000000006</v>
      </c>
      <c r="F526" s="6">
        <f t="shared" si="40"/>
        <v>9.4052622400000043</v>
      </c>
      <c r="G526" s="6">
        <f>ABS(SMA1MSFT[[#This Row],[Erorr 1]])</f>
        <v>3.0668000000000006</v>
      </c>
      <c r="H526" s="25">
        <f>SMA1MSFT[[#This Row],[Abs Erorr 1]]/SMA1MSFT[[#This Row],[Adj Close]]</f>
        <v>9.2517760375139205E-3</v>
      </c>
      <c r="I526" s="23">
        <f t="shared" si="43"/>
        <v>329.01136666666667</v>
      </c>
      <c r="J526" s="26">
        <f>(SMA1MSFT[[#This Row],[Adj Close]]-SMA1MSFT[[#This Row],[3-MA]])</f>
        <v>2.4709333333333348</v>
      </c>
      <c r="K526" s="11">
        <f t="shared" si="42"/>
        <v>6.1055115377777849</v>
      </c>
      <c r="L526" s="11">
        <f>ABS(SMA1MSFT[[#This Row],[Erorr 2]])</f>
        <v>2.4709333333333348</v>
      </c>
      <c r="M526" s="25">
        <f>SMA1MSFT[[#This Row],[Abs Erorr 2]]/SMA1MSFT[[#This Row],[Adj Close]]</f>
        <v>7.4541938840575637E-3</v>
      </c>
      <c r="N526" s="23">
        <f t="shared" si="44"/>
        <v>324.69934999999998</v>
      </c>
      <c r="O526" s="27">
        <f>SMA1MSFT[[#This Row],[Adj Close]]-SMA1MSFT[[#This Row],[6-MA]]</f>
        <v>6.782950000000028</v>
      </c>
      <c r="P526" s="11">
        <f>(SMA1MSFT[[#This Row],[Adj Close]]-N526)^2</f>
        <v>46.008410702500377</v>
      </c>
      <c r="Q526" s="11">
        <f>ABS(SMA1MSFT[[#This Row],[Erorr 3]])</f>
        <v>6.782950000000028</v>
      </c>
      <c r="R526" s="28">
        <f>SMA1MSFT[[#This Row],[Abs Erorr 3]]/SMA1MSFT[[#This Row],[Adj Close]]</f>
        <v>2.0462480198791995E-2</v>
      </c>
    </row>
    <row r="527" spans="2:18">
      <c r="B527" s="14">
        <v>44544.291666666664</v>
      </c>
      <c r="C527" s="15">
        <v>320.68029999999999</v>
      </c>
      <c r="D527" s="23">
        <f t="shared" si="41"/>
        <v>331.48230000000001</v>
      </c>
      <c r="E527" s="24">
        <f>SMA1MSFT[[#This Row],[Adj Close]]-SMA1MSFT[[#This Row],[Naive Trend ]]</f>
        <v>-10.802000000000021</v>
      </c>
      <c r="F527" s="6">
        <f t="shared" si="40"/>
        <v>116.68320400000046</v>
      </c>
      <c r="G527" s="6">
        <f>ABS(SMA1MSFT[[#This Row],[Erorr 1]])</f>
        <v>10.802000000000021</v>
      </c>
      <c r="H527" s="25">
        <f>SMA1MSFT[[#This Row],[Abs Erorr 1]]/SMA1MSFT[[#This Row],[Adj Close]]</f>
        <v>3.3684638563703545E-2</v>
      </c>
      <c r="I527" s="23">
        <f t="shared" si="43"/>
        <v>330.45356666666669</v>
      </c>
      <c r="J527" s="26">
        <f>(SMA1MSFT[[#This Row],[Adj Close]]-SMA1MSFT[[#This Row],[3-MA]])</f>
        <v>-9.7732666666667001</v>
      </c>
      <c r="K527" s="11">
        <f t="shared" si="42"/>
        <v>95.516741337778427</v>
      </c>
      <c r="L527" s="11">
        <f>ABS(SMA1MSFT[[#This Row],[Erorr 2]])</f>
        <v>9.7732666666667001</v>
      </c>
      <c r="M527" s="25">
        <f>SMA1MSFT[[#This Row],[Abs Erorr 2]]/SMA1MSFT[[#This Row],[Adj Close]]</f>
        <v>3.0476666844413892E-2</v>
      </c>
      <c r="N527" s="23">
        <f t="shared" si="44"/>
        <v>327.36728333333332</v>
      </c>
      <c r="O527" s="27">
        <f>SMA1MSFT[[#This Row],[Adj Close]]-SMA1MSFT[[#This Row],[6-MA]]</f>
        <v>-6.6869833333333304</v>
      </c>
      <c r="P527" s="11">
        <f>(SMA1MSFT[[#This Row],[Adj Close]]-N527)^2</f>
        <v>44.715746100277741</v>
      </c>
      <c r="Q527" s="11">
        <f>ABS(SMA1MSFT[[#This Row],[Erorr 3]])</f>
        <v>6.6869833333333304</v>
      </c>
      <c r="R527" s="28">
        <f>SMA1MSFT[[#This Row],[Abs Erorr 3]]/SMA1MSFT[[#This Row],[Adj Close]]</f>
        <v>2.0852491822333116E-2</v>
      </c>
    </row>
    <row r="528" spans="2:18">
      <c r="B528" s="14">
        <v>44545.291666666664</v>
      </c>
      <c r="C528" s="15">
        <v>326.84320000000002</v>
      </c>
      <c r="D528" s="23">
        <f t="shared" si="41"/>
        <v>320.68029999999999</v>
      </c>
      <c r="E528" s="24">
        <f>SMA1MSFT[[#This Row],[Adj Close]]-SMA1MSFT[[#This Row],[Naive Trend ]]</f>
        <v>6.162900000000036</v>
      </c>
      <c r="F528" s="6">
        <f t="shared" si="40"/>
        <v>37.981336410000445</v>
      </c>
      <c r="G528" s="6">
        <f>ABS(SMA1MSFT[[#This Row],[Erorr 1]])</f>
        <v>6.162900000000036</v>
      </c>
      <c r="H528" s="25">
        <f>SMA1MSFT[[#This Row],[Abs Erorr 1]]/SMA1MSFT[[#This Row],[Adj Close]]</f>
        <v>1.8855830563401763E-2</v>
      </c>
      <c r="I528" s="23">
        <f t="shared" si="43"/>
        <v>328.90390000000002</v>
      </c>
      <c r="J528" s="26">
        <f>(SMA1MSFT[[#This Row],[Adj Close]]-SMA1MSFT[[#This Row],[3-MA]])</f>
        <v>-2.0606999999999971</v>
      </c>
      <c r="K528" s="11">
        <f t="shared" si="42"/>
        <v>4.2464844899999878</v>
      </c>
      <c r="L528" s="11">
        <f>ABS(SMA1MSFT[[#This Row],[Erorr 2]])</f>
        <v>2.0606999999999971</v>
      </c>
      <c r="M528" s="25">
        <f>SMA1MSFT[[#This Row],[Abs Erorr 2]]/SMA1MSFT[[#This Row],[Adj Close]]</f>
        <v>6.3048581093319272E-3</v>
      </c>
      <c r="N528" s="23">
        <f t="shared" si="44"/>
        <v>327.71724999999998</v>
      </c>
      <c r="O528" s="27">
        <f>SMA1MSFT[[#This Row],[Adj Close]]-SMA1MSFT[[#This Row],[6-MA]]</f>
        <v>-0.87404999999995425</v>
      </c>
      <c r="P528" s="11">
        <f>(SMA1MSFT[[#This Row],[Adj Close]]-N528)^2</f>
        <v>0.76396340249992001</v>
      </c>
      <c r="Q528" s="11">
        <f>ABS(SMA1MSFT[[#This Row],[Erorr 3]])</f>
        <v>0.87404999999995425</v>
      </c>
      <c r="R528" s="28">
        <f>SMA1MSFT[[#This Row],[Abs Erorr 3]]/SMA1MSFT[[#This Row],[Adj Close]]</f>
        <v>2.6742180960165431E-3</v>
      </c>
    </row>
    <row r="529" spans="2:18">
      <c r="B529" s="14">
        <v>44546.291666666664</v>
      </c>
      <c r="C529" s="15">
        <v>317.32060000000001</v>
      </c>
      <c r="D529" s="23">
        <f t="shared" si="41"/>
        <v>326.84320000000002</v>
      </c>
      <c r="E529" s="24">
        <f>SMA1MSFT[[#This Row],[Adj Close]]-SMA1MSFT[[#This Row],[Naive Trend ]]</f>
        <v>-9.5226000000000113</v>
      </c>
      <c r="F529" s="6">
        <f t="shared" si="40"/>
        <v>90.679910760000212</v>
      </c>
      <c r="G529" s="6">
        <f>ABS(SMA1MSFT[[#This Row],[Erorr 1]])</f>
        <v>9.5226000000000113</v>
      </c>
      <c r="H529" s="25">
        <f>SMA1MSFT[[#This Row],[Abs Erorr 1]]/SMA1MSFT[[#This Row],[Adj Close]]</f>
        <v>3.0009397435905551E-2</v>
      </c>
      <c r="I529" s="23">
        <f t="shared" si="43"/>
        <v>326.33526666666666</v>
      </c>
      <c r="J529" s="26">
        <f>(SMA1MSFT[[#This Row],[Adj Close]]-SMA1MSFT[[#This Row],[3-MA]])</f>
        <v>-9.014666666666642</v>
      </c>
      <c r="K529" s="11">
        <f t="shared" si="42"/>
        <v>81.264215111110673</v>
      </c>
      <c r="L529" s="11">
        <f>ABS(SMA1MSFT[[#This Row],[Erorr 2]])</f>
        <v>9.014666666666642</v>
      </c>
      <c r="M529" s="25">
        <f>SMA1MSFT[[#This Row],[Abs Erorr 2]]/SMA1MSFT[[#This Row],[Adj Close]]</f>
        <v>2.8408702954257119E-2</v>
      </c>
      <c r="N529" s="23">
        <f t="shared" si="44"/>
        <v>327.67331666666666</v>
      </c>
      <c r="O529" s="27">
        <f>SMA1MSFT[[#This Row],[Adj Close]]-SMA1MSFT[[#This Row],[6-MA]]</f>
        <v>-10.352716666666652</v>
      </c>
      <c r="P529" s="11">
        <f>(SMA1MSFT[[#This Row],[Adj Close]]-N529)^2</f>
        <v>107.17874238027747</v>
      </c>
      <c r="Q529" s="11">
        <f>ABS(SMA1MSFT[[#This Row],[Erorr 3]])</f>
        <v>10.352716666666652</v>
      </c>
      <c r="R529" s="28">
        <f>SMA1MSFT[[#This Row],[Abs Erorr 3]]/SMA1MSFT[[#This Row],[Adj Close]]</f>
        <v>3.26254162719554E-2</v>
      </c>
    </row>
    <row r="530" spans="2:18">
      <c r="B530" s="14">
        <v>44547.291666666664</v>
      </c>
      <c r="C530" s="15">
        <v>316.24619999999999</v>
      </c>
      <c r="D530" s="23">
        <f t="shared" si="41"/>
        <v>317.32060000000001</v>
      </c>
      <c r="E530" s="24">
        <f>SMA1MSFT[[#This Row],[Adj Close]]-SMA1MSFT[[#This Row],[Naive Trend ]]</f>
        <v>-1.0744000000000256</v>
      </c>
      <c r="F530" s="6">
        <f t="shared" si="40"/>
        <v>1.154335360000055</v>
      </c>
      <c r="G530" s="6">
        <f>ABS(SMA1MSFT[[#This Row],[Erorr 1]])</f>
        <v>1.0744000000000256</v>
      </c>
      <c r="H530" s="25">
        <f>SMA1MSFT[[#This Row],[Abs Erorr 1]]/SMA1MSFT[[#This Row],[Adj Close]]</f>
        <v>3.3973530749144987E-3</v>
      </c>
      <c r="I530" s="23">
        <f t="shared" si="43"/>
        <v>321.61470000000003</v>
      </c>
      <c r="J530" s="26">
        <f>(SMA1MSFT[[#This Row],[Adj Close]]-SMA1MSFT[[#This Row],[3-MA]])</f>
        <v>-5.36850000000004</v>
      </c>
      <c r="K530" s="11">
        <f t="shared" si="42"/>
        <v>28.82079225000043</v>
      </c>
      <c r="L530" s="11">
        <f>ABS(SMA1MSFT[[#This Row],[Erorr 2]])</f>
        <v>5.36850000000004</v>
      </c>
      <c r="M530" s="25">
        <f>SMA1MSFT[[#This Row],[Abs Erorr 2]]/SMA1MSFT[[#This Row],[Adj Close]]</f>
        <v>1.6975698047913431E-2</v>
      </c>
      <c r="N530" s="23">
        <f t="shared" si="44"/>
        <v>326.03413333333339</v>
      </c>
      <c r="O530" s="27">
        <f>SMA1MSFT[[#This Row],[Adj Close]]-SMA1MSFT[[#This Row],[6-MA]]</f>
        <v>-9.7879333333333989</v>
      </c>
      <c r="P530" s="11">
        <f>(SMA1MSFT[[#This Row],[Adj Close]]-N530)^2</f>
        <v>95.803638937779056</v>
      </c>
      <c r="Q530" s="11">
        <f>ABS(SMA1MSFT[[#This Row],[Erorr 3]])</f>
        <v>9.7879333333333989</v>
      </c>
      <c r="R530" s="28">
        <f>SMA1MSFT[[#This Row],[Abs Erorr 3]]/SMA1MSFT[[#This Row],[Adj Close]]</f>
        <v>3.0950358718407997E-2</v>
      </c>
    </row>
    <row r="531" spans="2:18">
      <c r="B531" s="14">
        <v>44550.291666666664</v>
      </c>
      <c r="C531" s="15">
        <v>312.447</v>
      </c>
      <c r="D531" s="23">
        <f t="shared" si="41"/>
        <v>316.24619999999999</v>
      </c>
      <c r="E531" s="24">
        <f>SMA1MSFT[[#This Row],[Adj Close]]-SMA1MSFT[[#This Row],[Naive Trend ]]</f>
        <v>-3.7991999999999848</v>
      </c>
      <c r="F531" s="6">
        <f t="shared" si="40"/>
        <v>14.433920639999885</v>
      </c>
      <c r="G531" s="6">
        <f>ABS(SMA1MSFT[[#This Row],[Erorr 1]])</f>
        <v>3.7991999999999848</v>
      </c>
      <c r="H531" s="25">
        <f>SMA1MSFT[[#This Row],[Abs Erorr 1]]/SMA1MSFT[[#This Row],[Adj Close]]</f>
        <v>1.2159502251581819E-2</v>
      </c>
      <c r="I531" s="23">
        <f t="shared" si="43"/>
        <v>320.13666666666671</v>
      </c>
      <c r="J531" s="26">
        <f>(SMA1MSFT[[#This Row],[Adj Close]]-SMA1MSFT[[#This Row],[3-MA]])</f>
        <v>-7.6896666666667102</v>
      </c>
      <c r="K531" s="11">
        <f t="shared" si="42"/>
        <v>59.130973444445111</v>
      </c>
      <c r="L531" s="11">
        <f>ABS(SMA1MSFT[[#This Row],[Erorr 2]])</f>
        <v>7.6896666666667102</v>
      </c>
      <c r="M531" s="25">
        <f>SMA1MSFT[[#This Row],[Abs Erorr 2]]/SMA1MSFT[[#This Row],[Adj Close]]</f>
        <v>2.4611107377144635E-2</v>
      </c>
      <c r="N531" s="23">
        <f t="shared" si="44"/>
        <v>324.52028333333334</v>
      </c>
      <c r="O531" s="27">
        <f>SMA1MSFT[[#This Row],[Adj Close]]-SMA1MSFT[[#This Row],[6-MA]]</f>
        <v>-12.073283333333336</v>
      </c>
      <c r="P531" s="11">
        <f>(SMA1MSFT[[#This Row],[Adj Close]]-N531)^2</f>
        <v>145.76417044694452</v>
      </c>
      <c r="Q531" s="11">
        <f>ABS(SMA1MSFT[[#This Row],[Erorr 3]])</f>
        <v>12.073283333333336</v>
      </c>
      <c r="R531" s="28">
        <f>SMA1MSFT[[#This Row],[Abs Erorr 3]]/SMA1MSFT[[#This Row],[Adj Close]]</f>
        <v>3.8641060190474981E-2</v>
      </c>
    </row>
    <row r="532" spans="2:18">
      <c r="B532" s="14">
        <v>44551.291666666664</v>
      </c>
      <c r="C532" s="15">
        <v>319.65480000000002</v>
      </c>
      <c r="D532" s="23">
        <f t="shared" si="41"/>
        <v>312.447</v>
      </c>
      <c r="E532" s="24">
        <f>SMA1MSFT[[#This Row],[Adj Close]]-SMA1MSFT[[#This Row],[Naive Trend ]]</f>
        <v>7.2078000000000202</v>
      </c>
      <c r="F532" s="6">
        <f t="shared" si="40"/>
        <v>51.952380840000288</v>
      </c>
      <c r="G532" s="6">
        <f>ABS(SMA1MSFT[[#This Row],[Erorr 1]])</f>
        <v>7.2078000000000202</v>
      </c>
      <c r="H532" s="25">
        <f>SMA1MSFT[[#This Row],[Abs Erorr 1]]/SMA1MSFT[[#This Row],[Adj Close]]</f>
        <v>2.2548699409488046E-2</v>
      </c>
      <c r="I532" s="23">
        <f t="shared" si="43"/>
        <v>315.33793333333335</v>
      </c>
      <c r="J532" s="26">
        <f>(SMA1MSFT[[#This Row],[Adj Close]]-SMA1MSFT[[#This Row],[3-MA]])</f>
        <v>4.3168666666666695</v>
      </c>
      <c r="K532" s="11">
        <f t="shared" si="42"/>
        <v>18.635337817777803</v>
      </c>
      <c r="L532" s="11">
        <f>ABS(SMA1MSFT[[#This Row],[Erorr 2]])</f>
        <v>4.3168666666666695</v>
      </c>
      <c r="M532" s="25">
        <f>SMA1MSFT[[#This Row],[Abs Erorr 2]]/SMA1MSFT[[#This Row],[Adj Close]]</f>
        <v>1.3504776611102567E-2</v>
      </c>
      <c r="N532" s="23">
        <f t="shared" si="44"/>
        <v>320.83660000000003</v>
      </c>
      <c r="O532" s="27">
        <f>SMA1MSFT[[#This Row],[Adj Close]]-SMA1MSFT[[#This Row],[6-MA]]</f>
        <v>-1.1818000000000097</v>
      </c>
      <c r="P532" s="11">
        <f>(SMA1MSFT[[#This Row],[Adj Close]]-N532)^2</f>
        <v>1.3966512400000231</v>
      </c>
      <c r="Q532" s="11">
        <f>ABS(SMA1MSFT[[#This Row],[Erorr 3]])</f>
        <v>1.1818000000000097</v>
      </c>
      <c r="R532" s="28">
        <f>SMA1MSFT[[#This Row],[Abs Erorr 3]]/SMA1MSFT[[#This Row],[Adj Close]]</f>
        <v>3.6971132609302589E-3</v>
      </c>
    </row>
    <row r="533" spans="2:18">
      <c r="B533" s="14">
        <v>44552.291666666664</v>
      </c>
      <c r="C533" s="15">
        <v>325.42700000000002</v>
      </c>
      <c r="D533" s="23">
        <f t="shared" si="41"/>
        <v>319.65480000000002</v>
      </c>
      <c r="E533" s="24">
        <f>SMA1MSFT[[#This Row],[Adj Close]]-SMA1MSFT[[#This Row],[Naive Trend ]]</f>
        <v>5.772199999999998</v>
      </c>
      <c r="F533" s="6">
        <f t="shared" si="40"/>
        <v>33.318292839999977</v>
      </c>
      <c r="G533" s="6">
        <f>ABS(SMA1MSFT[[#This Row],[Erorr 1]])</f>
        <v>5.772199999999998</v>
      </c>
      <c r="H533" s="25">
        <f>SMA1MSFT[[#This Row],[Abs Erorr 1]]/SMA1MSFT[[#This Row],[Adj Close]]</f>
        <v>1.7737311286402165E-2</v>
      </c>
      <c r="I533" s="23">
        <f t="shared" si="43"/>
        <v>316.11599999999999</v>
      </c>
      <c r="J533" s="26">
        <f>(SMA1MSFT[[#This Row],[Adj Close]]-SMA1MSFT[[#This Row],[3-MA]])</f>
        <v>9.3110000000000355</v>
      </c>
      <c r="K533" s="11">
        <f t="shared" si="42"/>
        <v>86.694721000000655</v>
      </c>
      <c r="L533" s="11">
        <f>ABS(SMA1MSFT[[#This Row],[Erorr 2]])</f>
        <v>9.3110000000000355</v>
      </c>
      <c r="M533" s="25">
        <f>SMA1MSFT[[#This Row],[Abs Erorr 2]]/SMA1MSFT[[#This Row],[Adj Close]]</f>
        <v>2.8611639476749117E-2</v>
      </c>
      <c r="N533" s="23">
        <f t="shared" si="44"/>
        <v>318.86534999999998</v>
      </c>
      <c r="O533" s="27">
        <f>SMA1MSFT[[#This Row],[Adj Close]]-SMA1MSFT[[#This Row],[6-MA]]</f>
        <v>6.5616500000000428</v>
      </c>
      <c r="P533" s="11">
        <f>(SMA1MSFT[[#This Row],[Adj Close]]-N533)^2</f>
        <v>43.05525072250056</v>
      </c>
      <c r="Q533" s="11">
        <f>ABS(SMA1MSFT[[#This Row],[Erorr 3]])</f>
        <v>6.5616500000000428</v>
      </c>
      <c r="R533" s="28">
        <f>SMA1MSFT[[#This Row],[Abs Erorr 3]]/SMA1MSFT[[#This Row],[Adj Close]]</f>
        <v>2.0163200963657112E-2</v>
      </c>
    </row>
    <row r="534" spans="2:18">
      <c r="B534" s="14">
        <v>44553.291666666664</v>
      </c>
      <c r="C534" s="15">
        <v>326.88220000000001</v>
      </c>
      <c r="D534" s="23">
        <f t="shared" si="41"/>
        <v>325.42700000000002</v>
      </c>
      <c r="E534" s="24">
        <f>SMA1MSFT[[#This Row],[Adj Close]]-SMA1MSFT[[#This Row],[Naive Trend ]]</f>
        <v>1.4551999999999907</v>
      </c>
      <c r="F534" s="6">
        <f t="shared" si="40"/>
        <v>2.1176070399999731</v>
      </c>
      <c r="G534" s="6">
        <f>ABS(SMA1MSFT[[#This Row],[Erorr 1]])</f>
        <v>1.4551999999999907</v>
      </c>
      <c r="H534" s="25">
        <f>SMA1MSFT[[#This Row],[Abs Erorr 1]]/SMA1MSFT[[#This Row],[Adj Close]]</f>
        <v>4.4517566266991312E-3</v>
      </c>
      <c r="I534" s="23">
        <f t="shared" si="43"/>
        <v>319.17626666666666</v>
      </c>
      <c r="J534" s="26">
        <f>(SMA1MSFT[[#This Row],[Adj Close]]-SMA1MSFT[[#This Row],[3-MA]])</f>
        <v>7.7059333333333484</v>
      </c>
      <c r="K534" s="11">
        <f t="shared" si="42"/>
        <v>59.381408537778007</v>
      </c>
      <c r="L534" s="11">
        <f>ABS(SMA1MSFT[[#This Row],[Erorr 2]])</f>
        <v>7.7059333333333484</v>
      </c>
      <c r="M534" s="25">
        <f>SMA1MSFT[[#This Row],[Abs Erorr 2]]/SMA1MSFT[[#This Row],[Adj Close]]</f>
        <v>2.3574037782826192E-2</v>
      </c>
      <c r="N534" s="23">
        <f t="shared" si="44"/>
        <v>319.65646666666663</v>
      </c>
      <c r="O534" s="27">
        <f>SMA1MSFT[[#This Row],[Adj Close]]-SMA1MSFT[[#This Row],[6-MA]]</f>
        <v>7.2257333333333804</v>
      </c>
      <c r="P534" s="11">
        <f>(SMA1MSFT[[#This Row],[Adj Close]]-N534)^2</f>
        <v>52.211222204445122</v>
      </c>
      <c r="Q534" s="11">
        <f>ABS(SMA1MSFT[[#This Row],[Erorr 3]])</f>
        <v>7.2257333333333804</v>
      </c>
      <c r="R534" s="28">
        <f>SMA1MSFT[[#This Row],[Abs Erorr 3]]/SMA1MSFT[[#This Row],[Adj Close]]</f>
        <v>2.210500704331218E-2</v>
      </c>
    </row>
    <row r="535" spans="2:18">
      <c r="B535" s="14">
        <v>44557.291666666664</v>
      </c>
      <c r="C535" s="15">
        <v>334.46120000000002</v>
      </c>
      <c r="D535" s="23">
        <f t="shared" si="41"/>
        <v>326.88220000000001</v>
      </c>
      <c r="E535" s="24">
        <f>SMA1MSFT[[#This Row],[Adj Close]]-SMA1MSFT[[#This Row],[Naive Trend ]]</f>
        <v>7.5790000000000077</v>
      </c>
      <c r="F535" s="6">
        <f t="shared" si="40"/>
        <v>57.441241000000119</v>
      </c>
      <c r="G535" s="6">
        <f>ABS(SMA1MSFT[[#This Row],[Erorr 1]])</f>
        <v>7.5790000000000077</v>
      </c>
      <c r="H535" s="25">
        <f>SMA1MSFT[[#This Row],[Abs Erorr 1]]/SMA1MSFT[[#This Row],[Adj Close]]</f>
        <v>2.2660326519189693E-2</v>
      </c>
      <c r="I535" s="23">
        <f t="shared" si="43"/>
        <v>323.988</v>
      </c>
      <c r="J535" s="26">
        <f>(SMA1MSFT[[#This Row],[Adj Close]]-SMA1MSFT[[#This Row],[3-MA]])</f>
        <v>10.47320000000002</v>
      </c>
      <c r="K535" s="11">
        <f t="shared" si="42"/>
        <v>109.68791824000041</v>
      </c>
      <c r="L535" s="11">
        <f>ABS(SMA1MSFT[[#This Row],[Erorr 2]])</f>
        <v>10.47320000000002</v>
      </c>
      <c r="M535" s="25">
        <f>SMA1MSFT[[#This Row],[Abs Erorr 2]]/SMA1MSFT[[#This Row],[Adj Close]]</f>
        <v>3.1313647143525226E-2</v>
      </c>
      <c r="N535" s="23">
        <f t="shared" si="44"/>
        <v>319.6629666666667</v>
      </c>
      <c r="O535" s="27">
        <f>SMA1MSFT[[#This Row],[Adj Close]]-SMA1MSFT[[#This Row],[6-MA]]</f>
        <v>14.798233333333314</v>
      </c>
      <c r="P535" s="11">
        <f>(SMA1MSFT[[#This Row],[Adj Close]]-N535)^2</f>
        <v>218.98770978777722</v>
      </c>
      <c r="Q535" s="11">
        <f>ABS(SMA1MSFT[[#This Row],[Erorr 3]])</f>
        <v>14.798233333333314</v>
      </c>
      <c r="R535" s="28">
        <f>SMA1MSFT[[#This Row],[Abs Erorr 3]]/SMA1MSFT[[#This Row],[Adj Close]]</f>
        <v>4.4244992642893444E-2</v>
      </c>
    </row>
    <row r="536" spans="2:18">
      <c r="B536" s="14">
        <v>44558.291666666664</v>
      </c>
      <c r="C536" s="15">
        <v>333.28919999999999</v>
      </c>
      <c r="D536" s="23">
        <f t="shared" si="41"/>
        <v>334.46120000000002</v>
      </c>
      <c r="E536" s="24">
        <f>SMA1MSFT[[#This Row],[Adj Close]]-SMA1MSFT[[#This Row],[Naive Trend ]]</f>
        <v>-1.1720000000000255</v>
      </c>
      <c r="F536" s="6">
        <f t="shared" si="40"/>
        <v>1.3735840000000596</v>
      </c>
      <c r="G536" s="6">
        <f>ABS(SMA1MSFT[[#This Row],[Erorr 1]])</f>
        <v>1.1720000000000255</v>
      </c>
      <c r="H536" s="25">
        <f>SMA1MSFT[[#This Row],[Abs Erorr 1]]/SMA1MSFT[[#This Row],[Adj Close]]</f>
        <v>3.5164655800428743E-3</v>
      </c>
      <c r="I536" s="23">
        <f t="shared" si="43"/>
        <v>328.92346666666668</v>
      </c>
      <c r="J536" s="26">
        <f>(SMA1MSFT[[#This Row],[Adj Close]]-SMA1MSFT[[#This Row],[3-MA]])</f>
        <v>4.3657333333333099</v>
      </c>
      <c r="K536" s="11">
        <f t="shared" si="42"/>
        <v>19.059627537777573</v>
      </c>
      <c r="L536" s="11">
        <f>ABS(SMA1MSFT[[#This Row],[Erorr 2]])</f>
        <v>4.3657333333333099</v>
      </c>
      <c r="M536" s="25">
        <f>SMA1MSFT[[#This Row],[Abs Erorr 2]]/SMA1MSFT[[#This Row],[Adj Close]]</f>
        <v>1.3098934298901105E-2</v>
      </c>
      <c r="N536" s="23">
        <f t="shared" si="44"/>
        <v>322.51973333333336</v>
      </c>
      <c r="O536" s="27">
        <f>SMA1MSFT[[#This Row],[Adj Close]]-SMA1MSFT[[#This Row],[6-MA]]</f>
        <v>10.769466666666631</v>
      </c>
      <c r="P536" s="11">
        <f>(SMA1MSFT[[#This Row],[Adj Close]]-N536)^2</f>
        <v>115.98141228444368</v>
      </c>
      <c r="Q536" s="11">
        <f>ABS(SMA1MSFT[[#This Row],[Erorr 3]])</f>
        <v>10.769466666666631</v>
      </c>
      <c r="R536" s="28">
        <f>SMA1MSFT[[#This Row],[Abs Erorr 3]]/SMA1MSFT[[#This Row],[Adj Close]]</f>
        <v>3.2312678198593389E-2</v>
      </c>
    </row>
    <row r="537" spans="2:18">
      <c r="B537" s="14">
        <v>44559.291666666664</v>
      </c>
      <c r="C537" s="15">
        <v>333.97289999999998</v>
      </c>
      <c r="D537" s="23">
        <f t="shared" si="41"/>
        <v>333.28919999999999</v>
      </c>
      <c r="E537" s="24">
        <f>SMA1MSFT[[#This Row],[Adj Close]]-SMA1MSFT[[#This Row],[Naive Trend ]]</f>
        <v>0.68369999999998754</v>
      </c>
      <c r="F537" s="6">
        <f t="shared" si="40"/>
        <v>0.46744568999998298</v>
      </c>
      <c r="G537" s="6">
        <f>ABS(SMA1MSFT[[#This Row],[Erorr 1]])</f>
        <v>0.68369999999998754</v>
      </c>
      <c r="H537" s="25">
        <f>SMA1MSFT[[#This Row],[Abs Erorr 1]]/SMA1MSFT[[#This Row],[Adj Close]]</f>
        <v>2.0471720909091356E-3</v>
      </c>
      <c r="I537" s="23">
        <f t="shared" si="43"/>
        <v>331.54419999999999</v>
      </c>
      <c r="J537" s="26">
        <f>(SMA1MSFT[[#This Row],[Adj Close]]-SMA1MSFT[[#This Row],[3-MA]])</f>
        <v>2.4286999999999921</v>
      </c>
      <c r="K537" s="11">
        <f t="shared" si="42"/>
        <v>5.8985836899999615</v>
      </c>
      <c r="L537" s="11">
        <f>ABS(SMA1MSFT[[#This Row],[Erorr 2]])</f>
        <v>2.4286999999999921</v>
      </c>
      <c r="M537" s="25">
        <f>SMA1MSFT[[#This Row],[Abs Erorr 2]]/SMA1MSFT[[#This Row],[Adj Close]]</f>
        <v>7.2721469316821578E-3</v>
      </c>
      <c r="N537" s="23">
        <f t="shared" si="44"/>
        <v>325.36023333333333</v>
      </c>
      <c r="O537" s="27">
        <f>SMA1MSFT[[#This Row],[Adj Close]]-SMA1MSFT[[#This Row],[6-MA]]</f>
        <v>8.6126666666666551</v>
      </c>
      <c r="P537" s="11">
        <f>(SMA1MSFT[[#This Row],[Adj Close]]-N537)^2</f>
        <v>74.178027111110907</v>
      </c>
      <c r="Q537" s="11">
        <f>ABS(SMA1MSFT[[#This Row],[Erorr 3]])</f>
        <v>8.6126666666666551</v>
      </c>
      <c r="R537" s="28">
        <f>SMA1MSFT[[#This Row],[Abs Erorr 3]]/SMA1MSFT[[#This Row],[Adj Close]]</f>
        <v>2.5788519567505795E-2</v>
      </c>
    </row>
    <row r="538" spans="2:18">
      <c r="B538" s="14">
        <v>44560.291666666664</v>
      </c>
      <c r="C538" s="15">
        <v>331.4042</v>
      </c>
      <c r="D538" s="23">
        <f t="shared" si="41"/>
        <v>333.97289999999998</v>
      </c>
      <c r="E538" s="24">
        <f>SMA1MSFT[[#This Row],[Adj Close]]-SMA1MSFT[[#This Row],[Naive Trend ]]</f>
        <v>-2.5686999999999784</v>
      </c>
      <c r="F538" s="6">
        <f t="shared" si="40"/>
        <v>6.5982196899998895</v>
      </c>
      <c r="G538" s="6">
        <f>ABS(SMA1MSFT[[#This Row],[Erorr 1]])</f>
        <v>2.5686999999999784</v>
      </c>
      <c r="H538" s="25">
        <f>SMA1MSFT[[#This Row],[Abs Erorr 1]]/SMA1MSFT[[#This Row],[Adj Close]]</f>
        <v>7.7509578937140161E-3</v>
      </c>
      <c r="I538" s="23">
        <f t="shared" si="43"/>
        <v>333.90776666666665</v>
      </c>
      <c r="J538" s="26">
        <f>(SMA1MSFT[[#This Row],[Adj Close]]-SMA1MSFT[[#This Row],[3-MA]])</f>
        <v>-2.503566666666643</v>
      </c>
      <c r="K538" s="11">
        <f t="shared" si="42"/>
        <v>6.267846054444326</v>
      </c>
      <c r="L538" s="11">
        <f>ABS(SMA1MSFT[[#This Row],[Erorr 2]])</f>
        <v>2.503566666666643</v>
      </c>
      <c r="M538" s="25">
        <f>SMA1MSFT[[#This Row],[Abs Erorr 2]]/SMA1MSFT[[#This Row],[Adj Close]]</f>
        <v>7.5544204529292116E-3</v>
      </c>
      <c r="N538" s="23">
        <f t="shared" si="44"/>
        <v>328.94788333333332</v>
      </c>
      <c r="O538" s="27">
        <f>SMA1MSFT[[#This Row],[Adj Close]]-SMA1MSFT[[#This Row],[6-MA]]</f>
        <v>2.4563166666666802</v>
      </c>
      <c r="P538" s="11">
        <f>(SMA1MSFT[[#This Row],[Adj Close]]-N538)^2</f>
        <v>6.0334915669445115</v>
      </c>
      <c r="Q538" s="11">
        <f>ABS(SMA1MSFT[[#This Row],[Erorr 3]])</f>
        <v>2.4563166666666802</v>
      </c>
      <c r="R538" s="28">
        <f>SMA1MSFT[[#This Row],[Abs Erorr 3]]/SMA1MSFT[[#This Row],[Adj Close]]</f>
        <v>7.4118453135677831E-3</v>
      </c>
    </row>
    <row r="539" spans="2:18">
      <c r="B539" s="14">
        <v>44561.291666666664</v>
      </c>
      <c r="C539" s="15">
        <v>328.4742</v>
      </c>
      <c r="D539" s="23">
        <f t="shared" si="41"/>
        <v>331.4042</v>
      </c>
      <c r="E539" s="24">
        <f>SMA1MSFT[[#This Row],[Adj Close]]-SMA1MSFT[[#This Row],[Naive Trend ]]</f>
        <v>-2.9300000000000068</v>
      </c>
      <c r="F539" s="6">
        <f t="shared" si="40"/>
        <v>8.5849000000000402</v>
      </c>
      <c r="G539" s="6">
        <f>ABS(SMA1MSFT[[#This Row],[Erorr 1]])</f>
        <v>2.9300000000000068</v>
      </c>
      <c r="H539" s="25">
        <f>SMA1MSFT[[#This Row],[Abs Erorr 1]]/SMA1MSFT[[#This Row],[Adj Close]]</f>
        <v>8.9200308578269057E-3</v>
      </c>
      <c r="I539" s="23">
        <f t="shared" si="43"/>
        <v>332.88876666666664</v>
      </c>
      <c r="J539" s="26">
        <f>(SMA1MSFT[[#This Row],[Adj Close]]-SMA1MSFT[[#This Row],[3-MA]])</f>
        <v>-4.4145666666666443</v>
      </c>
      <c r="K539" s="11">
        <f t="shared" si="42"/>
        <v>19.488398854444249</v>
      </c>
      <c r="L539" s="11">
        <f>ABS(SMA1MSFT[[#This Row],[Erorr 2]])</f>
        <v>4.4145666666666443</v>
      </c>
      <c r="M539" s="25">
        <f>SMA1MSFT[[#This Row],[Abs Erorr 2]]/SMA1MSFT[[#This Row],[Adj Close]]</f>
        <v>1.3439614638430184E-2</v>
      </c>
      <c r="N539" s="23">
        <f t="shared" si="44"/>
        <v>330.90611666666666</v>
      </c>
      <c r="O539" s="27">
        <f>SMA1MSFT[[#This Row],[Adj Close]]-SMA1MSFT[[#This Row],[6-MA]]</f>
        <v>-2.4319166666666661</v>
      </c>
      <c r="P539" s="11">
        <f>(SMA1MSFT[[#This Row],[Adj Close]]-N539)^2</f>
        <v>5.9142186736111082</v>
      </c>
      <c r="Q539" s="11">
        <f>ABS(SMA1MSFT[[#This Row],[Erorr 3]])</f>
        <v>2.4319166666666661</v>
      </c>
      <c r="R539" s="28">
        <f>SMA1MSFT[[#This Row],[Abs Erorr 3]]/SMA1MSFT[[#This Row],[Adj Close]]</f>
        <v>7.403676351648519E-3</v>
      </c>
    </row>
    <row r="540" spans="2:18">
      <c r="B540" s="14">
        <v>44564.291666666664</v>
      </c>
      <c r="C540" s="15">
        <v>326.94080000000002</v>
      </c>
      <c r="D540" s="23">
        <f t="shared" si="41"/>
        <v>328.4742</v>
      </c>
      <c r="E540" s="24">
        <f>SMA1MSFT[[#This Row],[Adj Close]]-SMA1MSFT[[#This Row],[Naive Trend ]]</f>
        <v>-1.5333999999999719</v>
      </c>
      <c r="F540" s="6">
        <f t="shared" si="40"/>
        <v>2.3513155599999136</v>
      </c>
      <c r="G540" s="6">
        <f>ABS(SMA1MSFT[[#This Row],[Erorr 1]])</f>
        <v>1.5333999999999719</v>
      </c>
      <c r="H540" s="25">
        <f>SMA1MSFT[[#This Row],[Abs Erorr 1]]/SMA1MSFT[[#This Row],[Adj Close]]</f>
        <v>4.6901457389226789E-3</v>
      </c>
      <c r="I540" s="23">
        <f t="shared" si="43"/>
        <v>331.28376666666662</v>
      </c>
      <c r="J540" s="26">
        <f>(SMA1MSFT[[#This Row],[Adj Close]]-SMA1MSFT[[#This Row],[3-MA]])</f>
        <v>-4.342966666666598</v>
      </c>
      <c r="K540" s="11">
        <f t="shared" si="42"/>
        <v>18.861359467777181</v>
      </c>
      <c r="L540" s="11">
        <f>ABS(SMA1MSFT[[#This Row],[Erorr 2]])</f>
        <v>4.342966666666598</v>
      </c>
      <c r="M540" s="25">
        <f>SMA1MSFT[[#This Row],[Abs Erorr 2]]/SMA1MSFT[[#This Row],[Adj Close]]</f>
        <v>1.3283648497423991E-2</v>
      </c>
      <c r="N540" s="23">
        <f t="shared" si="44"/>
        <v>331.41398333333331</v>
      </c>
      <c r="O540" s="27">
        <f>SMA1MSFT[[#This Row],[Adj Close]]-SMA1MSFT[[#This Row],[6-MA]]</f>
        <v>-4.4731833333332816</v>
      </c>
      <c r="P540" s="11">
        <f>(SMA1MSFT[[#This Row],[Adj Close]]-N540)^2</f>
        <v>20.009369133610647</v>
      </c>
      <c r="Q540" s="11">
        <f>ABS(SMA1MSFT[[#This Row],[Erorr 3]])</f>
        <v>4.4731833333332816</v>
      </c>
      <c r="R540" s="28">
        <f>SMA1MSFT[[#This Row],[Abs Erorr 3]]/SMA1MSFT[[#This Row],[Adj Close]]</f>
        <v>1.3681936709438777E-2</v>
      </c>
    </row>
    <row r="541" spans="2:18">
      <c r="B541" s="14">
        <v>44565.291666666664</v>
      </c>
      <c r="C541" s="15">
        <v>321.3347</v>
      </c>
      <c r="D541" s="23">
        <f t="shared" si="41"/>
        <v>326.94080000000002</v>
      </c>
      <c r="E541" s="24">
        <f>SMA1MSFT[[#This Row],[Adj Close]]-SMA1MSFT[[#This Row],[Naive Trend ]]</f>
        <v>-5.6061000000000263</v>
      </c>
      <c r="F541" s="6">
        <f t="shared" si="40"/>
        <v>31.428357210000296</v>
      </c>
      <c r="G541" s="6">
        <f>ABS(SMA1MSFT[[#This Row],[Erorr 1]])</f>
        <v>5.6061000000000263</v>
      </c>
      <c r="H541" s="25">
        <f>SMA1MSFT[[#This Row],[Abs Erorr 1]]/SMA1MSFT[[#This Row],[Adj Close]]</f>
        <v>1.7446295093558294E-2</v>
      </c>
      <c r="I541" s="23">
        <f t="shared" si="43"/>
        <v>328.93973333333338</v>
      </c>
      <c r="J541" s="26">
        <f>(SMA1MSFT[[#This Row],[Adj Close]]-SMA1MSFT[[#This Row],[3-MA]])</f>
        <v>-7.6050333333333811</v>
      </c>
      <c r="K541" s="11">
        <f t="shared" si="42"/>
        <v>57.836532001111834</v>
      </c>
      <c r="L541" s="11">
        <f>ABS(SMA1MSFT[[#This Row],[Erorr 2]])</f>
        <v>7.6050333333333811</v>
      </c>
      <c r="M541" s="25">
        <f>SMA1MSFT[[#This Row],[Abs Erorr 2]]/SMA1MSFT[[#This Row],[Adj Close]]</f>
        <v>2.3667015524104246E-2</v>
      </c>
      <c r="N541" s="23">
        <f t="shared" si="44"/>
        <v>331.42375000000004</v>
      </c>
      <c r="O541" s="27">
        <f>SMA1MSFT[[#This Row],[Adj Close]]-SMA1MSFT[[#This Row],[6-MA]]</f>
        <v>-10.089050000000043</v>
      </c>
      <c r="P541" s="11">
        <f>(SMA1MSFT[[#This Row],[Adj Close]]-N541)^2</f>
        <v>101.78892990250087</v>
      </c>
      <c r="Q541" s="11">
        <f>ABS(SMA1MSFT[[#This Row],[Erorr 3]])</f>
        <v>10.089050000000043</v>
      </c>
      <c r="R541" s="28">
        <f>SMA1MSFT[[#This Row],[Abs Erorr 3]]/SMA1MSFT[[#This Row],[Adj Close]]</f>
        <v>3.139732496988356E-2</v>
      </c>
    </row>
    <row r="542" spans="2:18">
      <c r="B542" s="14">
        <v>44566.291666666664</v>
      </c>
      <c r="C542" s="15">
        <v>308.99939999999998</v>
      </c>
      <c r="D542" s="23">
        <f t="shared" si="41"/>
        <v>321.3347</v>
      </c>
      <c r="E542" s="24">
        <f>SMA1MSFT[[#This Row],[Adj Close]]-SMA1MSFT[[#This Row],[Naive Trend ]]</f>
        <v>-12.335300000000018</v>
      </c>
      <c r="F542" s="6">
        <f t="shared" si="40"/>
        <v>152.15962609000044</v>
      </c>
      <c r="G542" s="6">
        <f>ABS(SMA1MSFT[[#This Row],[Erorr 1]])</f>
        <v>12.335300000000018</v>
      </c>
      <c r="H542" s="25">
        <f>SMA1MSFT[[#This Row],[Abs Erorr 1]]/SMA1MSFT[[#This Row],[Adj Close]]</f>
        <v>3.9920142239758455E-2</v>
      </c>
      <c r="I542" s="23">
        <f t="shared" si="43"/>
        <v>325.58323333333334</v>
      </c>
      <c r="J542" s="26">
        <f>(SMA1MSFT[[#This Row],[Adj Close]]-SMA1MSFT[[#This Row],[3-MA]])</f>
        <v>-16.583833333333359</v>
      </c>
      <c r="K542" s="11">
        <f t="shared" si="42"/>
        <v>275.02352802777864</v>
      </c>
      <c r="L542" s="11">
        <f>ABS(SMA1MSFT[[#This Row],[Erorr 2]])</f>
        <v>16.583833333333359</v>
      </c>
      <c r="M542" s="25">
        <f>SMA1MSFT[[#This Row],[Abs Erorr 2]]/SMA1MSFT[[#This Row],[Adj Close]]</f>
        <v>5.3669467750854405E-2</v>
      </c>
      <c r="N542" s="23">
        <f t="shared" si="44"/>
        <v>329.23600000000005</v>
      </c>
      <c r="O542" s="27">
        <f>SMA1MSFT[[#This Row],[Adj Close]]-SMA1MSFT[[#This Row],[6-MA]]</f>
        <v>-20.236600000000067</v>
      </c>
      <c r="P542" s="11">
        <f>(SMA1MSFT[[#This Row],[Adj Close]]-N542)^2</f>
        <v>409.5199795600027</v>
      </c>
      <c r="Q542" s="11">
        <f>ABS(SMA1MSFT[[#This Row],[Erorr 3]])</f>
        <v>20.236600000000067</v>
      </c>
      <c r="R542" s="28">
        <f>SMA1MSFT[[#This Row],[Abs Erorr 3]]/SMA1MSFT[[#This Row],[Adj Close]]</f>
        <v>6.5490742053221029E-2</v>
      </c>
    </row>
    <row r="543" spans="2:18">
      <c r="B543" s="14">
        <v>44567.291666666664</v>
      </c>
      <c r="C543" s="15">
        <v>306.55770000000001</v>
      </c>
      <c r="D543" s="23">
        <f t="shared" si="41"/>
        <v>308.99939999999998</v>
      </c>
      <c r="E543" s="24">
        <f>SMA1MSFT[[#This Row],[Adj Close]]-SMA1MSFT[[#This Row],[Naive Trend ]]</f>
        <v>-2.4416999999999689</v>
      </c>
      <c r="F543" s="6">
        <f t="shared" si="40"/>
        <v>5.9618988899998477</v>
      </c>
      <c r="G543" s="6">
        <f>ABS(SMA1MSFT[[#This Row],[Erorr 1]])</f>
        <v>2.4416999999999689</v>
      </c>
      <c r="H543" s="25">
        <f>SMA1MSFT[[#This Row],[Abs Erorr 1]]/SMA1MSFT[[#This Row],[Adj Close]]</f>
        <v>7.9648953524898217E-3</v>
      </c>
      <c r="I543" s="23">
        <f t="shared" si="43"/>
        <v>319.09163333333328</v>
      </c>
      <c r="J543" s="26">
        <f>(SMA1MSFT[[#This Row],[Adj Close]]-SMA1MSFT[[#This Row],[3-MA]])</f>
        <v>-12.533933333333266</v>
      </c>
      <c r="K543" s="11">
        <f t="shared" si="42"/>
        <v>157.09948480444277</v>
      </c>
      <c r="L543" s="11">
        <f>ABS(SMA1MSFT[[#This Row],[Erorr 2]])</f>
        <v>12.533933333333266</v>
      </c>
      <c r="M543" s="25">
        <f>SMA1MSFT[[#This Row],[Abs Erorr 2]]/SMA1MSFT[[#This Row],[Adj Close]]</f>
        <v>4.0886049619152501E-2</v>
      </c>
      <c r="N543" s="23">
        <f t="shared" si="44"/>
        <v>325.18770000000001</v>
      </c>
      <c r="O543" s="27">
        <f>SMA1MSFT[[#This Row],[Adj Close]]-SMA1MSFT[[#This Row],[6-MA]]</f>
        <v>-18.629999999999995</v>
      </c>
      <c r="P543" s="11">
        <f>(SMA1MSFT[[#This Row],[Adj Close]]-N543)^2</f>
        <v>347.07689999999985</v>
      </c>
      <c r="Q543" s="11">
        <f>ABS(SMA1MSFT[[#This Row],[Erorr 3]])</f>
        <v>18.629999999999995</v>
      </c>
      <c r="R543" s="28">
        <f>SMA1MSFT[[#This Row],[Abs Erorr 3]]/SMA1MSFT[[#This Row],[Adj Close]]</f>
        <v>6.0771593732599098E-2</v>
      </c>
    </row>
    <row r="544" spans="2:18">
      <c r="B544" s="14">
        <v>44568.291666666664</v>
      </c>
      <c r="C544" s="15">
        <v>306.714</v>
      </c>
      <c r="D544" s="23">
        <f t="shared" si="41"/>
        <v>306.55770000000001</v>
      </c>
      <c r="E544" s="24">
        <f>SMA1MSFT[[#This Row],[Adj Close]]-SMA1MSFT[[#This Row],[Naive Trend ]]</f>
        <v>0.15629999999998745</v>
      </c>
      <c r="F544" s="6">
        <f t="shared" si="40"/>
        <v>2.4429689999996076E-2</v>
      </c>
      <c r="G544" s="6">
        <f>ABS(SMA1MSFT[[#This Row],[Erorr 1]])</f>
        <v>0.15629999999998745</v>
      </c>
      <c r="H544" s="25">
        <f>SMA1MSFT[[#This Row],[Abs Erorr 1]]/SMA1MSFT[[#This Row],[Adj Close]]</f>
        <v>5.0959525812316179E-4</v>
      </c>
      <c r="I544" s="23">
        <f t="shared" si="43"/>
        <v>312.2972666666667</v>
      </c>
      <c r="J544" s="26">
        <f>(SMA1MSFT[[#This Row],[Adj Close]]-SMA1MSFT[[#This Row],[3-MA]])</f>
        <v>-5.5832666666667023</v>
      </c>
      <c r="K544" s="11">
        <f t="shared" si="42"/>
        <v>31.17286667111151</v>
      </c>
      <c r="L544" s="11">
        <f>ABS(SMA1MSFT[[#This Row],[Erorr 2]])</f>
        <v>5.5832666666667023</v>
      </c>
      <c r="M544" s="25">
        <f>SMA1MSFT[[#This Row],[Abs Erorr 2]]/SMA1MSFT[[#This Row],[Adj Close]]</f>
        <v>1.8203494677995469E-2</v>
      </c>
      <c r="N544" s="23">
        <f t="shared" si="44"/>
        <v>320.61850000000004</v>
      </c>
      <c r="O544" s="27">
        <f>SMA1MSFT[[#This Row],[Adj Close]]-SMA1MSFT[[#This Row],[6-MA]]</f>
        <v>-13.904500000000041</v>
      </c>
      <c r="P544" s="11">
        <f>(SMA1MSFT[[#This Row],[Adj Close]]-N544)^2</f>
        <v>193.33512025000115</v>
      </c>
      <c r="Q544" s="11">
        <f>ABS(SMA1MSFT[[#This Row],[Erorr 3]])</f>
        <v>13.904500000000041</v>
      </c>
      <c r="R544" s="28">
        <f>SMA1MSFT[[#This Row],[Abs Erorr 3]]/SMA1MSFT[[#This Row],[Adj Close]]</f>
        <v>4.5333763701689657E-2</v>
      </c>
    </row>
    <row r="545" spans="2:18">
      <c r="B545" s="14">
        <v>44571.291666666664</v>
      </c>
      <c r="C545" s="15">
        <v>306.93860000000001</v>
      </c>
      <c r="D545" s="23">
        <f t="shared" si="41"/>
        <v>306.714</v>
      </c>
      <c r="E545" s="24">
        <f>SMA1MSFT[[#This Row],[Adj Close]]-SMA1MSFT[[#This Row],[Naive Trend ]]</f>
        <v>0.22460000000000946</v>
      </c>
      <c r="F545" s="6">
        <f t="shared" si="40"/>
        <v>5.0445160000004249E-2</v>
      </c>
      <c r="G545" s="6">
        <f>ABS(SMA1MSFT[[#This Row],[Erorr 1]])</f>
        <v>0.22460000000000946</v>
      </c>
      <c r="H545" s="25">
        <f>SMA1MSFT[[#This Row],[Abs Erorr 1]]/SMA1MSFT[[#This Row],[Adj Close]]</f>
        <v>7.3174243969318113E-4</v>
      </c>
      <c r="I545" s="23">
        <f t="shared" si="43"/>
        <v>307.4237</v>
      </c>
      <c r="J545" s="26">
        <f>(SMA1MSFT[[#This Row],[Adj Close]]-SMA1MSFT[[#This Row],[3-MA]])</f>
        <v>-0.48509999999998854</v>
      </c>
      <c r="K545" s="11">
        <f t="shared" si="42"/>
        <v>0.23532200999998887</v>
      </c>
      <c r="L545" s="11">
        <f>ABS(SMA1MSFT[[#This Row],[Erorr 2]])</f>
        <v>0.48509999999998854</v>
      </c>
      <c r="M545" s="25">
        <f>SMA1MSFT[[#This Row],[Abs Erorr 2]]/SMA1MSFT[[#This Row],[Adj Close]]</f>
        <v>1.5804463824360591E-3</v>
      </c>
      <c r="N545" s="23">
        <f t="shared" si="44"/>
        <v>316.50346666666667</v>
      </c>
      <c r="O545" s="27">
        <f>SMA1MSFT[[#This Row],[Adj Close]]-SMA1MSFT[[#This Row],[6-MA]]</f>
        <v>-9.56486666666666</v>
      </c>
      <c r="P545" s="11">
        <f>(SMA1MSFT[[#This Row],[Adj Close]]-N545)^2</f>
        <v>91.486674351110977</v>
      </c>
      <c r="Q545" s="11">
        <f>ABS(SMA1MSFT[[#This Row],[Erorr 3]])</f>
        <v>9.56486666666666</v>
      </c>
      <c r="R545" s="28">
        <f>SMA1MSFT[[#This Row],[Abs Erorr 3]]/SMA1MSFT[[#This Row],[Adj Close]]</f>
        <v>3.1162149910981089E-2</v>
      </c>
    </row>
    <row r="546" spans="2:18">
      <c r="B546" s="14">
        <v>44572.291666666664</v>
      </c>
      <c r="C546" s="15">
        <v>307.63200000000001</v>
      </c>
      <c r="D546" s="23">
        <f t="shared" si="41"/>
        <v>306.93860000000001</v>
      </c>
      <c r="E546" s="24">
        <f>SMA1MSFT[[#This Row],[Adj Close]]-SMA1MSFT[[#This Row],[Naive Trend ]]</f>
        <v>0.69339999999999691</v>
      </c>
      <c r="F546" s="6">
        <f t="shared" si="40"/>
        <v>0.48080355999999569</v>
      </c>
      <c r="G546" s="6">
        <f>ABS(SMA1MSFT[[#This Row],[Erorr 1]])</f>
        <v>0.69339999999999691</v>
      </c>
      <c r="H546" s="25">
        <f>SMA1MSFT[[#This Row],[Abs Erorr 1]]/SMA1MSFT[[#This Row],[Adj Close]]</f>
        <v>2.2539917823893381E-3</v>
      </c>
      <c r="I546" s="23">
        <f t="shared" si="43"/>
        <v>306.73676666666665</v>
      </c>
      <c r="J546" s="26">
        <f>(SMA1MSFT[[#This Row],[Adj Close]]-SMA1MSFT[[#This Row],[3-MA]])</f>
        <v>0.89523333333335131</v>
      </c>
      <c r="K546" s="11">
        <f t="shared" si="42"/>
        <v>0.80144272111114334</v>
      </c>
      <c r="L546" s="11">
        <f>ABS(SMA1MSFT[[#This Row],[Erorr 2]])</f>
        <v>0.89523333333335131</v>
      </c>
      <c r="M546" s="25">
        <f>SMA1MSFT[[#This Row],[Abs Erorr 2]]/SMA1MSFT[[#This Row],[Adj Close]]</f>
        <v>2.9100787087603087E-3</v>
      </c>
      <c r="N546" s="23">
        <f t="shared" si="44"/>
        <v>312.91419999999999</v>
      </c>
      <c r="O546" s="27">
        <f>SMA1MSFT[[#This Row],[Adj Close]]-SMA1MSFT[[#This Row],[6-MA]]</f>
        <v>-5.2821999999999889</v>
      </c>
      <c r="P546" s="11">
        <f>(SMA1MSFT[[#This Row],[Adj Close]]-N546)^2</f>
        <v>27.901636839999881</v>
      </c>
      <c r="Q546" s="11">
        <f>ABS(SMA1MSFT[[#This Row],[Erorr 3]])</f>
        <v>5.2821999999999889</v>
      </c>
      <c r="R546" s="28">
        <f>SMA1MSFT[[#This Row],[Abs Erorr 3]]/SMA1MSFT[[#This Row],[Adj Close]]</f>
        <v>1.7170515421022485E-2</v>
      </c>
    </row>
    <row r="547" spans="2:18">
      <c r="B547" s="14">
        <v>44573.291666666664</v>
      </c>
      <c r="C547" s="15">
        <v>310.84530000000001</v>
      </c>
      <c r="D547" s="23">
        <f t="shared" si="41"/>
        <v>307.63200000000001</v>
      </c>
      <c r="E547" s="24">
        <f>SMA1MSFT[[#This Row],[Adj Close]]-SMA1MSFT[[#This Row],[Naive Trend ]]</f>
        <v>3.2133000000000038</v>
      </c>
      <c r="F547" s="6">
        <f t="shared" si="40"/>
        <v>10.325296890000024</v>
      </c>
      <c r="G547" s="6">
        <f>ABS(SMA1MSFT[[#This Row],[Erorr 1]])</f>
        <v>3.2133000000000038</v>
      </c>
      <c r="H547" s="25">
        <f>SMA1MSFT[[#This Row],[Abs Erorr 1]]/SMA1MSFT[[#This Row],[Adj Close]]</f>
        <v>1.0337296397918848E-2</v>
      </c>
      <c r="I547" s="23">
        <f t="shared" si="43"/>
        <v>307.09486666666663</v>
      </c>
      <c r="J547" s="26">
        <f>(SMA1MSFT[[#This Row],[Adj Close]]-SMA1MSFT[[#This Row],[3-MA]])</f>
        <v>3.7504333333333761</v>
      </c>
      <c r="K547" s="11">
        <f t="shared" si="42"/>
        <v>14.065750187778098</v>
      </c>
      <c r="L547" s="11">
        <f>ABS(SMA1MSFT[[#This Row],[Erorr 2]])</f>
        <v>3.7504333333333761</v>
      </c>
      <c r="M547" s="25">
        <f>SMA1MSFT[[#This Row],[Abs Erorr 2]]/SMA1MSFT[[#This Row],[Adj Close]]</f>
        <v>1.2065272768587385E-2</v>
      </c>
      <c r="N547" s="23">
        <f t="shared" si="44"/>
        <v>309.6960666666667</v>
      </c>
      <c r="O547" s="27">
        <f>SMA1MSFT[[#This Row],[Adj Close]]-SMA1MSFT[[#This Row],[6-MA]]</f>
        <v>1.1492333333333136</v>
      </c>
      <c r="P547" s="11">
        <f>(SMA1MSFT[[#This Row],[Adj Close]]-N547)^2</f>
        <v>1.3207372544443989</v>
      </c>
      <c r="Q547" s="11">
        <f>ABS(SMA1MSFT[[#This Row],[Erorr 3]])</f>
        <v>1.1492333333333136</v>
      </c>
      <c r="R547" s="28">
        <f>SMA1MSFT[[#This Row],[Abs Erorr 3]]/SMA1MSFT[[#This Row],[Adj Close]]</f>
        <v>3.6971230812668345E-3</v>
      </c>
    </row>
    <row r="548" spans="2:18">
      <c r="B548" s="14">
        <v>44574.291666666664</v>
      </c>
      <c r="C548" s="15">
        <v>297.68950000000001</v>
      </c>
      <c r="D548" s="23">
        <f t="shared" si="41"/>
        <v>310.84530000000001</v>
      </c>
      <c r="E548" s="24">
        <f>SMA1MSFT[[#This Row],[Adj Close]]-SMA1MSFT[[#This Row],[Naive Trend ]]</f>
        <v>-13.155799999999999</v>
      </c>
      <c r="F548" s="6">
        <f t="shared" si="40"/>
        <v>173.07507363999997</v>
      </c>
      <c r="G548" s="6">
        <f>ABS(SMA1MSFT[[#This Row],[Erorr 1]])</f>
        <v>13.155799999999999</v>
      </c>
      <c r="H548" s="25">
        <f>SMA1MSFT[[#This Row],[Abs Erorr 1]]/SMA1MSFT[[#This Row],[Adj Close]]</f>
        <v>4.4193026626736916E-2</v>
      </c>
      <c r="I548" s="23">
        <f t="shared" si="43"/>
        <v>308.47196666666667</v>
      </c>
      <c r="J548" s="26">
        <f>(SMA1MSFT[[#This Row],[Adj Close]]-SMA1MSFT[[#This Row],[3-MA]])</f>
        <v>-10.782466666666664</v>
      </c>
      <c r="K548" s="11">
        <f t="shared" si="42"/>
        <v>116.26158741777773</v>
      </c>
      <c r="L548" s="11">
        <f>ABS(SMA1MSFT[[#This Row],[Erorr 2]])</f>
        <v>10.782466666666664</v>
      </c>
      <c r="M548" s="25">
        <f>SMA1MSFT[[#This Row],[Abs Erorr 2]]/SMA1MSFT[[#This Row],[Adj Close]]</f>
        <v>3.6220513879954327E-2</v>
      </c>
      <c r="N548" s="23">
        <f t="shared" si="44"/>
        <v>307.94783333333334</v>
      </c>
      <c r="O548" s="27">
        <f>SMA1MSFT[[#This Row],[Adj Close]]-SMA1MSFT[[#This Row],[6-MA]]</f>
        <v>-10.258333333333326</v>
      </c>
      <c r="P548" s="11">
        <f>(SMA1MSFT[[#This Row],[Adj Close]]-N548)^2</f>
        <v>105.23340277777763</v>
      </c>
      <c r="Q548" s="11">
        <f>ABS(SMA1MSFT[[#This Row],[Erorr 3]])</f>
        <v>10.258333333333326</v>
      </c>
      <c r="R548" s="28">
        <f>SMA1MSFT[[#This Row],[Abs Erorr 3]]/SMA1MSFT[[#This Row],[Adj Close]]</f>
        <v>3.4459842666044065E-2</v>
      </c>
    </row>
    <row r="549" spans="2:18">
      <c r="B549" s="14">
        <v>44575.291666666664</v>
      </c>
      <c r="C549" s="15">
        <v>302.96359999999999</v>
      </c>
      <c r="D549" s="23">
        <f t="shared" si="41"/>
        <v>297.68950000000001</v>
      </c>
      <c r="E549" s="24">
        <f>SMA1MSFT[[#This Row],[Adj Close]]-SMA1MSFT[[#This Row],[Naive Trend ]]</f>
        <v>5.2740999999999758</v>
      </c>
      <c r="F549" s="6">
        <f t="shared" si="40"/>
        <v>27.816130809999745</v>
      </c>
      <c r="G549" s="6">
        <f>ABS(SMA1MSFT[[#This Row],[Erorr 1]])</f>
        <v>5.2740999999999758</v>
      </c>
      <c r="H549" s="25">
        <f>SMA1MSFT[[#This Row],[Abs Erorr 1]]/SMA1MSFT[[#This Row],[Adj Close]]</f>
        <v>1.7408361928627651E-2</v>
      </c>
      <c r="I549" s="23">
        <f t="shared" si="43"/>
        <v>305.38893333333334</v>
      </c>
      <c r="J549" s="26">
        <f>(SMA1MSFT[[#This Row],[Adj Close]]-SMA1MSFT[[#This Row],[3-MA]])</f>
        <v>-2.4253333333333558</v>
      </c>
      <c r="K549" s="11">
        <f t="shared" si="42"/>
        <v>5.882241777777887</v>
      </c>
      <c r="L549" s="11">
        <f>ABS(SMA1MSFT[[#This Row],[Erorr 2]])</f>
        <v>2.4253333333333558</v>
      </c>
      <c r="M549" s="25">
        <f>SMA1MSFT[[#This Row],[Abs Erorr 2]]/SMA1MSFT[[#This Row],[Adj Close]]</f>
        <v>8.005362140314401E-3</v>
      </c>
      <c r="N549" s="23">
        <f t="shared" si="44"/>
        <v>306.06284999999997</v>
      </c>
      <c r="O549" s="27">
        <f>SMA1MSFT[[#This Row],[Adj Close]]-SMA1MSFT[[#This Row],[6-MA]]</f>
        <v>-3.0992499999999836</v>
      </c>
      <c r="P549" s="11">
        <f>(SMA1MSFT[[#This Row],[Adj Close]]-N549)^2</f>
        <v>9.6053505624998987</v>
      </c>
      <c r="Q549" s="11">
        <f>ABS(SMA1MSFT[[#This Row],[Erorr 3]])</f>
        <v>3.0992499999999836</v>
      </c>
      <c r="R549" s="28">
        <f>SMA1MSFT[[#This Row],[Abs Erorr 3]]/SMA1MSFT[[#This Row],[Adj Close]]</f>
        <v>1.0229776778464423E-2</v>
      </c>
    </row>
    <row r="550" spans="2:18">
      <c r="B550" s="14">
        <v>44579.291666666664</v>
      </c>
      <c r="C550" s="15">
        <v>295.58960000000002</v>
      </c>
      <c r="D550" s="23">
        <f t="shared" si="41"/>
        <v>302.96359999999999</v>
      </c>
      <c r="E550" s="24">
        <f>SMA1MSFT[[#This Row],[Adj Close]]-SMA1MSFT[[#This Row],[Naive Trend ]]</f>
        <v>-7.3739999999999668</v>
      </c>
      <c r="F550" s="6">
        <f t="shared" si="40"/>
        <v>54.375875999999508</v>
      </c>
      <c r="G550" s="6">
        <f>ABS(SMA1MSFT[[#This Row],[Erorr 1]])</f>
        <v>7.3739999999999668</v>
      </c>
      <c r="H550" s="25">
        <f>SMA1MSFT[[#This Row],[Abs Erorr 1]]/SMA1MSFT[[#This Row],[Adj Close]]</f>
        <v>2.4946750494604569E-2</v>
      </c>
      <c r="I550" s="23">
        <f t="shared" si="43"/>
        <v>303.83279999999996</v>
      </c>
      <c r="J550" s="26">
        <f>(SMA1MSFT[[#This Row],[Adj Close]]-SMA1MSFT[[#This Row],[3-MA]])</f>
        <v>-8.2431999999999448</v>
      </c>
      <c r="K550" s="11">
        <f t="shared" si="42"/>
        <v>67.950346239999092</v>
      </c>
      <c r="L550" s="11">
        <f>ABS(SMA1MSFT[[#This Row],[Erorr 2]])</f>
        <v>8.2431999999999448</v>
      </c>
      <c r="M550" s="25">
        <f>SMA1MSFT[[#This Row],[Abs Erorr 2]]/SMA1MSFT[[#This Row],[Adj Close]]</f>
        <v>2.7887314032699204E-2</v>
      </c>
      <c r="N550" s="23">
        <f t="shared" si="44"/>
        <v>305.4638333333333</v>
      </c>
      <c r="O550" s="27">
        <f>SMA1MSFT[[#This Row],[Adj Close]]-SMA1MSFT[[#This Row],[6-MA]]</f>
        <v>-9.8742333333332795</v>
      </c>
      <c r="P550" s="11">
        <f>(SMA1MSFT[[#This Row],[Adj Close]]-N550)^2</f>
        <v>97.500483921110046</v>
      </c>
      <c r="Q550" s="11">
        <f>ABS(SMA1MSFT[[#This Row],[Erorr 3]])</f>
        <v>9.8742333333332795</v>
      </c>
      <c r="R550" s="28">
        <f>SMA1MSFT[[#This Row],[Abs Erorr 3]]/SMA1MSFT[[#This Row],[Adj Close]]</f>
        <v>3.3405212271789261E-2</v>
      </c>
    </row>
    <row r="551" spans="2:18">
      <c r="B551" s="14">
        <v>44580.291666666664</v>
      </c>
      <c r="C551" s="15">
        <v>296.25380000000001</v>
      </c>
      <c r="D551" s="23">
        <f t="shared" si="41"/>
        <v>295.58960000000002</v>
      </c>
      <c r="E551" s="24">
        <f>SMA1MSFT[[#This Row],[Adj Close]]-SMA1MSFT[[#This Row],[Naive Trend ]]</f>
        <v>0.66419999999999391</v>
      </c>
      <c r="F551" s="6">
        <f t="shared" si="40"/>
        <v>0.44116163999999192</v>
      </c>
      <c r="G551" s="6">
        <f>ABS(SMA1MSFT[[#This Row],[Erorr 1]])</f>
        <v>0.66419999999999391</v>
      </c>
      <c r="H551" s="25">
        <f>SMA1MSFT[[#This Row],[Abs Erorr 1]]/SMA1MSFT[[#This Row],[Adj Close]]</f>
        <v>2.2419965583563616E-3</v>
      </c>
      <c r="I551" s="23">
        <f t="shared" si="43"/>
        <v>298.74756666666667</v>
      </c>
      <c r="J551" s="26">
        <f>(SMA1MSFT[[#This Row],[Adj Close]]-SMA1MSFT[[#This Row],[3-MA]])</f>
        <v>-2.4937666666666587</v>
      </c>
      <c r="K551" s="11">
        <f t="shared" si="42"/>
        <v>6.2188721877777384</v>
      </c>
      <c r="L551" s="11">
        <f>ABS(SMA1MSFT[[#This Row],[Erorr 2]])</f>
        <v>2.4937666666666587</v>
      </c>
      <c r="M551" s="25">
        <f>SMA1MSFT[[#This Row],[Abs Erorr 2]]/SMA1MSFT[[#This Row],[Adj Close]]</f>
        <v>8.4176698042916533E-3</v>
      </c>
      <c r="N551" s="23">
        <f t="shared" si="44"/>
        <v>303.60976666666664</v>
      </c>
      <c r="O551" s="27">
        <f>SMA1MSFT[[#This Row],[Adj Close]]-SMA1MSFT[[#This Row],[6-MA]]</f>
        <v>-7.3559666666666317</v>
      </c>
      <c r="P551" s="11">
        <f>(SMA1MSFT[[#This Row],[Adj Close]]-N551)^2</f>
        <v>54.110245601110599</v>
      </c>
      <c r="Q551" s="11">
        <f>ABS(SMA1MSFT[[#This Row],[Erorr 3]])</f>
        <v>7.3559666666666317</v>
      </c>
      <c r="R551" s="28">
        <f>SMA1MSFT[[#This Row],[Abs Erorr 3]]/SMA1MSFT[[#This Row],[Adj Close]]</f>
        <v>2.4829948735397255E-2</v>
      </c>
    </row>
    <row r="552" spans="2:18">
      <c r="B552" s="14">
        <v>44581.291666666664</v>
      </c>
      <c r="C552" s="15">
        <v>294.56420000000003</v>
      </c>
      <c r="D552" s="23">
        <f t="shared" si="41"/>
        <v>296.25380000000001</v>
      </c>
      <c r="E552" s="24">
        <f>SMA1MSFT[[#This Row],[Adj Close]]-SMA1MSFT[[#This Row],[Naive Trend ]]</f>
        <v>-1.6895999999999844</v>
      </c>
      <c r="F552" s="6">
        <f t="shared" si="40"/>
        <v>2.8547481599999474</v>
      </c>
      <c r="G552" s="6">
        <f>ABS(SMA1MSFT[[#This Row],[Erorr 1]])</f>
        <v>1.6895999999999844</v>
      </c>
      <c r="H552" s="25">
        <f>SMA1MSFT[[#This Row],[Abs Erorr 1]]/SMA1MSFT[[#This Row],[Adj Close]]</f>
        <v>5.7359312503012395E-3</v>
      </c>
      <c r="I552" s="23">
        <f t="shared" si="43"/>
        <v>298.26900000000001</v>
      </c>
      <c r="J552" s="26">
        <f>(SMA1MSFT[[#This Row],[Adj Close]]-SMA1MSFT[[#This Row],[3-MA]])</f>
        <v>-3.7047999999999774</v>
      </c>
      <c r="K552" s="11">
        <f t="shared" si="42"/>
        <v>13.725543039999833</v>
      </c>
      <c r="L552" s="11">
        <f>ABS(SMA1MSFT[[#This Row],[Erorr 2]])</f>
        <v>3.7047999999999774</v>
      </c>
      <c r="M552" s="25">
        <f>SMA1MSFT[[#This Row],[Abs Erorr 2]]/SMA1MSFT[[#This Row],[Adj Close]]</f>
        <v>1.2577224251962652E-2</v>
      </c>
      <c r="N552" s="23">
        <f t="shared" si="44"/>
        <v>301.82896666666664</v>
      </c>
      <c r="O552" s="27">
        <f>SMA1MSFT[[#This Row],[Adj Close]]-SMA1MSFT[[#This Row],[6-MA]]</f>
        <v>-7.2647666666666169</v>
      </c>
      <c r="P552" s="11">
        <f>(SMA1MSFT[[#This Row],[Adj Close]]-N552)^2</f>
        <v>52.77683472111039</v>
      </c>
      <c r="Q552" s="11">
        <f>ABS(SMA1MSFT[[#This Row],[Erorr 3]])</f>
        <v>7.2647666666666169</v>
      </c>
      <c r="R552" s="28">
        <f>SMA1MSFT[[#This Row],[Abs Erorr 3]]/SMA1MSFT[[#This Row],[Adj Close]]</f>
        <v>2.4662761688849549E-2</v>
      </c>
    </row>
    <row r="553" spans="2:18">
      <c r="B553" s="14">
        <v>44582.291666666664</v>
      </c>
      <c r="C553" s="15">
        <v>289.1241</v>
      </c>
      <c r="D553" s="23">
        <f t="shared" si="41"/>
        <v>294.56420000000003</v>
      </c>
      <c r="E553" s="24">
        <f>SMA1MSFT[[#This Row],[Adj Close]]-SMA1MSFT[[#This Row],[Naive Trend ]]</f>
        <v>-5.4401000000000295</v>
      </c>
      <c r="F553" s="6">
        <f t="shared" si="40"/>
        <v>29.594688010000322</v>
      </c>
      <c r="G553" s="6">
        <f>ABS(SMA1MSFT[[#This Row],[Erorr 1]])</f>
        <v>5.4401000000000295</v>
      </c>
      <c r="H553" s="25">
        <f>SMA1MSFT[[#This Row],[Abs Erorr 1]]/SMA1MSFT[[#This Row],[Adj Close]]</f>
        <v>1.8815795708486526E-2</v>
      </c>
      <c r="I553" s="23">
        <f t="shared" si="43"/>
        <v>295.4692</v>
      </c>
      <c r="J553" s="26">
        <f>(SMA1MSFT[[#This Row],[Adj Close]]-SMA1MSFT[[#This Row],[3-MA]])</f>
        <v>-6.3451000000000022</v>
      </c>
      <c r="K553" s="11">
        <f t="shared" si="42"/>
        <v>40.260294010000031</v>
      </c>
      <c r="L553" s="11">
        <f>ABS(SMA1MSFT[[#This Row],[Erorr 2]])</f>
        <v>6.3451000000000022</v>
      </c>
      <c r="M553" s="25">
        <f>SMA1MSFT[[#This Row],[Abs Erorr 2]]/SMA1MSFT[[#This Row],[Adj Close]]</f>
        <v>2.1945939477200284E-2</v>
      </c>
      <c r="N553" s="23">
        <f t="shared" si="44"/>
        <v>299.65100000000001</v>
      </c>
      <c r="O553" s="27">
        <f>SMA1MSFT[[#This Row],[Adj Close]]-SMA1MSFT[[#This Row],[6-MA]]</f>
        <v>-10.526900000000012</v>
      </c>
      <c r="P553" s="11">
        <f>(SMA1MSFT[[#This Row],[Adj Close]]-N553)^2</f>
        <v>110.81562361000024</v>
      </c>
      <c r="Q553" s="11">
        <f>ABS(SMA1MSFT[[#This Row],[Erorr 3]])</f>
        <v>10.526900000000012</v>
      </c>
      <c r="R553" s="28">
        <f>SMA1MSFT[[#This Row],[Abs Erorr 3]]/SMA1MSFT[[#This Row],[Adj Close]]</f>
        <v>3.6409624794335758E-2</v>
      </c>
    </row>
    <row r="554" spans="2:18">
      <c r="B554" s="14">
        <v>44585.291666666664</v>
      </c>
      <c r="C554" s="15">
        <v>289.45609999999999</v>
      </c>
      <c r="D554" s="23">
        <f t="shared" si="41"/>
        <v>289.1241</v>
      </c>
      <c r="E554" s="24">
        <f>SMA1MSFT[[#This Row],[Adj Close]]-SMA1MSFT[[#This Row],[Naive Trend ]]</f>
        <v>0.33199999999999363</v>
      </c>
      <c r="F554" s="6">
        <f t="shared" si="40"/>
        <v>0.11022399999999577</v>
      </c>
      <c r="G554" s="6">
        <f>ABS(SMA1MSFT[[#This Row],[Erorr 1]])</f>
        <v>0.33199999999999363</v>
      </c>
      <c r="H554" s="25">
        <f>SMA1MSFT[[#This Row],[Abs Erorr 1]]/SMA1MSFT[[#This Row],[Adj Close]]</f>
        <v>1.1469787646554818E-3</v>
      </c>
      <c r="I554" s="23">
        <f t="shared" si="43"/>
        <v>293.31403333333333</v>
      </c>
      <c r="J554" s="26">
        <f>(SMA1MSFT[[#This Row],[Adj Close]]-SMA1MSFT[[#This Row],[3-MA]])</f>
        <v>-3.8579333333333352</v>
      </c>
      <c r="K554" s="11">
        <f t="shared" si="42"/>
        <v>14.883649604444459</v>
      </c>
      <c r="L554" s="11">
        <f>ABS(SMA1MSFT[[#This Row],[Erorr 2]])</f>
        <v>3.8579333333333352</v>
      </c>
      <c r="M554" s="25">
        <f>SMA1MSFT[[#This Row],[Abs Erorr 2]]/SMA1MSFT[[#This Row],[Adj Close]]</f>
        <v>1.3328215689126384E-2</v>
      </c>
      <c r="N554" s="23">
        <f t="shared" si="44"/>
        <v>296.0308</v>
      </c>
      <c r="O554" s="27">
        <f>SMA1MSFT[[#This Row],[Adj Close]]-SMA1MSFT[[#This Row],[6-MA]]</f>
        <v>-6.5747000000000071</v>
      </c>
      <c r="P554" s="11">
        <f>(SMA1MSFT[[#This Row],[Adj Close]]-N554)^2</f>
        <v>43.226680090000094</v>
      </c>
      <c r="Q554" s="11">
        <f>ABS(SMA1MSFT[[#This Row],[Erorr 3]])</f>
        <v>6.5747000000000071</v>
      </c>
      <c r="R554" s="28">
        <f>SMA1MSFT[[#This Row],[Abs Erorr 3]]/SMA1MSFT[[#This Row],[Adj Close]]</f>
        <v>2.2713979771025752E-2</v>
      </c>
    </row>
    <row r="555" spans="2:18">
      <c r="B555" s="14">
        <v>44586.291666666664</v>
      </c>
      <c r="C555" s="15">
        <v>281.76</v>
      </c>
      <c r="D555" s="23">
        <f t="shared" si="41"/>
        <v>289.45609999999999</v>
      </c>
      <c r="E555" s="24">
        <f>SMA1MSFT[[#This Row],[Adj Close]]-SMA1MSFT[[#This Row],[Naive Trend ]]</f>
        <v>-7.6961000000000013</v>
      </c>
      <c r="F555" s="6">
        <f t="shared" si="40"/>
        <v>59.229955210000021</v>
      </c>
      <c r="G555" s="6">
        <f>ABS(SMA1MSFT[[#This Row],[Erorr 1]])</f>
        <v>7.6961000000000013</v>
      </c>
      <c r="H555" s="25">
        <f>SMA1MSFT[[#This Row],[Abs Erorr 1]]/SMA1MSFT[[#This Row],[Adj Close]]</f>
        <v>2.7314381033503695E-2</v>
      </c>
      <c r="I555" s="23">
        <f t="shared" si="43"/>
        <v>291.04813333333334</v>
      </c>
      <c r="J555" s="26">
        <f>(SMA1MSFT[[#This Row],[Adj Close]]-SMA1MSFT[[#This Row],[3-MA]])</f>
        <v>-9.2881333333333487</v>
      </c>
      <c r="K555" s="11">
        <f t="shared" si="42"/>
        <v>86.269420817778069</v>
      </c>
      <c r="L555" s="11">
        <f>ABS(SMA1MSFT[[#This Row],[Erorr 2]])</f>
        <v>9.2881333333333487</v>
      </c>
      <c r="M555" s="25">
        <f>SMA1MSFT[[#This Row],[Abs Erorr 2]]/SMA1MSFT[[#This Row],[Adj Close]]</f>
        <v>3.2964698088207511E-2</v>
      </c>
      <c r="N555" s="23">
        <f t="shared" si="44"/>
        <v>294.65856666666667</v>
      </c>
      <c r="O555" s="27">
        <f>SMA1MSFT[[#This Row],[Adj Close]]-SMA1MSFT[[#This Row],[6-MA]]</f>
        <v>-12.898566666666682</v>
      </c>
      <c r="P555" s="11">
        <f>(SMA1MSFT[[#This Row],[Adj Close]]-N555)^2</f>
        <v>166.37302205444482</v>
      </c>
      <c r="Q555" s="11">
        <f>ABS(SMA1MSFT[[#This Row],[Erorr 3]])</f>
        <v>12.898566666666682</v>
      </c>
      <c r="R555" s="28">
        <f>SMA1MSFT[[#This Row],[Abs Erorr 3]]/SMA1MSFT[[#This Row],[Adj Close]]</f>
        <v>4.5778558584137853E-2</v>
      </c>
    </row>
    <row r="556" spans="2:18">
      <c r="B556" s="14">
        <v>44587.291666666664</v>
      </c>
      <c r="C556" s="15">
        <v>289.78820000000002</v>
      </c>
      <c r="D556" s="23">
        <f t="shared" si="41"/>
        <v>281.76</v>
      </c>
      <c r="E556" s="24">
        <f>SMA1MSFT[[#This Row],[Adj Close]]-SMA1MSFT[[#This Row],[Naive Trend ]]</f>
        <v>8.0282000000000266</v>
      </c>
      <c r="F556" s="6">
        <f t="shared" si="40"/>
        <v>64.451995240000429</v>
      </c>
      <c r="G556" s="6">
        <f>ABS(SMA1MSFT[[#This Row],[Erorr 1]])</f>
        <v>8.0282000000000266</v>
      </c>
      <c r="H556" s="25">
        <f>SMA1MSFT[[#This Row],[Abs Erorr 1]]/SMA1MSFT[[#This Row],[Adj Close]]</f>
        <v>2.7703681516362731E-2</v>
      </c>
      <c r="I556" s="23">
        <f t="shared" si="43"/>
        <v>286.78006666666664</v>
      </c>
      <c r="J556" s="26">
        <f>(SMA1MSFT[[#This Row],[Adj Close]]-SMA1MSFT[[#This Row],[3-MA]])</f>
        <v>3.008133333333376</v>
      </c>
      <c r="K556" s="11">
        <f t="shared" si="42"/>
        <v>9.0488661511113673</v>
      </c>
      <c r="L556" s="11">
        <f>ABS(SMA1MSFT[[#This Row],[Erorr 2]])</f>
        <v>3.008133333333376</v>
      </c>
      <c r="M556" s="25">
        <f>SMA1MSFT[[#This Row],[Abs Erorr 2]]/SMA1MSFT[[#This Row],[Adj Close]]</f>
        <v>1.0380454874744299E-2</v>
      </c>
      <c r="N556" s="23">
        <f t="shared" si="44"/>
        <v>291.12463333333329</v>
      </c>
      <c r="O556" s="27">
        <f>SMA1MSFT[[#This Row],[Adj Close]]-SMA1MSFT[[#This Row],[6-MA]]</f>
        <v>-1.3364333333332752</v>
      </c>
      <c r="P556" s="11">
        <f>(SMA1MSFT[[#This Row],[Adj Close]]-N556)^2</f>
        <v>1.7860540544442891</v>
      </c>
      <c r="Q556" s="11">
        <f>ABS(SMA1MSFT[[#This Row],[Erorr 3]])</f>
        <v>1.3364333333332752</v>
      </c>
      <c r="R556" s="28">
        <f>SMA1MSFT[[#This Row],[Abs Erorr 3]]/SMA1MSFT[[#This Row],[Adj Close]]</f>
        <v>4.6117589789138247E-3</v>
      </c>
    </row>
    <row r="557" spans="2:18">
      <c r="B557" s="14">
        <v>44588.291666666664</v>
      </c>
      <c r="C557" s="15">
        <v>292.84519999999998</v>
      </c>
      <c r="D557" s="23">
        <f t="shared" si="41"/>
        <v>289.78820000000002</v>
      </c>
      <c r="E557" s="24">
        <f>SMA1MSFT[[#This Row],[Adj Close]]-SMA1MSFT[[#This Row],[Naive Trend ]]</f>
        <v>3.0569999999999595</v>
      </c>
      <c r="F557" s="6">
        <f t="shared" si="40"/>
        <v>9.3452489999997521</v>
      </c>
      <c r="G557" s="6">
        <f>ABS(SMA1MSFT[[#This Row],[Erorr 1]])</f>
        <v>3.0569999999999595</v>
      </c>
      <c r="H557" s="25">
        <f>SMA1MSFT[[#This Row],[Abs Erorr 1]]/SMA1MSFT[[#This Row],[Adj Close]]</f>
        <v>1.0438962291340134E-2</v>
      </c>
      <c r="I557" s="23">
        <f t="shared" si="43"/>
        <v>287.00143333333335</v>
      </c>
      <c r="J557" s="26">
        <f>(SMA1MSFT[[#This Row],[Adj Close]]-SMA1MSFT[[#This Row],[3-MA]])</f>
        <v>5.8437666666666246</v>
      </c>
      <c r="K557" s="11">
        <f t="shared" si="42"/>
        <v>34.149608854443954</v>
      </c>
      <c r="L557" s="11">
        <f>ABS(SMA1MSFT[[#This Row],[Erorr 2]])</f>
        <v>5.8437666666666246</v>
      </c>
      <c r="M557" s="25">
        <f>SMA1MSFT[[#This Row],[Abs Erorr 2]]/SMA1MSFT[[#This Row],[Adj Close]]</f>
        <v>1.9955138983553854E-2</v>
      </c>
      <c r="N557" s="23">
        <f t="shared" si="44"/>
        <v>290.15773333333334</v>
      </c>
      <c r="O557" s="27">
        <f>SMA1MSFT[[#This Row],[Adj Close]]-SMA1MSFT[[#This Row],[6-MA]]</f>
        <v>2.6874666666666371</v>
      </c>
      <c r="P557" s="11">
        <f>(SMA1MSFT[[#This Row],[Adj Close]]-N557)^2</f>
        <v>7.2224770844442858</v>
      </c>
      <c r="Q557" s="11">
        <f>ABS(SMA1MSFT[[#This Row],[Erorr 3]])</f>
        <v>2.6874666666666371</v>
      </c>
      <c r="R557" s="28">
        <f>SMA1MSFT[[#This Row],[Abs Erorr 3]]/SMA1MSFT[[#This Row],[Adj Close]]</f>
        <v>9.1770896933486956E-3</v>
      </c>
    </row>
    <row r="558" spans="2:18">
      <c r="B558" s="14">
        <v>44589.291666666664</v>
      </c>
      <c r="C558" s="15">
        <v>301.06880000000001</v>
      </c>
      <c r="D558" s="23">
        <f t="shared" si="41"/>
        <v>292.84519999999998</v>
      </c>
      <c r="E558" s="24">
        <f>SMA1MSFT[[#This Row],[Adj Close]]-SMA1MSFT[[#This Row],[Naive Trend ]]</f>
        <v>8.2236000000000331</v>
      </c>
      <c r="F558" s="6">
        <f t="shared" si="40"/>
        <v>67.627596960000545</v>
      </c>
      <c r="G558" s="6">
        <f>ABS(SMA1MSFT[[#This Row],[Erorr 1]])</f>
        <v>8.2236000000000331</v>
      </c>
      <c r="H558" s="25">
        <f>SMA1MSFT[[#This Row],[Abs Erorr 1]]/SMA1MSFT[[#This Row],[Adj Close]]</f>
        <v>2.731468687555812E-2</v>
      </c>
      <c r="I558" s="23">
        <f t="shared" si="43"/>
        <v>288.13113333333331</v>
      </c>
      <c r="J558" s="26">
        <f>(SMA1MSFT[[#This Row],[Adj Close]]-SMA1MSFT[[#This Row],[3-MA]])</f>
        <v>12.937666666666701</v>
      </c>
      <c r="K558" s="11">
        <f t="shared" si="42"/>
        <v>167.38321877777867</v>
      </c>
      <c r="L558" s="11">
        <f>ABS(SMA1MSFT[[#This Row],[Erorr 2]])</f>
        <v>12.937666666666701</v>
      </c>
      <c r="M558" s="25">
        <f>SMA1MSFT[[#This Row],[Abs Erorr 2]]/SMA1MSFT[[#This Row],[Adj Close]]</f>
        <v>4.2972459008262229E-2</v>
      </c>
      <c r="N558" s="23">
        <f t="shared" si="44"/>
        <v>289.58963333333332</v>
      </c>
      <c r="O558" s="27">
        <f>SMA1MSFT[[#This Row],[Adj Close]]-SMA1MSFT[[#This Row],[6-MA]]</f>
        <v>11.479166666666686</v>
      </c>
      <c r="P558" s="11">
        <f>(SMA1MSFT[[#This Row],[Adj Close]]-N558)^2</f>
        <v>131.77126736111154</v>
      </c>
      <c r="Q558" s="11">
        <f>ABS(SMA1MSFT[[#This Row],[Erorr 3]])</f>
        <v>11.479166666666686</v>
      </c>
      <c r="R558" s="28">
        <f>SMA1MSFT[[#This Row],[Abs Erorr 3]]/SMA1MSFT[[#This Row],[Adj Close]]</f>
        <v>3.8128051351274811E-2</v>
      </c>
    </row>
    <row r="559" spans="2:18">
      <c r="B559" s="14">
        <v>44592.291666666664</v>
      </c>
      <c r="C559" s="15">
        <v>303.72539999999998</v>
      </c>
      <c r="D559" s="23">
        <f t="shared" si="41"/>
        <v>301.06880000000001</v>
      </c>
      <c r="E559" s="24">
        <f>SMA1MSFT[[#This Row],[Adj Close]]-SMA1MSFT[[#This Row],[Naive Trend ]]</f>
        <v>2.656599999999969</v>
      </c>
      <c r="F559" s="6">
        <f t="shared" si="40"/>
        <v>7.0575235599998356</v>
      </c>
      <c r="G559" s="6">
        <f>ABS(SMA1MSFT[[#This Row],[Erorr 1]])</f>
        <v>2.656599999999969</v>
      </c>
      <c r="H559" s="25">
        <f>SMA1MSFT[[#This Row],[Abs Erorr 1]]/SMA1MSFT[[#This Row],[Adj Close]]</f>
        <v>8.7467166065135458E-3</v>
      </c>
      <c r="I559" s="23">
        <f t="shared" si="43"/>
        <v>294.56739999999996</v>
      </c>
      <c r="J559" s="26">
        <f>(SMA1MSFT[[#This Row],[Adj Close]]-SMA1MSFT[[#This Row],[3-MA]])</f>
        <v>9.1580000000000155</v>
      </c>
      <c r="K559" s="11">
        <f t="shared" si="42"/>
        <v>83.86896400000029</v>
      </c>
      <c r="L559" s="11">
        <f>ABS(SMA1MSFT[[#This Row],[Erorr 2]])</f>
        <v>9.1580000000000155</v>
      </c>
      <c r="M559" s="25">
        <f>SMA1MSFT[[#This Row],[Abs Erorr 2]]/SMA1MSFT[[#This Row],[Adj Close]]</f>
        <v>3.0152236197565355E-2</v>
      </c>
      <c r="N559" s="23">
        <f t="shared" si="44"/>
        <v>290.67373333333336</v>
      </c>
      <c r="O559" s="27">
        <f>SMA1MSFT[[#This Row],[Adj Close]]-SMA1MSFT[[#This Row],[6-MA]]</f>
        <v>13.05166666666662</v>
      </c>
      <c r="P559" s="11">
        <f>(SMA1MSFT[[#This Row],[Adj Close]]-N559)^2</f>
        <v>170.34600277777656</v>
      </c>
      <c r="Q559" s="11">
        <f>ABS(SMA1MSFT[[#This Row],[Erorr 3]])</f>
        <v>13.05166666666662</v>
      </c>
      <c r="R559" s="28">
        <f>SMA1MSFT[[#This Row],[Abs Erorr 3]]/SMA1MSFT[[#This Row],[Adj Close]]</f>
        <v>4.2971930127235394E-2</v>
      </c>
    </row>
    <row r="560" spans="2:18">
      <c r="B560" s="14">
        <v>44593.291666666664</v>
      </c>
      <c r="C560" s="15">
        <v>301.55709999999999</v>
      </c>
      <c r="D560" s="23">
        <f t="shared" si="41"/>
        <v>303.72539999999998</v>
      </c>
      <c r="E560" s="24">
        <f>SMA1MSFT[[#This Row],[Adj Close]]-SMA1MSFT[[#This Row],[Naive Trend ]]</f>
        <v>-2.1682999999999879</v>
      </c>
      <c r="F560" s="6">
        <f t="shared" si="40"/>
        <v>4.7015248899999476</v>
      </c>
      <c r="G560" s="6">
        <f>ABS(SMA1MSFT[[#This Row],[Erorr 1]])</f>
        <v>2.1682999999999879</v>
      </c>
      <c r="H560" s="25">
        <f>SMA1MSFT[[#This Row],[Abs Erorr 1]]/SMA1MSFT[[#This Row],[Adj Close]]</f>
        <v>7.1903463722127183E-3</v>
      </c>
      <c r="I560" s="23">
        <f t="shared" si="43"/>
        <v>299.21313333333336</v>
      </c>
      <c r="J560" s="26">
        <f>(SMA1MSFT[[#This Row],[Adj Close]]-SMA1MSFT[[#This Row],[3-MA]])</f>
        <v>2.3439666666666312</v>
      </c>
      <c r="K560" s="11">
        <f t="shared" si="42"/>
        <v>5.4941797344442787</v>
      </c>
      <c r="L560" s="11">
        <f>ABS(SMA1MSFT[[#This Row],[Erorr 2]])</f>
        <v>2.3439666666666312</v>
      </c>
      <c r="M560" s="25">
        <f>SMA1MSFT[[#This Row],[Abs Erorr 2]]/SMA1MSFT[[#This Row],[Adj Close]]</f>
        <v>7.7728783924060525E-3</v>
      </c>
      <c r="N560" s="23">
        <f t="shared" si="44"/>
        <v>293.10728333333333</v>
      </c>
      <c r="O560" s="27">
        <f>SMA1MSFT[[#This Row],[Adj Close]]-SMA1MSFT[[#This Row],[6-MA]]</f>
        <v>8.4498166666666634</v>
      </c>
      <c r="P560" s="11">
        <f>(SMA1MSFT[[#This Row],[Adj Close]]-N560)^2</f>
        <v>71.399401700277721</v>
      </c>
      <c r="Q560" s="11">
        <f>ABS(SMA1MSFT[[#This Row],[Erorr 3]])</f>
        <v>8.4498166666666634</v>
      </c>
      <c r="R560" s="28">
        <f>SMA1MSFT[[#This Row],[Abs Erorr 3]]/SMA1MSFT[[#This Row],[Adj Close]]</f>
        <v>2.8020619201692361E-2</v>
      </c>
    </row>
    <row r="561" spans="2:18">
      <c r="B561" s="14">
        <v>44594.291666666664</v>
      </c>
      <c r="C561" s="15">
        <v>306.14749999999998</v>
      </c>
      <c r="D561" s="23">
        <f t="shared" si="41"/>
        <v>301.55709999999999</v>
      </c>
      <c r="E561" s="24">
        <f>SMA1MSFT[[#This Row],[Adj Close]]-SMA1MSFT[[#This Row],[Naive Trend ]]</f>
        <v>4.5903999999999883</v>
      </c>
      <c r="F561" s="6">
        <f t="shared" si="40"/>
        <v>21.071772159999892</v>
      </c>
      <c r="G561" s="6">
        <f>ABS(SMA1MSFT[[#This Row],[Erorr 1]])</f>
        <v>4.5903999999999883</v>
      </c>
      <c r="H561" s="25">
        <f>SMA1MSFT[[#This Row],[Abs Erorr 1]]/SMA1MSFT[[#This Row],[Adj Close]]</f>
        <v>1.4994079651148511E-2</v>
      </c>
      <c r="I561" s="23">
        <f t="shared" si="43"/>
        <v>302.11709999999999</v>
      </c>
      <c r="J561" s="26">
        <f>(SMA1MSFT[[#This Row],[Adj Close]]-SMA1MSFT[[#This Row],[3-MA]])</f>
        <v>4.030399999999986</v>
      </c>
      <c r="K561" s="11">
        <f t="shared" si="42"/>
        <v>16.244124159999888</v>
      </c>
      <c r="L561" s="11">
        <f>ABS(SMA1MSFT[[#This Row],[Erorr 2]])</f>
        <v>4.030399999999986</v>
      </c>
      <c r="M561" s="25">
        <f>SMA1MSFT[[#This Row],[Abs Erorr 2]]/SMA1MSFT[[#This Row],[Adj Close]]</f>
        <v>1.316489600601013E-2</v>
      </c>
      <c r="N561" s="23">
        <f t="shared" si="44"/>
        <v>295.12411666666668</v>
      </c>
      <c r="O561" s="27">
        <f>SMA1MSFT[[#This Row],[Adj Close]]-SMA1MSFT[[#This Row],[6-MA]]</f>
        <v>11.0233833333333</v>
      </c>
      <c r="P561" s="11">
        <f>(SMA1MSFT[[#This Row],[Adj Close]]-N561)^2</f>
        <v>121.51498011361036</v>
      </c>
      <c r="Q561" s="11">
        <f>ABS(SMA1MSFT[[#This Row],[Erorr 3]])</f>
        <v>11.0233833333333</v>
      </c>
      <c r="R561" s="28">
        <f>SMA1MSFT[[#This Row],[Abs Erorr 3]]/SMA1MSFT[[#This Row],[Adj Close]]</f>
        <v>3.6006772334686056E-2</v>
      </c>
    </row>
    <row r="562" spans="2:18">
      <c r="B562" s="14">
        <v>44595.291666666664</v>
      </c>
      <c r="C562" s="15">
        <v>294.22239999999999</v>
      </c>
      <c r="D562" s="23">
        <f t="shared" si="41"/>
        <v>306.14749999999998</v>
      </c>
      <c r="E562" s="24">
        <f>SMA1MSFT[[#This Row],[Adj Close]]-SMA1MSFT[[#This Row],[Naive Trend ]]</f>
        <v>-11.925099999999986</v>
      </c>
      <c r="F562" s="6">
        <f t="shared" si="40"/>
        <v>142.20801000999967</v>
      </c>
      <c r="G562" s="6">
        <f>ABS(SMA1MSFT[[#This Row],[Erorr 1]])</f>
        <v>11.925099999999986</v>
      </c>
      <c r="H562" s="25">
        <f>SMA1MSFT[[#This Row],[Abs Erorr 1]]/SMA1MSFT[[#This Row],[Adj Close]]</f>
        <v>4.0530904513048589E-2</v>
      </c>
      <c r="I562" s="23">
        <f t="shared" si="43"/>
        <v>303.81</v>
      </c>
      <c r="J562" s="26">
        <f>(SMA1MSFT[[#This Row],[Adj Close]]-SMA1MSFT[[#This Row],[3-MA]])</f>
        <v>-9.587600000000009</v>
      </c>
      <c r="K562" s="11">
        <f t="shared" si="42"/>
        <v>91.922073760000174</v>
      </c>
      <c r="L562" s="11">
        <f>ABS(SMA1MSFT[[#This Row],[Erorr 2]])</f>
        <v>9.587600000000009</v>
      </c>
      <c r="M562" s="25">
        <f>SMA1MSFT[[#This Row],[Abs Erorr 2]]/SMA1MSFT[[#This Row],[Adj Close]]</f>
        <v>3.2586234086867651E-2</v>
      </c>
      <c r="N562" s="23">
        <f t="shared" si="44"/>
        <v>299.18869999999998</v>
      </c>
      <c r="O562" s="27">
        <f>SMA1MSFT[[#This Row],[Adj Close]]-SMA1MSFT[[#This Row],[6-MA]]</f>
        <v>-4.9662999999999897</v>
      </c>
      <c r="P562" s="11">
        <f>(SMA1MSFT[[#This Row],[Adj Close]]-N562)^2</f>
        <v>24.664135689999899</v>
      </c>
      <c r="Q562" s="11">
        <f>ABS(SMA1MSFT[[#This Row],[Erorr 3]])</f>
        <v>4.9662999999999897</v>
      </c>
      <c r="R562" s="28">
        <f>SMA1MSFT[[#This Row],[Abs Erorr 3]]/SMA1MSFT[[#This Row],[Adj Close]]</f>
        <v>1.6879408229964782E-2</v>
      </c>
    </row>
    <row r="563" spans="2:18">
      <c r="B563" s="14">
        <v>44596.291666666664</v>
      </c>
      <c r="C563" s="15">
        <v>298.80290000000002</v>
      </c>
      <c r="D563" s="23">
        <f t="shared" si="41"/>
        <v>294.22239999999999</v>
      </c>
      <c r="E563" s="24">
        <f>SMA1MSFT[[#This Row],[Adj Close]]-SMA1MSFT[[#This Row],[Naive Trend ]]</f>
        <v>4.5805000000000291</v>
      </c>
      <c r="F563" s="6">
        <f t="shared" si="40"/>
        <v>20.980980250000268</v>
      </c>
      <c r="G563" s="6">
        <f>ABS(SMA1MSFT[[#This Row],[Erorr 1]])</f>
        <v>4.5805000000000291</v>
      </c>
      <c r="H563" s="25">
        <f>SMA1MSFT[[#This Row],[Abs Erorr 1]]/SMA1MSFT[[#This Row],[Adj Close]]</f>
        <v>1.5329503160779325E-2</v>
      </c>
      <c r="I563" s="23">
        <f t="shared" si="43"/>
        <v>300.64233333333334</v>
      </c>
      <c r="J563" s="26">
        <f>(SMA1MSFT[[#This Row],[Adj Close]]-SMA1MSFT[[#This Row],[3-MA]])</f>
        <v>-1.8394333333333179</v>
      </c>
      <c r="K563" s="11">
        <f t="shared" si="42"/>
        <v>3.3835149877777213</v>
      </c>
      <c r="L563" s="11">
        <f>ABS(SMA1MSFT[[#This Row],[Erorr 2]])</f>
        <v>1.8394333333333179</v>
      </c>
      <c r="M563" s="25">
        <f>SMA1MSFT[[#This Row],[Abs Erorr 2]]/SMA1MSFT[[#This Row],[Adj Close]]</f>
        <v>6.1560089722466479E-3</v>
      </c>
      <c r="N563" s="23">
        <f t="shared" si="44"/>
        <v>299.92773333333338</v>
      </c>
      <c r="O563" s="27">
        <f>SMA1MSFT[[#This Row],[Adj Close]]-SMA1MSFT[[#This Row],[6-MA]]</f>
        <v>-1.1248333333333562</v>
      </c>
      <c r="P563" s="11">
        <f>(SMA1MSFT[[#This Row],[Adj Close]]-N563)^2</f>
        <v>1.2652500277778294</v>
      </c>
      <c r="Q563" s="11">
        <f>ABS(SMA1MSFT[[#This Row],[Erorr 3]])</f>
        <v>1.1248333333333562</v>
      </c>
      <c r="R563" s="28">
        <f>SMA1MSFT[[#This Row],[Abs Erorr 3]]/SMA1MSFT[[#This Row],[Adj Close]]</f>
        <v>3.764465918280432E-3</v>
      </c>
    </row>
    <row r="564" spans="2:18">
      <c r="B564" s="14">
        <v>44599.291666666664</v>
      </c>
      <c r="C564" s="15">
        <v>293.92930000000001</v>
      </c>
      <c r="D564" s="23">
        <f t="shared" si="41"/>
        <v>298.80290000000002</v>
      </c>
      <c r="E564" s="24">
        <f>SMA1MSFT[[#This Row],[Adj Close]]-SMA1MSFT[[#This Row],[Naive Trend ]]</f>
        <v>-4.8736000000000104</v>
      </c>
      <c r="F564" s="6">
        <f t="shared" si="40"/>
        <v>23.7519769600001</v>
      </c>
      <c r="G564" s="6">
        <f>ABS(SMA1MSFT[[#This Row],[Erorr 1]])</f>
        <v>4.8736000000000104</v>
      </c>
      <c r="H564" s="25">
        <f>SMA1MSFT[[#This Row],[Abs Erorr 1]]/SMA1MSFT[[#This Row],[Adj Close]]</f>
        <v>1.6580858049878015E-2</v>
      </c>
      <c r="I564" s="23">
        <f t="shared" si="43"/>
        <v>299.72426666666667</v>
      </c>
      <c r="J564" s="26">
        <f>(SMA1MSFT[[#This Row],[Adj Close]]-SMA1MSFT[[#This Row],[3-MA]])</f>
        <v>-5.7949666666666531</v>
      </c>
      <c r="K564" s="11">
        <f t="shared" si="42"/>
        <v>33.581638667777618</v>
      </c>
      <c r="L564" s="11">
        <f>ABS(SMA1MSFT[[#This Row],[Erorr 2]])</f>
        <v>5.7949666666666531</v>
      </c>
      <c r="M564" s="25">
        <f>SMA1MSFT[[#This Row],[Abs Erorr 2]]/SMA1MSFT[[#This Row],[Adj Close]]</f>
        <v>1.9715512086296443E-2</v>
      </c>
      <c r="N564" s="23">
        <f t="shared" si="44"/>
        <v>300.92068333333333</v>
      </c>
      <c r="O564" s="27">
        <f>SMA1MSFT[[#This Row],[Adj Close]]-SMA1MSFT[[#This Row],[6-MA]]</f>
        <v>-6.9913833333333173</v>
      </c>
      <c r="P564" s="11">
        <f>(SMA1MSFT[[#This Row],[Adj Close]]-N564)^2</f>
        <v>48.879440913610885</v>
      </c>
      <c r="Q564" s="11">
        <f>ABS(SMA1MSFT[[#This Row],[Erorr 3]])</f>
        <v>6.9913833333333173</v>
      </c>
      <c r="R564" s="28">
        <f>SMA1MSFT[[#This Row],[Abs Erorr 3]]/SMA1MSFT[[#This Row],[Adj Close]]</f>
        <v>2.378593537062592E-2</v>
      </c>
    </row>
    <row r="565" spans="2:18">
      <c r="B565" s="14">
        <v>44600.291666666664</v>
      </c>
      <c r="C565" s="15">
        <v>297.45510000000002</v>
      </c>
      <c r="D565" s="23">
        <f t="shared" si="41"/>
        <v>293.92930000000001</v>
      </c>
      <c r="E565" s="24">
        <f>SMA1MSFT[[#This Row],[Adj Close]]-SMA1MSFT[[#This Row],[Naive Trend ]]</f>
        <v>3.5258000000000038</v>
      </c>
      <c r="F565" s="6">
        <f t="shared" si="40"/>
        <v>12.431265640000026</v>
      </c>
      <c r="G565" s="6">
        <f>ABS(SMA1MSFT[[#This Row],[Erorr 1]])</f>
        <v>3.5258000000000038</v>
      </c>
      <c r="H565" s="25">
        <f>SMA1MSFT[[#This Row],[Abs Erorr 1]]/SMA1MSFT[[#This Row],[Adj Close]]</f>
        <v>1.1853217510810888E-2</v>
      </c>
      <c r="I565" s="23">
        <f t="shared" si="43"/>
        <v>295.65153333333336</v>
      </c>
      <c r="J565" s="26">
        <f>(SMA1MSFT[[#This Row],[Adj Close]]-SMA1MSFT[[#This Row],[3-MA]])</f>
        <v>1.8035666666666543</v>
      </c>
      <c r="K565" s="11">
        <f t="shared" si="42"/>
        <v>3.2528527211110667</v>
      </c>
      <c r="L565" s="11">
        <f>ABS(SMA1MSFT[[#This Row],[Erorr 2]])</f>
        <v>1.8035666666666543</v>
      </c>
      <c r="M565" s="25">
        <f>SMA1MSFT[[#This Row],[Abs Erorr 2]]/SMA1MSFT[[#This Row],[Adj Close]]</f>
        <v>6.0633240669487739E-3</v>
      </c>
      <c r="N565" s="23">
        <f t="shared" si="44"/>
        <v>299.73076666666668</v>
      </c>
      <c r="O565" s="27">
        <f>SMA1MSFT[[#This Row],[Adj Close]]-SMA1MSFT[[#This Row],[6-MA]]</f>
        <v>-2.2756666666666661</v>
      </c>
      <c r="P565" s="11">
        <f>(SMA1MSFT[[#This Row],[Adj Close]]-N565)^2</f>
        <v>5.1786587777777751</v>
      </c>
      <c r="Q565" s="11">
        <f>ABS(SMA1MSFT[[#This Row],[Erorr 3]])</f>
        <v>2.2756666666666661</v>
      </c>
      <c r="R565" s="28">
        <f>SMA1MSFT[[#This Row],[Abs Erorr 3]]/SMA1MSFT[[#This Row],[Adj Close]]</f>
        <v>7.6504543598905047E-3</v>
      </c>
    </row>
    <row r="566" spans="2:18">
      <c r="B566" s="14">
        <v>44601.291666666664</v>
      </c>
      <c r="C566" s="15">
        <v>303.95</v>
      </c>
      <c r="D566" s="23">
        <f t="shared" si="41"/>
        <v>297.45510000000002</v>
      </c>
      <c r="E566" s="24">
        <f>SMA1MSFT[[#This Row],[Adj Close]]-SMA1MSFT[[#This Row],[Naive Trend ]]</f>
        <v>6.4948999999999728</v>
      </c>
      <c r="F566" s="6">
        <f t="shared" si="40"/>
        <v>42.183726009999646</v>
      </c>
      <c r="G566" s="6">
        <f>ABS(SMA1MSFT[[#This Row],[Erorr 1]])</f>
        <v>6.4948999999999728</v>
      </c>
      <c r="H566" s="25">
        <f>SMA1MSFT[[#This Row],[Abs Erorr 1]]/SMA1MSFT[[#This Row],[Adj Close]]</f>
        <v>2.1368317157427121E-2</v>
      </c>
      <c r="I566" s="23">
        <f t="shared" si="43"/>
        <v>296.72910000000002</v>
      </c>
      <c r="J566" s="26">
        <f>(SMA1MSFT[[#This Row],[Adj Close]]-SMA1MSFT[[#This Row],[3-MA]])</f>
        <v>7.2208999999999719</v>
      </c>
      <c r="K566" s="11">
        <f t="shared" si="42"/>
        <v>52.141396809999591</v>
      </c>
      <c r="L566" s="11">
        <f>ABS(SMA1MSFT[[#This Row],[Erorr 2]])</f>
        <v>7.2208999999999719</v>
      </c>
      <c r="M566" s="25">
        <f>SMA1MSFT[[#This Row],[Abs Erorr 2]]/SMA1MSFT[[#This Row],[Adj Close]]</f>
        <v>2.3756867905905484E-2</v>
      </c>
      <c r="N566" s="23">
        <f t="shared" si="44"/>
        <v>298.68571666666668</v>
      </c>
      <c r="O566" s="27">
        <f>SMA1MSFT[[#This Row],[Adj Close]]-SMA1MSFT[[#This Row],[6-MA]]</f>
        <v>5.2642833333333101</v>
      </c>
      <c r="P566" s="11">
        <f>(SMA1MSFT[[#This Row],[Adj Close]]-N566)^2</f>
        <v>27.712679013610867</v>
      </c>
      <c r="Q566" s="11">
        <f>ABS(SMA1MSFT[[#This Row],[Erorr 3]])</f>
        <v>5.2642833333333101</v>
      </c>
      <c r="R566" s="28">
        <f>SMA1MSFT[[#This Row],[Abs Erorr 3]]/SMA1MSFT[[#This Row],[Adj Close]]</f>
        <v>1.7319570104732063E-2</v>
      </c>
    </row>
    <row r="567" spans="2:18">
      <c r="B567" s="14">
        <v>44602.291666666664</v>
      </c>
      <c r="C567" s="15">
        <v>295.32600000000002</v>
      </c>
      <c r="D567" s="23">
        <f t="shared" si="41"/>
        <v>303.95</v>
      </c>
      <c r="E567" s="24">
        <f>SMA1MSFT[[#This Row],[Adj Close]]-SMA1MSFT[[#This Row],[Naive Trend ]]</f>
        <v>-8.6239999999999668</v>
      </c>
      <c r="F567" s="6">
        <f t="shared" si="40"/>
        <v>74.373375999999425</v>
      </c>
      <c r="G567" s="6">
        <f>ABS(SMA1MSFT[[#This Row],[Erorr 1]])</f>
        <v>8.6239999999999668</v>
      </c>
      <c r="H567" s="25">
        <f>SMA1MSFT[[#This Row],[Abs Erorr 1]]/SMA1MSFT[[#This Row],[Adj Close]]</f>
        <v>2.9201628031395699E-2</v>
      </c>
      <c r="I567" s="23">
        <f t="shared" si="43"/>
        <v>298.44479999999999</v>
      </c>
      <c r="J567" s="26">
        <f>(SMA1MSFT[[#This Row],[Adj Close]]-SMA1MSFT[[#This Row],[3-MA]])</f>
        <v>-3.1187999999999647</v>
      </c>
      <c r="K567" s="11">
        <f t="shared" si="42"/>
        <v>9.7269134399997803</v>
      </c>
      <c r="L567" s="11">
        <f>ABS(SMA1MSFT[[#This Row],[Erorr 2]])</f>
        <v>3.1187999999999647</v>
      </c>
      <c r="M567" s="25">
        <f>SMA1MSFT[[#This Row],[Abs Erorr 2]]/SMA1MSFT[[#This Row],[Adj Close]]</f>
        <v>1.0560533105788059E-2</v>
      </c>
      <c r="N567" s="23">
        <f t="shared" si="44"/>
        <v>299.08453333333335</v>
      </c>
      <c r="O567" s="27">
        <f>SMA1MSFT[[#This Row],[Adj Close]]-SMA1MSFT[[#This Row],[6-MA]]</f>
        <v>-3.7585333333333324</v>
      </c>
      <c r="P567" s="11">
        <f>(SMA1MSFT[[#This Row],[Adj Close]]-N567)^2</f>
        <v>14.12657281777777</v>
      </c>
      <c r="Q567" s="11">
        <f>ABS(SMA1MSFT[[#This Row],[Erorr 3]])</f>
        <v>3.7585333333333324</v>
      </c>
      <c r="R567" s="28">
        <f>SMA1MSFT[[#This Row],[Abs Erorr 3]]/SMA1MSFT[[#This Row],[Adj Close]]</f>
        <v>1.2726726848747934E-2</v>
      </c>
    </row>
    <row r="568" spans="2:18">
      <c r="B568" s="14">
        <v>44603.291666666664</v>
      </c>
      <c r="C568" s="15">
        <v>288.15719999999999</v>
      </c>
      <c r="D568" s="23">
        <f t="shared" si="41"/>
        <v>295.32600000000002</v>
      </c>
      <c r="E568" s="24">
        <f>SMA1MSFT[[#This Row],[Adj Close]]-SMA1MSFT[[#This Row],[Naive Trend ]]</f>
        <v>-7.1688000000000329</v>
      </c>
      <c r="F568" s="6">
        <f t="shared" si="40"/>
        <v>51.391693440000473</v>
      </c>
      <c r="G568" s="6">
        <f>ABS(SMA1MSFT[[#This Row],[Erorr 1]])</f>
        <v>7.1688000000000329</v>
      </c>
      <c r="H568" s="25">
        <f>SMA1MSFT[[#This Row],[Abs Erorr 1]]/SMA1MSFT[[#This Row],[Adj Close]]</f>
        <v>2.4878087377306669E-2</v>
      </c>
      <c r="I568" s="23">
        <f t="shared" si="43"/>
        <v>298.91036666666668</v>
      </c>
      <c r="J568" s="26">
        <f>(SMA1MSFT[[#This Row],[Adj Close]]-SMA1MSFT[[#This Row],[3-MA]])</f>
        <v>-10.753166666666687</v>
      </c>
      <c r="K568" s="11">
        <f t="shared" si="42"/>
        <v>115.63059336111154</v>
      </c>
      <c r="L568" s="11">
        <f>ABS(SMA1MSFT[[#This Row],[Erorr 2]])</f>
        <v>10.753166666666687</v>
      </c>
      <c r="M568" s="25">
        <f>SMA1MSFT[[#This Row],[Abs Erorr 2]]/SMA1MSFT[[#This Row],[Adj Close]]</f>
        <v>3.7317015388359853E-2</v>
      </c>
      <c r="N568" s="23">
        <f t="shared" si="44"/>
        <v>297.28095000000002</v>
      </c>
      <c r="O568" s="27">
        <f>SMA1MSFT[[#This Row],[Adj Close]]-SMA1MSFT[[#This Row],[6-MA]]</f>
        <v>-9.1237500000000296</v>
      </c>
      <c r="P568" s="11">
        <f>(SMA1MSFT[[#This Row],[Adj Close]]-N568)^2</f>
        <v>83.242814062500543</v>
      </c>
      <c r="Q568" s="11">
        <f>ABS(SMA1MSFT[[#This Row],[Erorr 3]])</f>
        <v>9.1237500000000296</v>
      </c>
      <c r="R568" s="28">
        <f>SMA1MSFT[[#This Row],[Abs Erorr 3]]/SMA1MSFT[[#This Row],[Adj Close]]</f>
        <v>3.1662405103880902E-2</v>
      </c>
    </row>
    <row r="569" spans="2:18">
      <c r="B569" s="14">
        <v>44606.291666666664</v>
      </c>
      <c r="C569" s="15">
        <v>288.1182</v>
      </c>
      <c r="D569" s="23">
        <f t="shared" si="41"/>
        <v>288.15719999999999</v>
      </c>
      <c r="E569" s="24">
        <f>SMA1MSFT[[#This Row],[Adj Close]]-SMA1MSFT[[#This Row],[Naive Trend ]]</f>
        <v>-3.8999999999987267E-2</v>
      </c>
      <c r="F569" s="6">
        <f t="shared" si="40"/>
        <v>1.5209999999990069E-3</v>
      </c>
      <c r="G569" s="6">
        <f>ABS(SMA1MSFT[[#This Row],[Erorr 1]])</f>
        <v>3.8999999999987267E-2</v>
      </c>
      <c r="H569" s="25">
        <f>SMA1MSFT[[#This Row],[Abs Erorr 1]]/SMA1MSFT[[#This Row],[Adj Close]]</f>
        <v>1.3536111221015287E-4</v>
      </c>
      <c r="I569" s="23">
        <f t="shared" si="43"/>
        <v>295.8110666666667</v>
      </c>
      <c r="J569" s="26">
        <f>(SMA1MSFT[[#This Row],[Adj Close]]-SMA1MSFT[[#This Row],[3-MA]])</f>
        <v>-7.6928666666667027</v>
      </c>
      <c r="K569" s="11">
        <f t="shared" si="42"/>
        <v>59.180197551111668</v>
      </c>
      <c r="L569" s="11">
        <f>ABS(SMA1MSFT[[#This Row],[Erorr 2]])</f>
        <v>7.6928666666667027</v>
      </c>
      <c r="M569" s="25">
        <f>SMA1MSFT[[#This Row],[Abs Erorr 2]]/SMA1MSFT[[#This Row],[Adj Close]]</f>
        <v>2.6700384309865544E-2</v>
      </c>
      <c r="N569" s="23">
        <f t="shared" si="44"/>
        <v>296.27008333333333</v>
      </c>
      <c r="O569" s="27">
        <f>SMA1MSFT[[#This Row],[Adj Close]]-SMA1MSFT[[#This Row],[6-MA]]</f>
        <v>-8.1518833333333305</v>
      </c>
      <c r="P569" s="11">
        <f>(SMA1MSFT[[#This Row],[Adj Close]]-N569)^2</f>
        <v>66.453201880277732</v>
      </c>
      <c r="Q569" s="11">
        <f>ABS(SMA1MSFT[[#This Row],[Erorr 3]])</f>
        <v>8.1518833333333305</v>
      </c>
      <c r="R569" s="28">
        <f>SMA1MSFT[[#This Row],[Abs Erorr 3]]/SMA1MSFT[[#This Row],[Adj Close]]</f>
        <v>2.8293538323276107E-2</v>
      </c>
    </row>
    <row r="570" spans="2:18">
      <c r="B570" s="14">
        <v>44607.291666666664</v>
      </c>
      <c r="C570" s="15">
        <v>293.4606</v>
      </c>
      <c r="D570" s="23">
        <f t="shared" si="41"/>
        <v>288.1182</v>
      </c>
      <c r="E570" s="24">
        <f>SMA1MSFT[[#This Row],[Adj Close]]-SMA1MSFT[[#This Row],[Naive Trend ]]</f>
        <v>5.3423999999999978</v>
      </c>
      <c r="F570" s="6">
        <f t="shared" si="40"/>
        <v>28.541237759999976</v>
      </c>
      <c r="G570" s="6">
        <f>ABS(SMA1MSFT[[#This Row],[Erorr 1]])</f>
        <v>5.3423999999999978</v>
      </c>
      <c r="H570" s="25">
        <f>SMA1MSFT[[#This Row],[Abs Erorr 1]]/SMA1MSFT[[#This Row],[Adj Close]]</f>
        <v>1.8204828859478914E-2</v>
      </c>
      <c r="I570" s="23">
        <f t="shared" si="43"/>
        <v>290.53379999999999</v>
      </c>
      <c r="J570" s="26">
        <f>(SMA1MSFT[[#This Row],[Adj Close]]-SMA1MSFT[[#This Row],[3-MA]])</f>
        <v>2.9268000000000143</v>
      </c>
      <c r="K570" s="11">
        <f t="shared" si="42"/>
        <v>8.5661582400000835</v>
      </c>
      <c r="L570" s="11">
        <f>ABS(SMA1MSFT[[#This Row],[Erorr 2]])</f>
        <v>2.9268000000000143</v>
      </c>
      <c r="M570" s="25">
        <f>SMA1MSFT[[#This Row],[Abs Erorr 2]]/SMA1MSFT[[#This Row],[Adj Close]]</f>
        <v>9.973400177059593E-3</v>
      </c>
      <c r="N570" s="23">
        <f t="shared" si="44"/>
        <v>294.48929999999996</v>
      </c>
      <c r="O570" s="27">
        <f>SMA1MSFT[[#This Row],[Adj Close]]-SMA1MSFT[[#This Row],[6-MA]]</f>
        <v>-1.028699999999958</v>
      </c>
      <c r="P570" s="11">
        <f>(SMA1MSFT[[#This Row],[Adj Close]]-N570)^2</f>
        <v>1.0582236899999136</v>
      </c>
      <c r="Q570" s="11">
        <f>ABS(SMA1MSFT[[#This Row],[Erorr 3]])</f>
        <v>1.028699999999958</v>
      </c>
      <c r="R570" s="28">
        <f>SMA1MSFT[[#This Row],[Abs Erorr 3]]/SMA1MSFT[[#This Row],[Adj Close]]</f>
        <v>3.5054109478408957E-3</v>
      </c>
    </row>
    <row r="571" spans="2:18">
      <c r="B571" s="14">
        <v>44608.291666666664</v>
      </c>
      <c r="C571" s="15">
        <v>293.11799999999999</v>
      </c>
      <c r="D571" s="23">
        <f t="shared" si="41"/>
        <v>293.4606</v>
      </c>
      <c r="E571" s="24">
        <f>SMA1MSFT[[#This Row],[Adj Close]]-SMA1MSFT[[#This Row],[Naive Trend ]]</f>
        <v>-0.34260000000000446</v>
      </c>
      <c r="F571" s="6">
        <f t="shared" si="40"/>
        <v>0.11737476000000305</v>
      </c>
      <c r="G571" s="6">
        <f>ABS(SMA1MSFT[[#This Row],[Erorr 1]])</f>
        <v>0.34260000000000446</v>
      </c>
      <c r="H571" s="25">
        <f>SMA1MSFT[[#This Row],[Abs Erorr 1]]/SMA1MSFT[[#This Row],[Adj Close]]</f>
        <v>1.168812560129383E-3</v>
      </c>
      <c r="I571" s="23">
        <f t="shared" si="43"/>
        <v>289.91199999999998</v>
      </c>
      <c r="J571" s="26">
        <f>(SMA1MSFT[[#This Row],[Adj Close]]-SMA1MSFT[[#This Row],[3-MA]])</f>
        <v>3.2060000000000173</v>
      </c>
      <c r="K571" s="11">
        <f t="shared" si="42"/>
        <v>10.278436000000111</v>
      </c>
      <c r="L571" s="11">
        <f>ABS(SMA1MSFT[[#This Row],[Erorr 2]])</f>
        <v>3.2060000000000173</v>
      </c>
      <c r="M571" s="25">
        <f>SMA1MSFT[[#This Row],[Abs Erorr 2]]/SMA1MSFT[[#This Row],[Adj Close]]</f>
        <v>1.0937574628647908E-2</v>
      </c>
      <c r="N571" s="23">
        <f t="shared" si="44"/>
        <v>294.41118333333333</v>
      </c>
      <c r="O571" s="27">
        <f>SMA1MSFT[[#This Row],[Adj Close]]-SMA1MSFT[[#This Row],[6-MA]]</f>
        <v>-1.2931833333333316</v>
      </c>
      <c r="P571" s="11">
        <f>(SMA1MSFT[[#This Row],[Adj Close]]-N571)^2</f>
        <v>1.6723231336111066</v>
      </c>
      <c r="Q571" s="11">
        <f>ABS(SMA1MSFT[[#This Row],[Erorr 3]])</f>
        <v>1.2931833333333316</v>
      </c>
      <c r="R571" s="28">
        <f>SMA1MSFT[[#This Row],[Abs Erorr 3]]/SMA1MSFT[[#This Row],[Adj Close]]</f>
        <v>4.4118182211032126E-3</v>
      </c>
    </row>
    <row r="572" spans="2:18">
      <c r="B572" s="14">
        <v>44609.291666666664</v>
      </c>
      <c r="C572" s="15">
        <v>284.53489999999999</v>
      </c>
      <c r="D572" s="23">
        <f t="shared" si="41"/>
        <v>293.11799999999999</v>
      </c>
      <c r="E572" s="24">
        <f>SMA1MSFT[[#This Row],[Adj Close]]-SMA1MSFT[[#This Row],[Naive Trend ]]</f>
        <v>-8.5831000000000017</v>
      </c>
      <c r="F572" s="6">
        <f t="shared" si="40"/>
        <v>73.669605610000033</v>
      </c>
      <c r="G572" s="6">
        <f>ABS(SMA1MSFT[[#This Row],[Erorr 1]])</f>
        <v>8.5831000000000017</v>
      </c>
      <c r="H572" s="25">
        <f>SMA1MSFT[[#This Row],[Abs Erorr 1]]/SMA1MSFT[[#This Row],[Adj Close]]</f>
        <v>3.0165368114772571E-2</v>
      </c>
      <c r="I572" s="23">
        <f t="shared" si="43"/>
        <v>291.56559999999996</v>
      </c>
      <c r="J572" s="26">
        <f>(SMA1MSFT[[#This Row],[Adj Close]]-SMA1MSFT[[#This Row],[3-MA]])</f>
        <v>-7.0306999999999675</v>
      </c>
      <c r="K572" s="11">
        <f t="shared" si="42"/>
        <v>49.430742489999545</v>
      </c>
      <c r="L572" s="11">
        <f>ABS(SMA1MSFT[[#This Row],[Erorr 2]])</f>
        <v>7.0306999999999675</v>
      </c>
      <c r="M572" s="25">
        <f>SMA1MSFT[[#This Row],[Abs Erorr 2]]/SMA1MSFT[[#This Row],[Adj Close]]</f>
        <v>2.4709446890346203E-2</v>
      </c>
      <c r="N572" s="23">
        <f t="shared" si="44"/>
        <v>293.68833333333333</v>
      </c>
      <c r="O572" s="27">
        <f>SMA1MSFT[[#This Row],[Adj Close]]-SMA1MSFT[[#This Row],[6-MA]]</f>
        <v>-9.1534333333333393</v>
      </c>
      <c r="P572" s="11">
        <f>(SMA1MSFT[[#This Row],[Adj Close]]-N572)^2</f>
        <v>83.785341787777881</v>
      </c>
      <c r="Q572" s="11">
        <f>ABS(SMA1MSFT[[#This Row],[Erorr 3]])</f>
        <v>9.1534333333333393</v>
      </c>
      <c r="R572" s="28">
        <f>SMA1MSFT[[#This Row],[Abs Erorr 3]]/SMA1MSFT[[#This Row],[Adj Close]]</f>
        <v>3.2169808811971186E-2</v>
      </c>
    </row>
    <row r="573" spans="2:18">
      <c r="B573" s="14">
        <v>44610.291666666664</v>
      </c>
      <c r="C573" s="15">
        <v>281.79450000000003</v>
      </c>
      <c r="D573" s="23">
        <f t="shared" si="41"/>
        <v>284.53489999999999</v>
      </c>
      <c r="E573" s="24">
        <f>SMA1MSFT[[#This Row],[Adj Close]]-SMA1MSFT[[#This Row],[Naive Trend ]]</f>
        <v>-2.7403999999999655</v>
      </c>
      <c r="F573" s="6">
        <f t="shared" si="40"/>
        <v>7.5097921599998108</v>
      </c>
      <c r="G573" s="6">
        <f>ABS(SMA1MSFT[[#This Row],[Erorr 1]])</f>
        <v>2.7403999999999655</v>
      </c>
      <c r="H573" s="25">
        <f>SMA1MSFT[[#This Row],[Abs Erorr 1]]/SMA1MSFT[[#This Row],[Adj Close]]</f>
        <v>9.7248171983483189E-3</v>
      </c>
      <c r="I573" s="23">
        <f t="shared" si="43"/>
        <v>290.37116666666668</v>
      </c>
      <c r="J573" s="26">
        <f>(SMA1MSFT[[#This Row],[Adj Close]]-SMA1MSFT[[#This Row],[3-MA]])</f>
        <v>-8.5766666666666538</v>
      </c>
      <c r="K573" s="11">
        <f t="shared" si="42"/>
        <v>73.559211111110884</v>
      </c>
      <c r="L573" s="11">
        <f>ABS(SMA1MSFT[[#This Row],[Erorr 2]])</f>
        <v>8.5766666666666538</v>
      </c>
      <c r="M573" s="25">
        <f>SMA1MSFT[[#This Row],[Abs Erorr 2]]/SMA1MSFT[[#This Row],[Adj Close]]</f>
        <v>3.0435890929974337E-2</v>
      </c>
      <c r="N573" s="23">
        <f t="shared" si="44"/>
        <v>290.4524833333333</v>
      </c>
      <c r="O573" s="27">
        <f>SMA1MSFT[[#This Row],[Adj Close]]-SMA1MSFT[[#This Row],[6-MA]]</f>
        <v>-8.6579833333332772</v>
      </c>
      <c r="P573" s="11">
        <f>(SMA1MSFT[[#This Row],[Adj Close]]-N573)^2</f>
        <v>74.960675400276799</v>
      </c>
      <c r="Q573" s="11">
        <f>ABS(SMA1MSFT[[#This Row],[Erorr 3]])</f>
        <v>8.6579833333332772</v>
      </c>
      <c r="R573" s="28">
        <f>SMA1MSFT[[#This Row],[Abs Erorr 3]]/SMA1MSFT[[#This Row],[Adj Close]]</f>
        <v>3.0724458189685309E-2</v>
      </c>
    </row>
    <row r="574" spans="2:18">
      <c r="B574" s="14">
        <v>44614.291666666664</v>
      </c>
      <c r="C574" s="15">
        <v>281.589</v>
      </c>
      <c r="D574" s="23">
        <f t="shared" si="41"/>
        <v>281.79450000000003</v>
      </c>
      <c r="E574" s="24">
        <f>SMA1MSFT[[#This Row],[Adj Close]]-SMA1MSFT[[#This Row],[Naive Trend ]]</f>
        <v>-0.2055000000000291</v>
      </c>
      <c r="F574" s="6">
        <f t="shared" si="40"/>
        <v>4.223025000001196E-2</v>
      </c>
      <c r="G574" s="6">
        <f>ABS(SMA1MSFT[[#This Row],[Erorr 1]])</f>
        <v>0.2055000000000291</v>
      </c>
      <c r="H574" s="25">
        <f>SMA1MSFT[[#This Row],[Abs Erorr 1]]/SMA1MSFT[[#This Row],[Adj Close]]</f>
        <v>7.2978703003323672E-4</v>
      </c>
      <c r="I574" s="23">
        <f t="shared" si="43"/>
        <v>286.48246666666665</v>
      </c>
      <c r="J574" s="26">
        <f>(SMA1MSFT[[#This Row],[Adj Close]]-SMA1MSFT[[#This Row],[3-MA]])</f>
        <v>-4.8934666666666544</v>
      </c>
      <c r="K574" s="11">
        <f t="shared" si="42"/>
        <v>23.946016017777659</v>
      </c>
      <c r="L574" s="11">
        <f>ABS(SMA1MSFT[[#This Row],[Erorr 2]])</f>
        <v>4.8934666666666544</v>
      </c>
      <c r="M574" s="25">
        <f>SMA1MSFT[[#This Row],[Abs Erorr 2]]/SMA1MSFT[[#This Row],[Adj Close]]</f>
        <v>1.7378046254174183E-2</v>
      </c>
      <c r="N574" s="23">
        <f t="shared" si="44"/>
        <v>288.19723333333332</v>
      </c>
      <c r="O574" s="27">
        <f>SMA1MSFT[[#This Row],[Adj Close]]-SMA1MSFT[[#This Row],[6-MA]]</f>
        <v>-6.6082333333333168</v>
      </c>
      <c r="P574" s="11">
        <f>(SMA1MSFT[[#This Row],[Adj Close]]-N574)^2</f>
        <v>43.668747787777562</v>
      </c>
      <c r="Q574" s="11">
        <f>ABS(SMA1MSFT[[#This Row],[Erorr 3]])</f>
        <v>6.6082333333333168</v>
      </c>
      <c r="R574" s="28">
        <f>SMA1MSFT[[#This Row],[Abs Erorr 3]]/SMA1MSFT[[#This Row],[Adj Close]]</f>
        <v>2.3467654394643673E-2</v>
      </c>
    </row>
    <row r="575" spans="2:18">
      <c r="B575" s="14">
        <v>44615.291666666664</v>
      </c>
      <c r="C575" s="15">
        <v>274.2978</v>
      </c>
      <c r="D575" s="23">
        <f t="shared" si="41"/>
        <v>281.589</v>
      </c>
      <c r="E575" s="24">
        <f>SMA1MSFT[[#This Row],[Adj Close]]-SMA1MSFT[[#This Row],[Naive Trend ]]</f>
        <v>-7.2912000000000035</v>
      </c>
      <c r="F575" s="6">
        <f t="shared" si="40"/>
        <v>53.161597440000051</v>
      </c>
      <c r="G575" s="6">
        <f>ABS(SMA1MSFT[[#This Row],[Erorr 1]])</f>
        <v>7.2912000000000035</v>
      </c>
      <c r="H575" s="25">
        <f>SMA1MSFT[[#This Row],[Abs Erorr 1]]/SMA1MSFT[[#This Row],[Adj Close]]</f>
        <v>2.6581328760201518E-2</v>
      </c>
      <c r="I575" s="23">
        <f t="shared" si="43"/>
        <v>282.63946666666669</v>
      </c>
      <c r="J575" s="26">
        <f>(SMA1MSFT[[#This Row],[Adj Close]]-SMA1MSFT[[#This Row],[3-MA]])</f>
        <v>-8.341666666666697</v>
      </c>
      <c r="K575" s="11">
        <f t="shared" si="42"/>
        <v>69.583402777778289</v>
      </c>
      <c r="L575" s="11">
        <f>ABS(SMA1MSFT[[#This Row],[Erorr 2]])</f>
        <v>8.341666666666697</v>
      </c>
      <c r="M575" s="25">
        <f>SMA1MSFT[[#This Row],[Abs Erorr 2]]/SMA1MSFT[[#This Row],[Adj Close]]</f>
        <v>3.0410986404800538E-2</v>
      </c>
      <c r="N575" s="23">
        <f t="shared" si="44"/>
        <v>287.10253333333327</v>
      </c>
      <c r="O575" s="27">
        <f>SMA1MSFT[[#This Row],[Adj Close]]-SMA1MSFT[[#This Row],[6-MA]]</f>
        <v>-12.804733333333274</v>
      </c>
      <c r="P575" s="11">
        <f>(SMA1MSFT[[#This Row],[Adj Close]]-N575)^2</f>
        <v>163.96119573777628</v>
      </c>
      <c r="Q575" s="11">
        <f>ABS(SMA1MSFT[[#This Row],[Erorr 3]])</f>
        <v>12.804733333333274</v>
      </c>
      <c r="R575" s="28">
        <f>SMA1MSFT[[#This Row],[Abs Erorr 3]]/SMA1MSFT[[#This Row],[Adj Close]]</f>
        <v>4.6681866691359812E-2</v>
      </c>
    </row>
    <row r="576" spans="2:18">
      <c r="B576" s="14">
        <v>44616.291666666664</v>
      </c>
      <c r="C576" s="15">
        <v>288.31270000000001</v>
      </c>
      <c r="D576" s="23">
        <f t="shared" si="41"/>
        <v>274.2978</v>
      </c>
      <c r="E576" s="24">
        <f>SMA1MSFT[[#This Row],[Adj Close]]-SMA1MSFT[[#This Row],[Naive Trend ]]</f>
        <v>14.014900000000011</v>
      </c>
      <c r="F576" s="6">
        <f t="shared" si="40"/>
        <v>196.41742201000031</v>
      </c>
      <c r="G576" s="6">
        <f>ABS(SMA1MSFT[[#This Row],[Erorr 1]])</f>
        <v>14.014900000000011</v>
      </c>
      <c r="H576" s="25">
        <f>SMA1MSFT[[#This Row],[Abs Erorr 1]]/SMA1MSFT[[#This Row],[Adj Close]]</f>
        <v>4.8610068165571653E-2</v>
      </c>
      <c r="I576" s="23">
        <f t="shared" si="43"/>
        <v>279.22710000000001</v>
      </c>
      <c r="J576" s="26">
        <f>(SMA1MSFT[[#This Row],[Adj Close]]-SMA1MSFT[[#This Row],[3-MA]])</f>
        <v>9.0855999999999995</v>
      </c>
      <c r="K576" s="11">
        <f t="shared" si="42"/>
        <v>82.548127359999995</v>
      </c>
      <c r="L576" s="11">
        <f>ABS(SMA1MSFT[[#This Row],[Erorr 2]])</f>
        <v>9.0855999999999995</v>
      </c>
      <c r="M576" s="25">
        <f>SMA1MSFT[[#This Row],[Abs Erorr 2]]/SMA1MSFT[[#This Row],[Adj Close]]</f>
        <v>3.1513006537693275E-2</v>
      </c>
      <c r="N576" s="23">
        <f t="shared" si="44"/>
        <v>284.79913333333337</v>
      </c>
      <c r="O576" s="27">
        <f>SMA1MSFT[[#This Row],[Adj Close]]-SMA1MSFT[[#This Row],[6-MA]]</f>
        <v>3.5135666666666339</v>
      </c>
      <c r="P576" s="11">
        <f>(SMA1MSFT[[#This Row],[Adj Close]]-N576)^2</f>
        <v>12.34515072111088</v>
      </c>
      <c r="Q576" s="11">
        <f>ABS(SMA1MSFT[[#This Row],[Erorr 3]])</f>
        <v>3.5135666666666339</v>
      </c>
      <c r="R576" s="28">
        <f>SMA1MSFT[[#This Row],[Abs Erorr 3]]/SMA1MSFT[[#This Row],[Adj Close]]</f>
        <v>1.2186652432121907E-2</v>
      </c>
    </row>
    <row r="577" spans="2:18">
      <c r="B577" s="14">
        <v>44617.291666666664</v>
      </c>
      <c r="C577" s="15">
        <v>290.97460000000001</v>
      </c>
      <c r="D577" s="23">
        <f t="shared" si="41"/>
        <v>288.31270000000001</v>
      </c>
      <c r="E577" s="24">
        <f>SMA1MSFT[[#This Row],[Adj Close]]-SMA1MSFT[[#This Row],[Naive Trend ]]</f>
        <v>2.6619000000000028</v>
      </c>
      <c r="F577" s="6">
        <f t="shared" si="40"/>
        <v>7.0857116100000148</v>
      </c>
      <c r="G577" s="6">
        <f>ABS(SMA1MSFT[[#This Row],[Erorr 1]])</f>
        <v>2.6619000000000028</v>
      </c>
      <c r="H577" s="25">
        <f>SMA1MSFT[[#This Row],[Abs Erorr 1]]/SMA1MSFT[[#This Row],[Adj Close]]</f>
        <v>9.1482211849419261E-3</v>
      </c>
      <c r="I577" s="23">
        <f t="shared" si="43"/>
        <v>281.39983333333333</v>
      </c>
      <c r="J577" s="26">
        <f>(SMA1MSFT[[#This Row],[Adj Close]]-SMA1MSFT[[#This Row],[3-MA]])</f>
        <v>9.574766666666676</v>
      </c>
      <c r="K577" s="11">
        <f t="shared" si="42"/>
        <v>91.676156721111283</v>
      </c>
      <c r="L577" s="11">
        <f>ABS(SMA1MSFT[[#This Row],[Erorr 2]])</f>
        <v>9.574766666666676</v>
      </c>
      <c r="M577" s="25">
        <f>SMA1MSFT[[#This Row],[Abs Erorr 2]]/SMA1MSFT[[#This Row],[Adj Close]]</f>
        <v>3.2905850430472887E-2</v>
      </c>
      <c r="N577" s="23">
        <f t="shared" si="44"/>
        <v>283.94114999999999</v>
      </c>
      <c r="O577" s="27">
        <f>SMA1MSFT[[#This Row],[Adj Close]]-SMA1MSFT[[#This Row],[6-MA]]</f>
        <v>7.0334500000000162</v>
      </c>
      <c r="P577" s="11">
        <f>(SMA1MSFT[[#This Row],[Adj Close]]-N577)^2</f>
        <v>49.46941890250023</v>
      </c>
      <c r="Q577" s="11">
        <f>ABS(SMA1MSFT[[#This Row],[Erorr 3]])</f>
        <v>7.0334500000000162</v>
      </c>
      <c r="R577" s="28">
        <f>SMA1MSFT[[#This Row],[Abs Erorr 3]]/SMA1MSFT[[#This Row],[Adj Close]]</f>
        <v>2.4172041133487306E-2</v>
      </c>
    </row>
    <row r="578" spans="2:18">
      <c r="B578" s="14">
        <v>44620.291666666664</v>
      </c>
      <c r="C578" s="15">
        <v>292.42309999999998</v>
      </c>
      <c r="D578" s="23">
        <f t="shared" si="41"/>
        <v>290.97460000000001</v>
      </c>
      <c r="E578" s="24">
        <f>SMA1MSFT[[#This Row],[Adj Close]]-SMA1MSFT[[#This Row],[Naive Trend ]]</f>
        <v>1.4484999999999673</v>
      </c>
      <c r="F578" s="6">
        <f t="shared" si="40"/>
        <v>2.098152249999905</v>
      </c>
      <c r="G578" s="6">
        <f>ABS(SMA1MSFT[[#This Row],[Erorr 1]])</f>
        <v>1.4484999999999673</v>
      </c>
      <c r="H578" s="25">
        <f>SMA1MSFT[[#This Row],[Abs Erorr 1]]/SMA1MSFT[[#This Row],[Adj Close]]</f>
        <v>4.9534390408964525E-3</v>
      </c>
      <c r="I578" s="23">
        <f t="shared" si="43"/>
        <v>284.52836666666667</v>
      </c>
      <c r="J578" s="26">
        <f>(SMA1MSFT[[#This Row],[Adj Close]]-SMA1MSFT[[#This Row],[3-MA]])</f>
        <v>7.8947333333333063</v>
      </c>
      <c r="K578" s="11">
        <f t="shared" si="42"/>
        <v>62.326814404444015</v>
      </c>
      <c r="L578" s="11">
        <f>ABS(SMA1MSFT[[#This Row],[Erorr 2]])</f>
        <v>7.8947333333333063</v>
      </c>
      <c r="M578" s="25">
        <f>SMA1MSFT[[#This Row],[Abs Erorr 2]]/SMA1MSFT[[#This Row],[Adj Close]]</f>
        <v>2.699763915139846E-2</v>
      </c>
      <c r="N578" s="23">
        <f t="shared" si="44"/>
        <v>283.58391666666665</v>
      </c>
      <c r="O578" s="27">
        <f>SMA1MSFT[[#This Row],[Adj Close]]-SMA1MSFT[[#This Row],[6-MA]]</f>
        <v>8.8391833333333238</v>
      </c>
      <c r="P578" s="11">
        <f>(SMA1MSFT[[#This Row],[Adj Close]]-N578)^2</f>
        <v>78.131162000277612</v>
      </c>
      <c r="Q578" s="11">
        <f>ABS(SMA1MSFT[[#This Row],[Erorr 3]])</f>
        <v>8.8391833333333238</v>
      </c>
      <c r="R578" s="28">
        <f>SMA1MSFT[[#This Row],[Abs Erorr 3]]/SMA1MSFT[[#This Row],[Adj Close]]</f>
        <v>3.0227377157732493E-2</v>
      </c>
    </row>
    <row r="579" spans="2:18">
      <c r="B579" s="14">
        <v>44621.291666666664</v>
      </c>
      <c r="C579" s="15">
        <v>288.66500000000002</v>
      </c>
      <c r="D579" s="23">
        <f t="shared" si="41"/>
        <v>292.42309999999998</v>
      </c>
      <c r="E579" s="24">
        <f>SMA1MSFT[[#This Row],[Adj Close]]-SMA1MSFT[[#This Row],[Naive Trend ]]</f>
        <v>-3.7580999999999563</v>
      </c>
      <c r="F579" s="6">
        <f t="shared" si="40"/>
        <v>14.123315609999672</v>
      </c>
      <c r="G579" s="6">
        <f>ABS(SMA1MSFT[[#This Row],[Erorr 1]])</f>
        <v>3.7580999999999563</v>
      </c>
      <c r="H579" s="25">
        <f>SMA1MSFT[[#This Row],[Abs Erorr 1]]/SMA1MSFT[[#This Row],[Adj Close]]</f>
        <v>1.3018897337744292E-2</v>
      </c>
      <c r="I579" s="23">
        <f t="shared" si="43"/>
        <v>290.57013333333333</v>
      </c>
      <c r="J579" s="26">
        <f>(SMA1MSFT[[#This Row],[Adj Close]]-SMA1MSFT[[#This Row],[3-MA]])</f>
        <v>-1.9051333333333105</v>
      </c>
      <c r="K579" s="11">
        <f t="shared" si="42"/>
        <v>3.6295330177776908</v>
      </c>
      <c r="L579" s="11">
        <f>ABS(SMA1MSFT[[#This Row],[Erorr 2]])</f>
        <v>1.9051333333333105</v>
      </c>
      <c r="M579" s="25">
        <f>SMA1MSFT[[#This Row],[Abs Erorr 2]]/SMA1MSFT[[#This Row],[Adj Close]]</f>
        <v>6.599807158239864E-3</v>
      </c>
      <c r="N579" s="23">
        <f t="shared" si="44"/>
        <v>284.89861666666667</v>
      </c>
      <c r="O579" s="27">
        <f>SMA1MSFT[[#This Row],[Adj Close]]-SMA1MSFT[[#This Row],[6-MA]]</f>
        <v>3.7663833333333514</v>
      </c>
      <c r="P579" s="11">
        <f>(SMA1MSFT[[#This Row],[Adj Close]]-N579)^2</f>
        <v>14.185643413611247</v>
      </c>
      <c r="Q579" s="11">
        <f>ABS(SMA1MSFT[[#This Row],[Erorr 3]])</f>
        <v>3.7663833333333514</v>
      </c>
      <c r="R579" s="28">
        <f>SMA1MSFT[[#This Row],[Abs Erorr 3]]/SMA1MSFT[[#This Row],[Adj Close]]</f>
        <v>1.3047592653537322E-2</v>
      </c>
    </row>
    <row r="580" spans="2:18">
      <c r="B580" s="14">
        <v>44622.291666666664</v>
      </c>
      <c r="C580" s="15">
        <v>293.79320000000001</v>
      </c>
      <c r="D580" s="23">
        <f t="shared" si="41"/>
        <v>288.66500000000002</v>
      </c>
      <c r="E580" s="24">
        <f>SMA1MSFT[[#This Row],[Adj Close]]-SMA1MSFT[[#This Row],[Naive Trend ]]</f>
        <v>5.1281999999999925</v>
      </c>
      <c r="F580" s="6">
        <f t="shared" ref="F580:F643" si="45">(C580-D580)^2</f>
        <v>26.298435239999925</v>
      </c>
      <c r="G580" s="6">
        <f>ABS(SMA1MSFT[[#This Row],[Erorr 1]])</f>
        <v>5.1281999999999925</v>
      </c>
      <c r="H580" s="25">
        <f>SMA1MSFT[[#This Row],[Abs Erorr 1]]/SMA1MSFT[[#This Row],[Adj Close]]</f>
        <v>1.7455135108641016E-2</v>
      </c>
      <c r="I580" s="23">
        <f t="shared" si="43"/>
        <v>290.68756666666667</v>
      </c>
      <c r="J580" s="26">
        <f>(SMA1MSFT[[#This Row],[Adj Close]]-SMA1MSFT[[#This Row],[3-MA]])</f>
        <v>3.1056333333333441</v>
      </c>
      <c r="K580" s="11">
        <f t="shared" si="42"/>
        <v>9.6449584011111789</v>
      </c>
      <c r="L580" s="11">
        <f>ABS(SMA1MSFT[[#This Row],[Erorr 2]])</f>
        <v>3.1056333333333441</v>
      </c>
      <c r="M580" s="25">
        <f>SMA1MSFT[[#This Row],[Abs Erorr 2]]/SMA1MSFT[[#This Row],[Adj Close]]</f>
        <v>1.05708142099046E-2</v>
      </c>
      <c r="N580" s="23">
        <f t="shared" si="44"/>
        <v>286.0437</v>
      </c>
      <c r="O580" s="27">
        <f>SMA1MSFT[[#This Row],[Adj Close]]-SMA1MSFT[[#This Row],[6-MA]]</f>
        <v>7.7495000000000118</v>
      </c>
      <c r="P580" s="11">
        <f>(SMA1MSFT[[#This Row],[Adj Close]]-N580)^2</f>
        <v>60.054750250000183</v>
      </c>
      <c r="Q580" s="11">
        <f>ABS(SMA1MSFT[[#This Row],[Erorr 3]])</f>
        <v>7.7495000000000118</v>
      </c>
      <c r="R580" s="28">
        <f>SMA1MSFT[[#This Row],[Abs Erorr 3]]/SMA1MSFT[[#This Row],[Adj Close]]</f>
        <v>2.6377397434658161E-2</v>
      </c>
    </row>
    <row r="581" spans="2:18">
      <c r="B581" s="14">
        <v>44623.291666666664</v>
      </c>
      <c r="C581" s="15">
        <v>289.61430000000001</v>
      </c>
      <c r="D581" s="23">
        <f t="shared" ref="D581:D644" si="46">C580</f>
        <v>293.79320000000001</v>
      </c>
      <c r="E581" s="24">
        <f>SMA1MSFT[[#This Row],[Adj Close]]-SMA1MSFT[[#This Row],[Naive Trend ]]</f>
        <v>-4.1788999999999987</v>
      </c>
      <c r="F581" s="6">
        <f t="shared" si="45"/>
        <v>17.463205209999991</v>
      </c>
      <c r="G581" s="6">
        <f>ABS(SMA1MSFT[[#This Row],[Erorr 1]])</f>
        <v>4.1788999999999987</v>
      </c>
      <c r="H581" s="25">
        <f>SMA1MSFT[[#This Row],[Abs Erorr 1]]/SMA1MSFT[[#This Row],[Adj Close]]</f>
        <v>1.4429190823795643E-2</v>
      </c>
      <c r="I581" s="23">
        <f t="shared" si="43"/>
        <v>291.62709999999998</v>
      </c>
      <c r="J581" s="26">
        <f>(SMA1MSFT[[#This Row],[Adj Close]]-SMA1MSFT[[#This Row],[3-MA]])</f>
        <v>-2.0127999999999702</v>
      </c>
      <c r="K581" s="11">
        <f t="shared" si="42"/>
        <v>4.0513638399998797</v>
      </c>
      <c r="L581" s="11">
        <f>ABS(SMA1MSFT[[#This Row],[Erorr 2]])</f>
        <v>2.0127999999999702</v>
      </c>
      <c r="M581" s="25">
        <f>SMA1MSFT[[#This Row],[Abs Erorr 2]]/SMA1MSFT[[#This Row],[Adj Close]]</f>
        <v>6.9499330661502903E-3</v>
      </c>
      <c r="N581" s="23">
        <f t="shared" si="44"/>
        <v>288.07773333333336</v>
      </c>
      <c r="O581" s="27">
        <f>SMA1MSFT[[#This Row],[Adj Close]]-SMA1MSFT[[#This Row],[6-MA]]</f>
        <v>1.5365666666666584</v>
      </c>
      <c r="P581" s="11">
        <f>(SMA1MSFT[[#This Row],[Adj Close]]-N581)^2</f>
        <v>2.3610371211110857</v>
      </c>
      <c r="Q581" s="11">
        <f>ABS(SMA1MSFT[[#This Row],[Erorr 3]])</f>
        <v>1.5365666666666584</v>
      </c>
      <c r="R581" s="28">
        <f>SMA1MSFT[[#This Row],[Abs Erorr 3]]/SMA1MSFT[[#This Row],[Adj Close]]</f>
        <v>5.3055621447789638E-3</v>
      </c>
    </row>
    <row r="582" spans="2:18">
      <c r="B582" s="14">
        <v>44624.291666666664</v>
      </c>
      <c r="C582" s="15">
        <v>283.68340000000001</v>
      </c>
      <c r="D582" s="23">
        <f t="shared" si="46"/>
        <v>289.61430000000001</v>
      </c>
      <c r="E582" s="24">
        <f>SMA1MSFT[[#This Row],[Adj Close]]-SMA1MSFT[[#This Row],[Naive Trend ]]</f>
        <v>-5.9309000000000083</v>
      </c>
      <c r="F582" s="6">
        <f t="shared" si="45"/>
        <v>35.1755748100001</v>
      </c>
      <c r="G582" s="6">
        <f>ABS(SMA1MSFT[[#This Row],[Erorr 1]])</f>
        <v>5.9309000000000083</v>
      </c>
      <c r="H582" s="25">
        <f>SMA1MSFT[[#This Row],[Abs Erorr 1]]/SMA1MSFT[[#This Row],[Adj Close]]</f>
        <v>2.0906757321718535E-2</v>
      </c>
      <c r="I582" s="23">
        <f t="shared" si="43"/>
        <v>290.69083333333333</v>
      </c>
      <c r="J582" s="26">
        <f>(SMA1MSFT[[#This Row],[Adj Close]]-SMA1MSFT[[#This Row],[3-MA]])</f>
        <v>-7.0074333333333243</v>
      </c>
      <c r="K582" s="11">
        <f t="shared" ref="K582:K645" si="47">(C582-I582)^2</f>
        <v>49.104121921110988</v>
      </c>
      <c r="L582" s="11">
        <f>ABS(SMA1MSFT[[#This Row],[Erorr 2]])</f>
        <v>7.0074333333333243</v>
      </c>
      <c r="M582" s="25">
        <f>SMA1MSFT[[#This Row],[Abs Erorr 2]]/SMA1MSFT[[#This Row],[Adj Close]]</f>
        <v>2.4701598096093475E-2</v>
      </c>
      <c r="N582" s="23">
        <f t="shared" si="44"/>
        <v>290.6304833333333</v>
      </c>
      <c r="O582" s="27">
        <f>SMA1MSFT[[#This Row],[Adj Close]]-SMA1MSFT[[#This Row],[6-MA]]</f>
        <v>-6.9470833333332962</v>
      </c>
      <c r="P582" s="11">
        <f>(SMA1MSFT[[#This Row],[Adj Close]]-N582)^2</f>
        <v>48.26196684027726</v>
      </c>
      <c r="Q582" s="11">
        <f>ABS(SMA1MSFT[[#This Row],[Erorr 3]])</f>
        <v>6.9470833333332962</v>
      </c>
      <c r="R582" s="28">
        <f>SMA1MSFT[[#This Row],[Abs Erorr 3]]/SMA1MSFT[[#This Row],[Adj Close]]</f>
        <v>2.448886093910781E-2</v>
      </c>
    </row>
    <row r="583" spans="2:18">
      <c r="B583" s="14">
        <v>44627.291666666664</v>
      </c>
      <c r="C583" s="15">
        <v>272.9667</v>
      </c>
      <c r="D583" s="23">
        <f t="shared" si="46"/>
        <v>283.68340000000001</v>
      </c>
      <c r="E583" s="24">
        <f>SMA1MSFT[[#This Row],[Adj Close]]-SMA1MSFT[[#This Row],[Naive Trend ]]</f>
        <v>-10.716700000000003</v>
      </c>
      <c r="F583" s="6">
        <f t="shared" si="45"/>
        <v>114.84765889000006</v>
      </c>
      <c r="G583" s="6">
        <f>ABS(SMA1MSFT[[#This Row],[Erorr 1]])</f>
        <v>10.716700000000003</v>
      </c>
      <c r="H583" s="25">
        <f>SMA1MSFT[[#This Row],[Abs Erorr 1]]/SMA1MSFT[[#This Row],[Adj Close]]</f>
        <v>3.9260100224679434E-2</v>
      </c>
      <c r="I583" s="23">
        <f t="shared" ref="I583:I646" si="48">AVERAGE(C580:C582)</f>
        <v>289.03030000000001</v>
      </c>
      <c r="J583" s="26">
        <f>(SMA1MSFT[[#This Row],[Adj Close]]-SMA1MSFT[[#This Row],[3-MA]])</f>
        <v>-16.063600000000008</v>
      </c>
      <c r="K583" s="11">
        <f t="shared" si="47"/>
        <v>258.03924496000025</v>
      </c>
      <c r="L583" s="11">
        <f>ABS(SMA1MSFT[[#This Row],[Erorr 2]])</f>
        <v>16.063600000000008</v>
      </c>
      <c r="M583" s="25">
        <f>SMA1MSFT[[#This Row],[Abs Erorr 2]]/SMA1MSFT[[#This Row],[Adj Close]]</f>
        <v>5.8848203828525632E-2</v>
      </c>
      <c r="N583" s="23">
        <f t="shared" si="44"/>
        <v>289.85893333333337</v>
      </c>
      <c r="O583" s="27">
        <f>SMA1MSFT[[#This Row],[Adj Close]]-SMA1MSFT[[#This Row],[6-MA]]</f>
        <v>-16.892233333333365</v>
      </c>
      <c r="P583" s="11">
        <f>(SMA1MSFT[[#This Row],[Adj Close]]-N583)^2</f>
        <v>285.34754698777886</v>
      </c>
      <c r="Q583" s="11">
        <f>ABS(SMA1MSFT[[#This Row],[Erorr 3]])</f>
        <v>16.892233333333365</v>
      </c>
      <c r="R583" s="28">
        <f>SMA1MSFT[[#This Row],[Abs Erorr 3]]/SMA1MSFT[[#This Row],[Adj Close]]</f>
        <v>6.1883861047275605E-2</v>
      </c>
    </row>
    <row r="584" spans="2:18">
      <c r="B584" s="14">
        <v>44628.291666666664</v>
      </c>
      <c r="C584" s="15">
        <v>269.97199999999998</v>
      </c>
      <c r="D584" s="23">
        <f t="shared" si="46"/>
        <v>272.9667</v>
      </c>
      <c r="E584" s="24">
        <f>SMA1MSFT[[#This Row],[Adj Close]]-SMA1MSFT[[#This Row],[Naive Trend ]]</f>
        <v>-2.994700000000023</v>
      </c>
      <c r="F584" s="6">
        <f t="shared" si="45"/>
        <v>8.968228090000137</v>
      </c>
      <c r="G584" s="6">
        <f>ABS(SMA1MSFT[[#This Row],[Erorr 1]])</f>
        <v>2.994700000000023</v>
      </c>
      <c r="H584" s="25">
        <f>SMA1MSFT[[#This Row],[Abs Erorr 1]]/SMA1MSFT[[#This Row],[Adj Close]]</f>
        <v>1.1092631828486002E-2</v>
      </c>
      <c r="I584" s="23">
        <f t="shared" si="48"/>
        <v>282.08813333333336</v>
      </c>
      <c r="J584" s="26">
        <f>(SMA1MSFT[[#This Row],[Adj Close]]-SMA1MSFT[[#This Row],[3-MA]])</f>
        <v>-12.11613333333338</v>
      </c>
      <c r="K584" s="11">
        <f t="shared" si="47"/>
        <v>146.80068695111225</v>
      </c>
      <c r="L584" s="11">
        <f>ABS(SMA1MSFT[[#This Row],[Erorr 2]])</f>
        <v>12.11613333333338</v>
      </c>
      <c r="M584" s="25">
        <f>SMA1MSFT[[#This Row],[Abs Erorr 2]]/SMA1MSFT[[#This Row],[Adj Close]]</f>
        <v>4.4879222042779922E-2</v>
      </c>
      <c r="N584" s="23">
        <f t="shared" si="44"/>
        <v>286.85761666666667</v>
      </c>
      <c r="O584" s="27">
        <f>SMA1MSFT[[#This Row],[Adj Close]]-SMA1MSFT[[#This Row],[6-MA]]</f>
        <v>-16.885616666666692</v>
      </c>
      <c r="P584" s="11">
        <f>(SMA1MSFT[[#This Row],[Adj Close]]-N584)^2</f>
        <v>285.12405021361195</v>
      </c>
      <c r="Q584" s="11">
        <f>ABS(SMA1MSFT[[#This Row],[Erorr 3]])</f>
        <v>16.885616666666692</v>
      </c>
      <c r="R584" s="28">
        <f>SMA1MSFT[[#This Row],[Abs Erorr 3]]/SMA1MSFT[[#This Row],[Adj Close]]</f>
        <v>6.2545807219514221E-2</v>
      </c>
    </row>
    <row r="585" spans="2:18">
      <c r="B585" s="14">
        <v>44629.291666666664</v>
      </c>
      <c r="C585" s="15">
        <v>282.35230000000001</v>
      </c>
      <c r="D585" s="23">
        <f t="shared" si="46"/>
        <v>269.97199999999998</v>
      </c>
      <c r="E585" s="24">
        <f>SMA1MSFT[[#This Row],[Adj Close]]-SMA1MSFT[[#This Row],[Naive Trend ]]</f>
        <v>12.380300000000034</v>
      </c>
      <c r="F585" s="6">
        <f t="shared" si="45"/>
        <v>153.27182809000084</v>
      </c>
      <c r="G585" s="6">
        <f>ABS(SMA1MSFT[[#This Row],[Erorr 1]])</f>
        <v>12.380300000000034</v>
      </c>
      <c r="H585" s="25">
        <f>SMA1MSFT[[#This Row],[Abs Erorr 1]]/SMA1MSFT[[#This Row],[Adj Close]]</f>
        <v>4.3846995402552179E-2</v>
      </c>
      <c r="I585" s="23">
        <f t="shared" si="48"/>
        <v>275.54070000000002</v>
      </c>
      <c r="J585" s="26">
        <f>(SMA1MSFT[[#This Row],[Adj Close]]-SMA1MSFT[[#This Row],[3-MA]])</f>
        <v>6.8115999999999985</v>
      </c>
      <c r="K585" s="11">
        <f t="shared" si="47"/>
        <v>46.397894559999983</v>
      </c>
      <c r="L585" s="11">
        <f>ABS(SMA1MSFT[[#This Row],[Erorr 2]])</f>
        <v>6.8115999999999985</v>
      </c>
      <c r="M585" s="25">
        <f>SMA1MSFT[[#This Row],[Abs Erorr 2]]/SMA1MSFT[[#This Row],[Adj Close]]</f>
        <v>2.4124471449320575E-2</v>
      </c>
      <c r="N585" s="23">
        <f t="shared" si="44"/>
        <v>283.11576666666667</v>
      </c>
      <c r="O585" s="27">
        <f>SMA1MSFT[[#This Row],[Adj Close]]-SMA1MSFT[[#This Row],[6-MA]]</f>
        <v>-0.76346666666665897</v>
      </c>
      <c r="P585" s="11">
        <f>(SMA1MSFT[[#This Row],[Adj Close]]-N585)^2</f>
        <v>0.5828813511110994</v>
      </c>
      <c r="Q585" s="11">
        <f>ABS(SMA1MSFT[[#This Row],[Erorr 3]])</f>
        <v>0.76346666666665897</v>
      </c>
      <c r="R585" s="28">
        <f>SMA1MSFT[[#This Row],[Abs Erorr 3]]/SMA1MSFT[[#This Row],[Adj Close]]</f>
        <v>2.7039505846655366E-3</v>
      </c>
    </row>
    <row r="586" spans="2:18">
      <c r="B586" s="14">
        <v>44630.291666666664</v>
      </c>
      <c r="C586" s="15">
        <v>279.50439999999998</v>
      </c>
      <c r="D586" s="23">
        <f t="shared" si="46"/>
        <v>282.35230000000001</v>
      </c>
      <c r="E586" s="24">
        <f>SMA1MSFT[[#This Row],[Adj Close]]-SMA1MSFT[[#This Row],[Naive Trend ]]</f>
        <v>-2.8479000000000383</v>
      </c>
      <c r="F586" s="6">
        <f t="shared" si="45"/>
        <v>8.1105344100002181</v>
      </c>
      <c r="G586" s="6">
        <f>ABS(SMA1MSFT[[#This Row],[Erorr 1]])</f>
        <v>2.8479000000000383</v>
      </c>
      <c r="H586" s="25">
        <f>SMA1MSFT[[#This Row],[Abs Erorr 1]]/SMA1MSFT[[#This Row],[Adj Close]]</f>
        <v>1.0189106146450784E-2</v>
      </c>
      <c r="I586" s="23">
        <f t="shared" si="48"/>
        <v>275.09699999999998</v>
      </c>
      <c r="J586" s="26">
        <f>(SMA1MSFT[[#This Row],[Adj Close]]-SMA1MSFT[[#This Row],[3-MA]])</f>
        <v>4.4073999999999955</v>
      </c>
      <c r="K586" s="11">
        <f t="shared" si="47"/>
        <v>19.425174759999962</v>
      </c>
      <c r="L586" s="11">
        <f>ABS(SMA1MSFT[[#This Row],[Erorr 2]])</f>
        <v>4.4073999999999955</v>
      </c>
      <c r="M586" s="25">
        <f>SMA1MSFT[[#This Row],[Abs Erorr 2]]/SMA1MSFT[[#This Row],[Adj Close]]</f>
        <v>1.576862475152447E-2</v>
      </c>
      <c r="N586" s="23">
        <f t="shared" ref="N586:N649" si="49">AVERAGE(C580:C585)</f>
        <v>282.06365</v>
      </c>
      <c r="O586" s="27">
        <f>SMA1MSFT[[#This Row],[Adj Close]]-SMA1MSFT[[#This Row],[6-MA]]</f>
        <v>-2.55925000000002</v>
      </c>
      <c r="P586" s="11">
        <f>(SMA1MSFT[[#This Row],[Adj Close]]-N586)^2</f>
        <v>6.5497605625001025</v>
      </c>
      <c r="Q586" s="11">
        <f>ABS(SMA1MSFT[[#This Row],[Erorr 3]])</f>
        <v>2.55925000000002</v>
      </c>
      <c r="R586" s="28">
        <f>SMA1MSFT[[#This Row],[Abs Erorr 3]]/SMA1MSFT[[#This Row],[Adj Close]]</f>
        <v>9.1563853735398097E-3</v>
      </c>
    </row>
    <row r="587" spans="2:18">
      <c r="B587" s="14">
        <v>44631.291666666664</v>
      </c>
      <c r="C587" s="15">
        <v>274.10199999999998</v>
      </c>
      <c r="D587" s="23">
        <f t="shared" si="46"/>
        <v>279.50439999999998</v>
      </c>
      <c r="E587" s="24">
        <f>SMA1MSFT[[#This Row],[Adj Close]]-SMA1MSFT[[#This Row],[Naive Trend ]]</f>
        <v>-5.4024000000000001</v>
      </c>
      <c r="F587" s="6">
        <f t="shared" si="45"/>
        <v>29.18592576</v>
      </c>
      <c r="G587" s="6">
        <f>ABS(SMA1MSFT[[#This Row],[Erorr 1]])</f>
        <v>5.4024000000000001</v>
      </c>
      <c r="H587" s="25">
        <f>SMA1MSFT[[#This Row],[Abs Erorr 1]]/SMA1MSFT[[#This Row],[Adj Close]]</f>
        <v>1.9709451226185875E-2</v>
      </c>
      <c r="I587" s="23">
        <f t="shared" si="48"/>
        <v>277.27623333333332</v>
      </c>
      <c r="J587" s="26">
        <f>(SMA1MSFT[[#This Row],[Adj Close]]-SMA1MSFT[[#This Row],[3-MA]])</f>
        <v>-3.1742333333333477</v>
      </c>
      <c r="K587" s="11">
        <f t="shared" si="47"/>
        <v>10.075757254444536</v>
      </c>
      <c r="L587" s="11">
        <f>ABS(SMA1MSFT[[#This Row],[Erorr 2]])</f>
        <v>3.1742333333333477</v>
      </c>
      <c r="M587" s="25">
        <f>SMA1MSFT[[#This Row],[Abs Erorr 2]]/SMA1MSFT[[#This Row],[Adj Close]]</f>
        <v>1.1580482204921336E-2</v>
      </c>
      <c r="N587" s="23">
        <f t="shared" si="49"/>
        <v>279.68218333333334</v>
      </c>
      <c r="O587" s="27">
        <f>SMA1MSFT[[#This Row],[Adj Close]]-SMA1MSFT[[#This Row],[6-MA]]</f>
        <v>-5.5801833333333661</v>
      </c>
      <c r="P587" s="11">
        <f>(SMA1MSFT[[#This Row],[Adj Close]]-N587)^2</f>
        <v>31.138446033611476</v>
      </c>
      <c r="Q587" s="11">
        <f>ABS(SMA1MSFT[[#This Row],[Erorr 3]])</f>
        <v>5.5801833333333661</v>
      </c>
      <c r="R587" s="28">
        <f>SMA1MSFT[[#This Row],[Abs Erorr 3]]/SMA1MSFT[[#This Row],[Adj Close]]</f>
        <v>2.035805405773532E-2</v>
      </c>
    </row>
    <row r="588" spans="2:18">
      <c r="B588" s="14">
        <v>44634.291666666664</v>
      </c>
      <c r="C588" s="15">
        <v>270.54930000000002</v>
      </c>
      <c r="D588" s="23">
        <f t="shared" si="46"/>
        <v>274.10199999999998</v>
      </c>
      <c r="E588" s="24">
        <f>SMA1MSFT[[#This Row],[Adj Close]]-SMA1MSFT[[#This Row],[Naive Trend ]]</f>
        <v>-3.5526999999999589</v>
      </c>
      <c r="F588" s="6">
        <f t="shared" si="45"/>
        <v>12.621677289999708</v>
      </c>
      <c r="G588" s="6">
        <f>ABS(SMA1MSFT[[#This Row],[Erorr 1]])</f>
        <v>3.5526999999999589</v>
      </c>
      <c r="H588" s="25">
        <f>SMA1MSFT[[#This Row],[Abs Erorr 1]]/SMA1MSFT[[#This Row],[Adj Close]]</f>
        <v>1.3131432977279773E-2</v>
      </c>
      <c r="I588" s="23">
        <f t="shared" si="48"/>
        <v>278.65289999999999</v>
      </c>
      <c r="J588" s="26">
        <f>(SMA1MSFT[[#This Row],[Adj Close]]-SMA1MSFT[[#This Row],[3-MA]])</f>
        <v>-8.1035999999999717</v>
      </c>
      <c r="K588" s="11">
        <f t="shared" si="47"/>
        <v>65.668332959999546</v>
      </c>
      <c r="L588" s="11">
        <f>ABS(SMA1MSFT[[#This Row],[Erorr 2]])</f>
        <v>8.1035999999999717</v>
      </c>
      <c r="M588" s="25">
        <f>SMA1MSFT[[#This Row],[Abs Erorr 2]]/SMA1MSFT[[#This Row],[Adj Close]]</f>
        <v>2.9952396845972142E-2</v>
      </c>
      <c r="N588" s="23">
        <f t="shared" si="49"/>
        <v>277.09680000000003</v>
      </c>
      <c r="O588" s="27">
        <f>SMA1MSFT[[#This Row],[Adj Close]]-SMA1MSFT[[#This Row],[6-MA]]</f>
        <v>-6.5475000000000136</v>
      </c>
      <c r="P588" s="11">
        <f>(SMA1MSFT[[#This Row],[Adj Close]]-N588)^2</f>
        <v>42.869756250000179</v>
      </c>
      <c r="Q588" s="11">
        <f>ABS(SMA1MSFT[[#This Row],[Erorr 3]])</f>
        <v>6.5475000000000136</v>
      </c>
      <c r="R588" s="28">
        <f>SMA1MSFT[[#This Row],[Abs Erorr 3]]/SMA1MSFT[[#This Row],[Adj Close]]</f>
        <v>2.4200764888321697E-2</v>
      </c>
    </row>
    <row r="589" spans="2:18">
      <c r="B589" s="14">
        <v>44635.291666666664</v>
      </c>
      <c r="C589" s="15">
        <v>281.03120000000001</v>
      </c>
      <c r="D589" s="23">
        <f t="shared" si="46"/>
        <v>270.54930000000002</v>
      </c>
      <c r="E589" s="24">
        <f>SMA1MSFT[[#This Row],[Adj Close]]-SMA1MSFT[[#This Row],[Naive Trend ]]</f>
        <v>10.481899999999996</v>
      </c>
      <c r="F589" s="6">
        <f t="shared" si="45"/>
        <v>109.87022760999992</v>
      </c>
      <c r="G589" s="6">
        <f>ABS(SMA1MSFT[[#This Row],[Erorr 1]])</f>
        <v>10.481899999999996</v>
      </c>
      <c r="H589" s="25">
        <f>SMA1MSFT[[#This Row],[Abs Erorr 1]]/SMA1MSFT[[#This Row],[Adj Close]]</f>
        <v>3.7297993959389548E-2</v>
      </c>
      <c r="I589" s="23">
        <f t="shared" si="48"/>
        <v>274.71856666666662</v>
      </c>
      <c r="J589" s="26">
        <f>(SMA1MSFT[[#This Row],[Adj Close]]-SMA1MSFT[[#This Row],[3-MA]])</f>
        <v>6.3126333333333946</v>
      </c>
      <c r="K589" s="11">
        <f t="shared" si="47"/>
        <v>39.849339601111886</v>
      </c>
      <c r="L589" s="11">
        <f>ABS(SMA1MSFT[[#This Row],[Erorr 2]])</f>
        <v>6.3126333333333946</v>
      </c>
      <c r="M589" s="25">
        <f>SMA1MSFT[[#This Row],[Abs Erorr 2]]/SMA1MSFT[[#This Row],[Adj Close]]</f>
        <v>2.2462393262148096E-2</v>
      </c>
      <c r="N589" s="23">
        <f t="shared" si="49"/>
        <v>274.90778333333333</v>
      </c>
      <c r="O589" s="27">
        <f>SMA1MSFT[[#This Row],[Adj Close]]-SMA1MSFT[[#This Row],[6-MA]]</f>
        <v>6.1234166666666852</v>
      </c>
      <c r="P589" s="11">
        <f>(SMA1MSFT[[#This Row],[Adj Close]]-N589)^2</f>
        <v>37.496231673611341</v>
      </c>
      <c r="Q589" s="11">
        <f>ABS(SMA1MSFT[[#This Row],[Erorr 3]])</f>
        <v>6.1234166666666852</v>
      </c>
      <c r="R589" s="28">
        <f>SMA1MSFT[[#This Row],[Abs Erorr 3]]/SMA1MSFT[[#This Row],[Adj Close]]</f>
        <v>2.1789099098842708E-2</v>
      </c>
    </row>
    <row r="590" spans="2:18">
      <c r="B590" s="14">
        <v>44636.291666666664</v>
      </c>
      <c r="C590" s="15">
        <v>288.11689999999999</v>
      </c>
      <c r="D590" s="23">
        <f t="shared" si="46"/>
        <v>281.03120000000001</v>
      </c>
      <c r="E590" s="24">
        <f>SMA1MSFT[[#This Row],[Adj Close]]-SMA1MSFT[[#This Row],[Naive Trend ]]</f>
        <v>7.0856999999999744</v>
      </c>
      <c r="F590" s="6">
        <f t="shared" si="45"/>
        <v>50.207144489999635</v>
      </c>
      <c r="G590" s="6">
        <f>ABS(SMA1MSFT[[#This Row],[Erorr 1]])</f>
        <v>7.0856999999999744</v>
      </c>
      <c r="H590" s="25">
        <f>SMA1MSFT[[#This Row],[Abs Erorr 1]]/SMA1MSFT[[#This Row],[Adj Close]]</f>
        <v>2.4593142575114389E-2</v>
      </c>
      <c r="I590" s="23">
        <f t="shared" si="48"/>
        <v>275.22750000000002</v>
      </c>
      <c r="J590" s="26">
        <f>(SMA1MSFT[[#This Row],[Adj Close]]-SMA1MSFT[[#This Row],[3-MA]])</f>
        <v>12.889399999999966</v>
      </c>
      <c r="K590" s="11">
        <f t="shared" si="47"/>
        <v>166.13663235999914</v>
      </c>
      <c r="L590" s="11">
        <f>ABS(SMA1MSFT[[#This Row],[Erorr 2]])</f>
        <v>12.889399999999966</v>
      </c>
      <c r="M590" s="25">
        <f>SMA1MSFT[[#This Row],[Abs Erorr 2]]/SMA1MSFT[[#This Row],[Adj Close]]</f>
        <v>4.4736702359354716E-2</v>
      </c>
      <c r="N590" s="23">
        <f t="shared" si="49"/>
        <v>276.25186666666667</v>
      </c>
      <c r="O590" s="27">
        <f>SMA1MSFT[[#This Row],[Adj Close]]-SMA1MSFT[[#This Row],[6-MA]]</f>
        <v>11.865033333333315</v>
      </c>
      <c r="P590" s="11">
        <f>(SMA1MSFT[[#This Row],[Adj Close]]-N590)^2</f>
        <v>140.77901600111068</v>
      </c>
      <c r="Q590" s="11">
        <f>ABS(SMA1MSFT[[#This Row],[Erorr 3]])</f>
        <v>11.865033333333315</v>
      </c>
      <c r="R590" s="28">
        <f>SMA1MSFT[[#This Row],[Abs Erorr 3]]/SMA1MSFT[[#This Row],[Adj Close]]</f>
        <v>4.118131679652709E-2</v>
      </c>
    </row>
    <row r="591" spans="2:18">
      <c r="B591" s="14">
        <v>44637.291666666664</v>
      </c>
      <c r="C591" s="15">
        <v>288.92919999999998</v>
      </c>
      <c r="D591" s="23">
        <f t="shared" si="46"/>
        <v>288.11689999999999</v>
      </c>
      <c r="E591" s="24">
        <f>SMA1MSFT[[#This Row],[Adj Close]]-SMA1MSFT[[#This Row],[Naive Trend ]]</f>
        <v>0.81229999999999336</v>
      </c>
      <c r="F591" s="6">
        <f t="shared" si="45"/>
        <v>0.65983128999998919</v>
      </c>
      <c r="G591" s="6">
        <f>ABS(SMA1MSFT[[#This Row],[Erorr 1]])</f>
        <v>0.81229999999999336</v>
      </c>
      <c r="H591" s="25">
        <f>SMA1MSFT[[#This Row],[Abs Erorr 1]]/SMA1MSFT[[#This Row],[Adj Close]]</f>
        <v>2.811415391729162E-3</v>
      </c>
      <c r="I591" s="23">
        <f t="shared" si="48"/>
        <v>279.89913333333334</v>
      </c>
      <c r="J591" s="26">
        <f>(SMA1MSFT[[#This Row],[Adj Close]]-SMA1MSFT[[#This Row],[3-MA]])</f>
        <v>9.0300666666666416</v>
      </c>
      <c r="K591" s="11">
        <f t="shared" si="47"/>
        <v>81.542104004443985</v>
      </c>
      <c r="L591" s="11">
        <f>ABS(SMA1MSFT[[#This Row],[Erorr 2]])</f>
        <v>9.0300666666666416</v>
      </c>
      <c r="M591" s="25">
        <f>SMA1MSFT[[#This Row],[Abs Erorr 2]]/SMA1MSFT[[#This Row],[Adj Close]]</f>
        <v>3.1253562002963503E-2</v>
      </c>
      <c r="N591" s="23">
        <f t="shared" si="49"/>
        <v>279.27601666666669</v>
      </c>
      <c r="O591" s="27">
        <f>SMA1MSFT[[#This Row],[Adj Close]]-SMA1MSFT[[#This Row],[6-MA]]</f>
        <v>9.6531833333332884</v>
      </c>
      <c r="P591" s="11">
        <f>(SMA1MSFT[[#This Row],[Adj Close]]-N591)^2</f>
        <v>93.183948466943576</v>
      </c>
      <c r="Q591" s="11">
        <f>ABS(SMA1MSFT[[#This Row],[Erorr 3]])</f>
        <v>9.6531833333332884</v>
      </c>
      <c r="R591" s="28">
        <f>SMA1MSFT[[#This Row],[Abs Erorr 3]]/SMA1MSFT[[#This Row],[Adj Close]]</f>
        <v>3.3410203376236423E-2</v>
      </c>
    </row>
    <row r="592" spans="2:18">
      <c r="B592" s="14">
        <v>44638.291666666664</v>
      </c>
      <c r="C592" s="15">
        <v>294.02820000000003</v>
      </c>
      <c r="D592" s="23">
        <f t="shared" si="46"/>
        <v>288.92919999999998</v>
      </c>
      <c r="E592" s="24">
        <f>SMA1MSFT[[#This Row],[Adj Close]]-SMA1MSFT[[#This Row],[Naive Trend ]]</f>
        <v>5.0990000000000464</v>
      </c>
      <c r="F592" s="6">
        <f t="shared" si="45"/>
        <v>25.999801000000474</v>
      </c>
      <c r="G592" s="6">
        <f>ABS(SMA1MSFT[[#This Row],[Erorr 1]])</f>
        <v>5.0990000000000464</v>
      </c>
      <c r="H592" s="25">
        <f>SMA1MSFT[[#This Row],[Abs Erorr 1]]/SMA1MSFT[[#This Row],[Adj Close]]</f>
        <v>1.7341874010724297E-2</v>
      </c>
      <c r="I592" s="23">
        <f t="shared" si="48"/>
        <v>286.02576666666664</v>
      </c>
      <c r="J592" s="26">
        <f>(SMA1MSFT[[#This Row],[Adj Close]]-SMA1MSFT[[#This Row],[3-MA]])</f>
        <v>8.0024333333333857</v>
      </c>
      <c r="K592" s="11">
        <f t="shared" si="47"/>
        <v>64.038939254445282</v>
      </c>
      <c r="L592" s="11">
        <f>ABS(SMA1MSFT[[#This Row],[Erorr 2]])</f>
        <v>8.0024333333333857</v>
      </c>
      <c r="M592" s="25">
        <f>SMA1MSFT[[#This Row],[Abs Erorr 2]]/SMA1MSFT[[#This Row],[Adj Close]]</f>
        <v>2.721655043065048E-2</v>
      </c>
      <c r="N592" s="23">
        <f t="shared" si="49"/>
        <v>280.37216666666666</v>
      </c>
      <c r="O592" s="27">
        <f>SMA1MSFT[[#This Row],[Adj Close]]-SMA1MSFT[[#This Row],[6-MA]]</f>
        <v>13.656033333333369</v>
      </c>
      <c r="P592" s="11">
        <f>(SMA1MSFT[[#This Row],[Adj Close]]-N592)^2</f>
        <v>186.48724640111209</v>
      </c>
      <c r="Q592" s="11">
        <f>ABS(SMA1MSFT[[#This Row],[Erorr 3]])</f>
        <v>13.656033333333369</v>
      </c>
      <c r="R592" s="28">
        <f>SMA1MSFT[[#This Row],[Abs Erorr 3]]/SMA1MSFT[[#This Row],[Adj Close]]</f>
        <v>4.6444638076665323E-2</v>
      </c>
    </row>
    <row r="593" spans="2:18">
      <c r="B593" s="14">
        <v>44641.291666666664</v>
      </c>
      <c r="C593" s="15">
        <v>292.78519999999997</v>
      </c>
      <c r="D593" s="23">
        <f t="shared" si="46"/>
        <v>294.02820000000003</v>
      </c>
      <c r="E593" s="24">
        <f>SMA1MSFT[[#This Row],[Adj Close]]-SMA1MSFT[[#This Row],[Naive Trend ]]</f>
        <v>-1.2430000000000518</v>
      </c>
      <c r="F593" s="6">
        <f t="shared" si="45"/>
        <v>1.5450490000001289</v>
      </c>
      <c r="G593" s="6">
        <f>ABS(SMA1MSFT[[#This Row],[Erorr 1]])</f>
        <v>1.2430000000000518</v>
      </c>
      <c r="H593" s="25">
        <f>SMA1MSFT[[#This Row],[Abs Erorr 1]]/SMA1MSFT[[#This Row],[Adj Close]]</f>
        <v>4.2454331708025265E-3</v>
      </c>
      <c r="I593" s="23">
        <f t="shared" si="48"/>
        <v>290.35809999999998</v>
      </c>
      <c r="J593" s="26">
        <f>(SMA1MSFT[[#This Row],[Adj Close]]-SMA1MSFT[[#This Row],[3-MA]])</f>
        <v>2.4270999999999958</v>
      </c>
      <c r="K593" s="11">
        <f t="shared" si="47"/>
        <v>5.8908144099999795</v>
      </c>
      <c r="L593" s="11">
        <f>ABS(SMA1MSFT[[#This Row],[Erorr 2]])</f>
        <v>2.4270999999999958</v>
      </c>
      <c r="M593" s="25">
        <f>SMA1MSFT[[#This Row],[Abs Erorr 2]]/SMA1MSFT[[#This Row],[Adj Close]]</f>
        <v>8.2896949709206479E-3</v>
      </c>
      <c r="N593" s="23">
        <f t="shared" si="49"/>
        <v>282.7928</v>
      </c>
      <c r="O593" s="27">
        <f>SMA1MSFT[[#This Row],[Adj Close]]-SMA1MSFT[[#This Row],[6-MA]]</f>
        <v>9.9923999999999751</v>
      </c>
      <c r="P593" s="11">
        <f>(SMA1MSFT[[#This Row],[Adj Close]]-N593)^2</f>
        <v>99.848057759999506</v>
      </c>
      <c r="Q593" s="11">
        <f>ABS(SMA1MSFT[[#This Row],[Erorr 3]])</f>
        <v>9.9923999999999751</v>
      </c>
      <c r="R593" s="28">
        <f>SMA1MSFT[[#This Row],[Abs Erorr 3]]/SMA1MSFT[[#This Row],[Adj Close]]</f>
        <v>3.4128774268644642E-2</v>
      </c>
    </row>
    <row r="594" spans="2:18">
      <c r="B594" s="14">
        <v>44642.291666666664</v>
      </c>
      <c r="C594" s="15">
        <v>297.58080000000001</v>
      </c>
      <c r="D594" s="23">
        <f t="shared" si="46"/>
        <v>292.78519999999997</v>
      </c>
      <c r="E594" s="24">
        <f>SMA1MSFT[[#This Row],[Adj Close]]-SMA1MSFT[[#This Row],[Naive Trend ]]</f>
        <v>4.7956000000000358</v>
      </c>
      <c r="F594" s="6">
        <f t="shared" si="45"/>
        <v>22.997779360000344</v>
      </c>
      <c r="G594" s="6">
        <f>ABS(SMA1MSFT[[#This Row],[Erorr 1]])</f>
        <v>4.7956000000000358</v>
      </c>
      <c r="H594" s="25">
        <f>SMA1MSFT[[#This Row],[Abs Erorr 1]]/SMA1MSFT[[#This Row],[Adj Close]]</f>
        <v>1.6115287007764063E-2</v>
      </c>
      <c r="I594" s="23">
        <f t="shared" si="48"/>
        <v>291.91419999999999</v>
      </c>
      <c r="J594" s="26">
        <f>(SMA1MSFT[[#This Row],[Adj Close]]-SMA1MSFT[[#This Row],[3-MA]])</f>
        <v>5.6666000000000167</v>
      </c>
      <c r="K594" s="11">
        <f t="shared" si="47"/>
        <v>32.110355560000187</v>
      </c>
      <c r="L594" s="11">
        <f>ABS(SMA1MSFT[[#This Row],[Erorr 2]])</f>
        <v>5.6666000000000167</v>
      </c>
      <c r="M594" s="25">
        <f>SMA1MSFT[[#This Row],[Abs Erorr 2]]/SMA1MSFT[[#This Row],[Adj Close]]</f>
        <v>1.9042223154182046E-2</v>
      </c>
      <c r="N594" s="23">
        <f t="shared" si="49"/>
        <v>285.90666666666669</v>
      </c>
      <c r="O594" s="27">
        <f>SMA1MSFT[[#This Row],[Adj Close]]-SMA1MSFT[[#This Row],[6-MA]]</f>
        <v>11.674133333333316</v>
      </c>
      <c r="P594" s="11">
        <f>(SMA1MSFT[[#This Row],[Adj Close]]-N594)^2</f>
        <v>136.28538908444403</v>
      </c>
      <c r="Q594" s="11">
        <f>ABS(SMA1MSFT[[#This Row],[Erorr 3]])</f>
        <v>11.674133333333316</v>
      </c>
      <c r="R594" s="28">
        <f>SMA1MSFT[[#This Row],[Abs Erorr 3]]/SMA1MSFT[[#This Row],[Adj Close]]</f>
        <v>3.9230129542407691E-2</v>
      </c>
    </row>
    <row r="595" spans="2:18">
      <c r="B595" s="14">
        <v>44643.291666666664</v>
      </c>
      <c r="C595" s="15">
        <v>293.10820000000001</v>
      </c>
      <c r="D595" s="23">
        <f t="shared" si="46"/>
        <v>297.58080000000001</v>
      </c>
      <c r="E595" s="24">
        <f>SMA1MSFT[[#This Row],[Adj Close]]-SMA1MSFT[[#This Row],[Naive Trend ]]</f>
        <v>-4.4725999999999999</v>
      </c>
      <c r="F595" s="6">
        <f t="shared" si="45"/>
        <v>20.004150759999998</v>
      </c>
      <c r="G595" s="6">
        <f>ABS(SMA1MSFT[[#This Row],[Erorr 1]])</f>
        <v>4.4725999999999999</v>
      </c>
      <c r="H595" s="25">
        <f>SMA1MSFT[[#This Row],[Abs Erorr 1]]/SMA1MSFT[[#This Row],[Adj Close]]</f>
        <v>1.5259211444783871E-2</v>
      </c>
      <c r="I595" s="23">
        <f t="shared" si="48"/>
        <v>294.79806666666667</v>
      </c>
      <c r="J595" s="26">
        <f>(SMA1MSFT[[#This Row],[Adj Close]]-SMA1MSFT[[#This Row],[3-MA]])</f>
        <v>-1.68986666666666</v>
      </c>
      <c r="K595" s="11">
        <f t="shared" si="47"/>
        <v>2.8556493511110883</v>
      </c>
      <c r="L595" s="11">
        <f>ABS(SMA1MSFT[[#This Row],[Erorr 2]])</f>
        <v>1.68986666666666</v>
      </c>
      <c r="M595" s="25">
        <f>SMA1MSFT[[#This Row],[Abs Erorr 2]]/SMA1MSFT[[#This Row],[Adj Close]]</f>
        <v>5.7653339847423572E-3</v>
      </c>
      <c r="N595" s="23">
        <f t="shared" si="49"/>
        <v>290.41191666666663</v>
      </c>
      <c r="O595" s="27">
        <f>SMA1MSFT[[#This Row],[Adj Close]]-SMA1MSFT[[#This Row],[6-MA]]</f>
        <v>2.6962833333333833</v>
      </c>
      <c r="P595" s="11">
        <f>(SMA1MSFT[[#This Row],[Adj Close]]-N595)^2</f>
        <v>7.2699438136113805</v>
      </c>
      <c r="Q595" s="11">
        <f>ABS(SMA1MSFT[[#This Row],[Erorr 3]])</f>
        <v>2.6962833333333833</v>
      </c>
      <c r="R595" s="28">
        <f>SMA1MSFT[[#This Row],[Abs Erorr 3]]/SMA1MSFT[[#This Row],[Adj Close]]</f>
        <v>9.1989351827529327E-3</v>
      </c>
    </row>
    <row r="596" spans="2:18">
      <c r="B596" s="14">
        <v>44644.291666666664</v>
      </c>
      <c r="C596" s="15">
        <v>297.61989999999997</v>
      </c>
      <c r="D596" s="23">
        <f t="shared" si="46"/>
        <v>293.10820000000001</v>
      </c>
      <c r="E596" s="24">
        <f>SMA1MSFT[[#This Row],[Adj Close]]-SMA1MSFT[[#This Row],[Naive Trend ]]</f>
        <v>4.5116999999999621</v>
      </c>
      <c r="F596" s="6">
        <f t="shared" si="45"/>
        <v>20.355436889999659</v>
      </c>
      <c r="G596" s="6">
        <f>ABS(SMA1MSFT[[#This Row],[Erorr 1]])</f>
        <v>4.5116999999999621</v>
      </c>
      <c r="H596" s="25">
        <f>SMA1MSFT[[#This Row],[Abs Erorr 1]]/SMA1MSFT[[#This Row],[Adj Close]]</f>
        <v>1.515926858385465E-2</v>
      </c>
      <c r="I596" s="23">
        <f t="shared" si="48"/>
        <v>294.4914</v>
      </c>
      <c r="J596" s="26">
        <f>(SMA1MSFT[[#This Row],[Adj Close]]-SMA1MSFT[[#This Row],[3-MA]])</f>
        <v>3.1284999999999741</v>
      </c>
      <c r="K596" s="11">
        <f t="shared" si="47"/>
        <v>9.7875122499998373</v>
      </c>
      <c r="L596" s="11">
        <f>ABS(SMA1MSFT[[#This Row],[Erorr 2]])</f>
        <v>3.1284999999999741</v>
      </c>
      <c r="M596" s="25">
        <f>SMA1MSFT[[#This Row],[Abs Erorr 2]]/SMA1MSFT[[#This Row],[Adj Close]]</f>
        <v>1.0511729894405497E-2</v>
      </c>
      <c r="N596" s="23">
        <f t="shared" si="49"/>
        <v>292.42474999999996</v>
      </c>
      <c r="O596" s="27">
        <f>SMA1MSFT[[#This Row],[Adj Close]]-SMA1MSFT[[#This Row],[6-MA]]</f>
        <v>5.1951500000000124</v>
      </c>
      <c r="P596" s="11">
        <f>(SMA1MSFT[[#This Row],[Adj Close]]-N596)^2</f>
        <v>26.98958352250013</v>
      </c>
      <c r="Q596" s="11">
        <f>ABS(SMA1MSFT[[#This Row],[Erorr 3]])</f>
        <v>5.1951500000000124</v>
      </c>
      <c r="R596" s="28">
        <f>SMA1MSFT[[#This Row],[Abs Erorr 3]]/SMA1MSFT[[#This Row],[Adj Close]]</f>
        <v>1.7455654007006965E-2</v>
      </c>
    </row>
    <row r="597" spans="2:18">
      <c r="B597" s="14">
        <v>44645.291666666664</v>
      </c>
      <c r="C597" s="15">
        <v>297.209</v>
      </c>
      <c r="D597" s="23">
        <f t="shared" si="46"/>
        <v>297.61989999999997</v>
      </c>
      <c r="E597" s="24">
        <f>SMA1MSFT[[#This Row],[Adj Close]]-SMA1MSFT[[#This Row],[Naive Trend ]]</f>
        <v>-0.41089999999996962</v>
      </c>
      <c r="F597" s="6">
        <f t="shared" si="45"/>
        <v>0.16883880999997503</v>
      </c>
      <c r="G597" s="6">
        <f>ABS(SMA1MSFT[[#This Row],[Erorr 1]])</f>
        <v>0.41089999999996962</v>
      </c>
      <c r="H597" s="25">
        <f>SMA1MSFT[[#This Row],[Abs Erorr 1]]/SMA1MSFT[[#This Row],[Adj Close]]</f>
        <v>1.3825287928695619E-3</v>
      </c>
      <c r="I597" s="23">
        <f t="shared" si="48"/>
        <v>296.10296666666665</v>
      </c>
      <c r="J597" s="26">
        <f>(SMA1MSFT[[#This Row],[Adj Close]]-SMA1MSFT[[#This Row],[3-MA]])</f>
        <v>1.1060333333333574</v>
      </c>
      <c r="K597" s="11">
        <f t="shared" si="47"/>
        <v>1.2233097344444976</v>
      </c>
      <c r="L597" s="11">
        <f>ABS(SMA1MSFT[[#This Row],[Erorr 2]])</f>
        <v>1.1060333333333574</v>
      </c>
      <c r="M597" s="25">
        <f>SMA1MSFT[[#This Row],[Abs Erorr 2]]/SMA1MSFT[[#This Row],[Adj Close]]</f>
        <v>3.7213991949549218E-3</v>
      </c>
      <c r="N597" s="23">
        <f t="shared" si="49"/>
        <v>294.00858333333332</v>
      </c>
      <c r="O597" s="27">
        <f>SMA1MSFT[[#This Row],[Adj Close]]-SMA1MSFT[[#This Row],[6-MA]]</f>
        <v>3.2004166666666833</v>
      </c>
      <c r="P597" s="11">
        <f>(SMA1MSFT[[#This Row],[Adj Close]]-N597)^2</f>
        <v>10.242666840277884</v>
      </c>
      <c r="Q597" s="11">
        <f>ABS(SMA1MSFT[[#This Row],[Erorr 3]])</f>
        <v>3.2004166666666833</v>
      </c>
      <c r="R597" s="28">
        <f>SMA1MSFT[[#This Row],[Abs Erorr 3]]/SMA1MSFT[[#This Row],[Adj Close]]</f>
        <v>1.0768236044893268E-2</v>
      </c>
    </row>
    <row r="598" spans="2:18">
      <c r="B598" s="14">
        <v>44648.291666666664</v>
      </c>
      <c r="C598" s="15">
        <v>304.07940000000002</v>
      </c>
      <c r="D598" s="23">
        <f t="shared" si="46"/>
        <v>297.209</v>
      </c>
      <c r="E598" s="24">
        <f>SMA1MSFT[[#This Row],[Adj Close]]-SMA1MSFT[[#This Row],[Naive Trend ]]</f>
        <v>6.8704000000000178</v>
      </c>
      <c r="F598" s="6">
        <f t="shared" si="45"/>
        <v>47.202396160000248</v>
      </c>
      <c r="G598" s="6">
        <f>ABS(SMA1MSFT[[#This Row],[Erorr 1]])</f>
        <v>6.8704000000000178</v>
      </c>
      <c r="H598" s="25">
        <f>SMA1MSFT[[#This Row],[Abs Erorr 1]]/SMA1MSFT[[#This Row],[Adj Close]]</f>
        <v>2.2594098778148133E-2</v>
      </c>
      <c r="I598" s="23">
        <f t="shared" si="48"/>
        <v>295.97903333333335</v>
      </c>
      <c r="J598" s="26">
        <f>(SMA1MSFT[[#This Row],[Adj Close]]-SMA1MSFT[[#This Row],[3-MA]])</f>
        <v>8.1003666666666732</v>
      </c>
      <c r="K598" s="11">
        <f t="shared" si="47"/>
        <v>65.615940134444543</v>
      </c>
      <c r="L598" s="11">
        <f>ABS(SMA1MSFT[[#This Row],[Erorr 2]])</f>
        <v>8.1003666666666732</v>
      </c>
      <c r="M598" s="25">
        <f>SMA1MSFT[[#This Row],[Abs Erorr 2]]/SMA1MSFT[[#This Row],[Adj Close]]</f>
        <v>2.6638985300111329E-2</v>
      </c>
      <c r="N598" s="23">
        <f t="shared" si="49"/>
        <v>295.38854999999995</v>
      </c>
      <c r="O598" s="27">
        <f>SMA1MSFT[[#This Row],[Adj Close]]-SMA1MSFT[[#This Row],[6-MA]]</f>
        <v>8.6908500000000686</v>
      </c>
      <c r="P598" s="11">
        <f>(SMA1MSFT[[#This Row],[Adj Close]]-N598)^2</f>
        <v>75.530873722501198</v>
      </c>
      <c r="Q598" s="11">
        <f>ABS(SMA1MSFT[[#This Row],[Erorr 3]])</f>
        <v>8.6908500000000686</v>
      </c>
      <c r="R598" s="28">
        <f>SMA1MSFT[[#This Row],[Abs Erorr 3]]/SMA1MSFT[[#This Row],[Adj Close]]</f>
        <v>2.8580857499719049E-2</v>
      </c>
    </row>
    <row r="599" spans="2:18">
      <c r="B599" s="14">
        <v>44649.291666666664</v>
      </c>
      <c r="C599" s="15">
        <v>308.68900000000002</v>
      </c>
      <c r="D599" s="23">
        <f t="shared" si="46"/>
        <v>304.07940000000002</v>
      </c>
      <c r="E599" s="24">
        <f>SMA1MSFT[[#This Row],[Adj Close]]-SMA1MSFT[[#This Row],[Naive Trend ]]</f>
        <v>4.6096000000000004</v>
      </c>
      <c r="F599" s="6">
        <f t="shared" si="45"/>
        <v>21.248412160000004</v>
      </c>
      <c r="G599" s="6">
        <f>ABS(SMA1MSFT[[#This Row],[Erorr 1]])</f>
        <v>4.6096000000000004</v>
      </c>
      <c r="H599" s="25">
        <f>SMA1MSFT[[#This Row],[Abs Erorr 1]]/SMA1MSFT[[#This Row],[Adj Close]]</f>
        <v>1.4932828834198822E-2</v>
      </c>
      <c r="I599" s="23">
        <f t="shared" si="48"/>
        <v>299.6361</v>
      </c>
      <c r="J599" s="26">
        <f>(SMA1MSFT[[#This Row],[Adj Close]]-SMA1MSFT[[#This Row],[3-MA]])</f>
        <v>9.0529000000000224</v>
      </c>
      <c r="K599" s="11">
        <f t="shared" si="47"/>
        <v>81.9549984100004</v>
      </c>
      <c r="L599" s="11">
        <f>ABS(SMA1MSFT[[#This Row],[Erorr 2]])</f>
        <v>9.0529000000000224</v>
      </c>
      <c r="M599" s="25">
        <f>SMA1MSFT[[#This Row],[Abs Erorr 2]]/SMA1MSFT[[#This Row],[Adj Close]]</f>
        <v>2.932692774928819E-2</v>
      </c>
      <c r="N599" s="23">
        <f t="shared" si="49"/>
        <v>297.06375000000003</v>
      </c>
      <c r="O599" s="27">
        <f>SMA1MSFT[[#This Row],[Adj Close]]-SMA1MSFT[[#This Row],[6-MA]]</f>
        <v>11.625249999999994</v>
      </c>
      <c r="P599" s="11">
        <f>(SMA1MSFT[[#This Row],[Adj Close]]-N599)^2</f>
        <v>135.14643756249987</v>
      </c>
      <c r="Q599" s="11">
        <f>ABS(SMA1MSFT[[#This Row],[Erorr 3]])</f>
        <v>11.625249999999994</v>
      </c>
      <c r="R599" s="28">
        <f>SMA1MSFT[[#This Row],[Abs Erorr 3]]/SMA1MSFT[[#This Row],[Adj Close]]</f>
        <v>3.7660072111413083E-2</v>
      </c>
    </row>
    <row r="600" spans="2:18">
      <c r="B600" s="14">
        <v>44650.291666666664</v>
      </c>
      <c r="C600" s="15">
        <v>307.17200000000003</v>
      </c>
      <c r="D600" s="23">
        <f t="shared" si="46"/>
        <v>308.68900000000002</v>
      </c>
      <c r="E600" s="24">
        <f>SMA1MSFT[[#This Row],[Adj Close]]-SMA1MSFT[[#This Row],[Naive Trend ]]</f>
        <v>-1.5169999999999959</v>
      </c>
      <c r="F600" s="6">
        <f t="shared" si="45"/>
        <v>2.3012889999999877</v>
      </c>
      <c r="G600" s="6">
        <f>ABS(SMA1MSFT[[#This Row],[Erorr 1]])</f>
        <v>1.5169999999999959</v>
      </c>
      <c r="H600" s="25">
        <f>SMA1MSFT[[#This Row],[Abs Erorr 1]]/SMA1MSFT[[#This Row],[Adj Close]]</f>
        <v>4.9386011745862117E-3</v>
      </c>
      <c r="I600" s="23">
        <f t="shared" si="48"/>
        <v>303.32580000000002</v>
      </c>
      <c r="J600" s="26">
        <f>(SMA1MSFT[[#This Row],[Adj Close]]-SMA1MSFT[[#This Row],[3-MA]])</f>
        <v>3.8462000000000103</v>
      </c>
      <c r="K600" s="11">
        <f t="shared" si="47"/>
        <v>14.793254440000078</v>
      </c>
      <c r="L600" s="11">
        <f>ABS(SMA1MSFT[[#This Row],[Erorr 2]])</f>
        <v>3.8462000000000103</v>
      </c>
      <c r="M600" s="25">
        <f>SMA1MSFT[[#This Row],[Abs Erorr 2]]/SMA1MSFT[[#This Row],[Adj Close]]</f>
        <v>1.2521323558136841E-2</v>
      </c>
      <c r="N600" s="23">
        <f t="shared" si="49"/>
        <v>299.71438333333339</v>
      </c>
      <c r="O600" s="27">
        <f>SMA1MSFT[[#This Row],[Adj Close]]-SMA1MSFT[[#This Row],[6-MA]]</f>
        <v>7.4576166666666381</v>
      </c>
      <c r="P600" s="11">
        <f>(SMA1MSFT[[#This Row],[Adj Close]]-N600)^2</f>
        <v>55.616046346944017</v>
      </c>
      <c r="Q600" s="11">
        <f>ABS(SMA1MSFT[[#This Row],[Erorr 3]])</f>
        <v>7.4576166666666381</v>
      </c>
      <c r="R600" s="28">
        <f>SMA1MSFT[[#This Row],[Abs Erorr 3]]/SMA1MSFT[[#This Row],[Adj Close]]</f>
        <v>2.4278308786825093E-2</v>
      </c>
    </row>
    <row r="601" spans="2:18">
      <c r="B601" s="14">
        <v>44651.291666666664</v>
      </c>
      <c r="C601" s="15">
        <v>301.74029999999999</v>
      </c>
      <c r="D601" s="23">
        <f t="shared" si="46"/>
        <v>307.17200000000003</v>
      </c>
      <c r="E601" s="24">
        <f>SMA1MSFT[[#This Row],[Adj Close]]-SMA1MSFT[[#This Row],[Naive Trend ]]</f>
        <v>-5.4317000000000348</v>
      </c>
      <c r="F601" s="6">
        <f t="shared" si="45"/>
        <v>29.503364890000377</v>
      </c>
      <c r="G601" s="6">
        <f>ABS(SMA1MSFT[[#This Row],[Erorr 1]])</f>
        <v>5.4317000000000348</v>
      </c>
      <c r="H601" s="25">
        <f>SMA1MSFT[[#This Row],[Abs Erorr 1]]/SMA1MSFT[[#This Row],[Adj Close]]</f>
        <v>1.8001241464928732E-2</v>
      </c>
      <c r="I601" s="23">
        <f t="shared" si="48"/>
        <v>306.64680000000004</v>
      </c>
      <c r="J601" s="26">
        <f>(SMA1MSFT[[#This Row],[Adj Close]]-SMA1MSFT[[#This Row],[3-MA]])</f>
        <v>-4.9065000000000509</v>
      </c>
      <c r="K601" s="11">
        <f t="shared" si="47"/>
        <v>24.0737422500005</v>
      </c>
      <c r="L601" s="11">
        <f>ABS(SMA1MSFT[[#This Row],[Erorr 2]])</f>
        <v>4.9065000000000509</v>
      </c>
      <c r="M601" s="25">
        <f>SMA1MSFT[[#This Row],[Abs Erorr 2]]/SMA1MSFT[[#This Row],[Adj Close]]</f>
        <v>1.626067184264101E-2</v>
      </c>
      <c r="N601" s="23">
        <f t="shared" si="49"/>
        <v>301.31291666666669</v>
      </c>
      <c r="O601" s="27">
        <f>SMA1MSFT[[#This Row],[Adj Close]]-SMA1MSFT[[#This Row],[6-MA]]</f>
        <v>0.42738333333329592</v>
      </c>
      <c r="P601" s="11">
        <f>(SMA1MSFT[[#This Row],[Adj Close]]-N601)^2</f>
        <v>0.18265651361107912</v>
      </c>
      <c r="Q601" s="11">
        <f>ABS(SMA1MSFT[[#This Row],[Erorr 3]])</f>
        <v>0.42738333333329592</v>
      </c>
      <c r="R601" s="28">
        <f>SMA1MSFT[[#This Row],[Abs Erorr 3]]/SMA1MSFT[[#This Row],[Adj Close]]</f>
        <v>1.4163946060015713E-3</v>
      </c>
    </row>
    <row r="602" spans="2:18">
      <c r="B602" s="14">
        <v>44652.291666666664</v>
      </c>
      <c r="C602" s="15">
        <v>302.82659999999998</v>
      </c>
      <c r="D602" s="23">
        <f t="shared" si="46"/>
        <v>301.74029999999999</v>
      </c>
      <c r="E602" s="24">
        <f>SMA1MSFT[[#This Row],[Adj Close]]-SMA1MSFT[[#This Row],[Naive Trend ]]</f>
        <v>1.0862999999999943</v>
      </c>
      <c r="F602" s="6">
        <f t="shared" si="45"/>
        <v>1.1800476899999877</v>
      </c>
      <c r="G602" s="6">
        <f>ABS(SMA1MSFT[[#This Row],[Erorr 1]])</f>
        <v>1.0862999999999943</v>
      </c>
      <c r="H602" s="25">
        <f>SMA1MSFT[[#This Row],[Abs Erorr 1]]/SMA1MSFT[[#This Row],[Adj Close]]</f>
        <v>3.5872013885173706E-3</v>
      </c>
      <c r="I602" s="23">
        <f t="shared" si="48"/>
        <v>305.86709999999999</v>
      </c>
      <c r="J602" s="26">
        <f>(SMA1MSFT[[#This Row],[Adj Close]]-SMA1MSFT[[#This Row],[3-MA]])</f>
        <v>-3.0405000000000086</v>
      </c>
      <c r="K602" s="11">
        <f t="shared" si="47"/>
        <v>9.2446402500000531</v>
      </c>
      <c r="L602" s="11">
        <f>ABS(SMA1MSFT[[#This Row],[Erorr 2]])</f>
        <v>3.0405000000000086</v>
      </c>
      <c r="M602" s="25">
        <f>SMA1MSFT[[#This Row],[Abs Erorr 2]]/SMA1MSFT[[#This Row],[Adj Close]]</f>
        <v>1.0040399357255963E-2</v>
      </c>
      <c r="N602" s="23">
        <f t="shared" si="49"/>
        <v>302.7516</v>
      </c>
      <c r="O602" s="27">
        <f>SMA1MSFT[[#This Row],[Adj Close]]-SMA1MSFT[[#This Row],[6-MA]]</f>
        <v>7.4999999999988631E-2</v>
      </c>
      <c r="P602" s="11">
        <f>(SMA1MSFT[[#This Row],[Adj Close]]-N602)^2</f>
        <v>5.6249999999982946E-3</v>
      </c>
      <c r="Q602" s="11">
        <f>ABS(SMA1MSFT[[#This Row],[Erorr 3]])</f>
        <v>7.4999999999988631E-2</v>
      </c>
      <c r="R602" s="28">
        <f>SMA1MSFT[[#This Row],[Abs Erorr 3]]/SMA1MSFT[[#This Row],[Adj Close]]</f>
        <v>2.4766648636542706E-4</v>
      </c>
    </row>
    <row r="603" spans="2:18">
      <c r="B603" s="14">
        <v>44655.291666666664</v>
      </c>
      <c r="C603" s="15">
        <v>308.25830000000002</v>
      </c>
      <c r="D603" s="23">
        <f t="shared" si="46"/>
        <v>302.82659999999998</v>
      </c>
      <c r="E603" s="24">
        <f>SMA1MSFT[[#This Row],[Adj Close]]-SMA1MSFT[[#This Row],[Naive Trend ]]</f>
        <v>5.4317000000000348</v>
      </c>
      <c r="F603" s="6">
        <f t="shared" si="45"/>
        <v>29.503364890000377</v>
      </c>
      <c r="G603" s="6">
        <f>ABS(SMA1MSFT[[#This Row],[Erorr 1]])</f>
        <v>5.4317000000000348</v>
      </c>
      <c r="H603" s="25">
        <f>SMA1MSFT[[#This Row],[Abs Erorr 1]]/SMA1MSFT[[#This Row],[Adj Close]]</f>
        <v>1.7620612324145156E-2</v>
      </c>
      <c r="I603" s="23">
        <f t="shared" si="48"/>
        <v>303.91296666666665</v>
      </c>
      <c r="J603" s="26">
        <f>(SMA1MSFT[[#This Row],[Adj Close]]-SMA1MSFT[[#This Row],[3-MA]])</f>
        <v>4.3453333333333717</v>
      </c>
      <c r="K603" s="11">
        <f t="shared" si="47"/>
        <v>18.881921777778111</v>
      </c>
      <c r="L603" s="11">
        <f>ABS(SMA1MSFT[[#This Row],[Erorr 2]])</f>
        <v>4.3453333333333717</v>
      </c>
      <c r="M603" s="25">
        <f>SMA1MSFT[[#This Row],[Abs Erorr 2]]/SMA1MSFT[[#This Row],[Adj Close]]</f>
        <v>1.4096403351777946E-2</v>
      </c>
      <c r="N603" s="23">
        <f t="shared" si="49"/>
        <v>303.61938333333336</v>
      </c>
      <c r="O603" s="27">
        <f>SMA1MSFT[[#This Row],[Adj Close]]-SMA1MSFT[[#This Row],[6-MA]]</f>
        <v>4.6389166666666597</v>
      </c>
      <c r="P603" s="11">
        <f>(SMA1MSFT[[#This Row],[Adj Close]]-N603)^2</f>
        <v>21.519547840277713</v>
      </c>
      <c r="Q603" s="11">
        <f>ABS(SMA1MSFT[[#This Row],[Erorr 3]])</f>
        <v>4.6389166666666597</v>
      </c>
      <c r="R603" s="28">
        <f>SMA1MSFT[[#This Row],[Abs Erorr 3]]/SMA1MSFT[[#This Row],[Adj Close]]</f>
        <v>1.5048797280289482E-2</v>
      </c>
    </row>
    <row r="604" spans="2:18">
      <c r="B604" s="14">
        <v>44656.291666666664</v>
      </c>
      <c r="C604" s="15">
        <v>304.25549999999998</v>
      </c>
      <c r="D604" s="23">
        <f t="shared" si="46"/>
        <v>308.25830000000002</v>
      </c>
      <c r="E604" s="24">
        <f>SMA1MSFT[[#This Row],[Adj Close]]-SMA1MSFT[[#This Row],[Naive Trend ]]</f>
        <v>-4.0028000000000361</v>
      </c>
      <c r="F604" s="6">
        <f t="shared" si="45"/>
        <v>16.022407840000287</v>
      </c>
      <c r="G604" s="6">
        <f>ABS(SMA1MSFT[[#This Row],[Erorr 1]])</f>
        <v>4.0028000000000361</v>
      </c>
      <c r="H604" s="25">
        <f>SMA1MSFT[[#This Row],[Abs Erorr 1]]/SMA1MSFT[[#This Row],[Adj Close]]</f>
        <v>1.3156048124027458E-2</v>
      </c>
      <c r="I604" s="23">
        <f t="shared" si="48"/>
        <v>304.27506666666665</v>
      </c>
      <c r="J604" s="26">
        <f>(SMA1MSFT[[#This Row],[Adj Close]]-SMA1MSFT[[#This Row],[3-MA]])</f>
        <v>-1.9566666666662513E-2</v>
      </c>
      <c r="K604" s="11">
        <f t="shared" si="47"/>
        <v>3.8285444444428191E-4</v>
      </c>
      <c r="L604" s="11">
        <f>ABS(SMA1MSFT[[#This Row],[Erorr 2]])</f>
        <v>1.9566666666662513E-2</v>
      </c>
      <c r="M604" s="25">
        <f>SMA1MSFT[[#This Row],[Abs Erorr 2]]/SMA1MSFT[[#This Row],[Adj Close]]</f>
        <v>6.4309985083794752E-5</v>
      </c>
      <c r="N604" s="23">
        <f t="shared" si="49"/>
        <v>305.46093333333334</v>
      </c>
      <c r="O604" s="27">
        <f>SMA1MSFT[[#This Row],[Adj Close]]-SMA1MSFT[[#This Row],[6-MA]]</f>
        <v>-1.2054333333333602</v>
      </c>
      <c r="P604" s="11">
        <f>(SMA1MSFT[[#This Row],[Adj Close]]-N604)^2</f>
        <v>1.4530695211111759</v>
      </c>
      <c r="Q604" s="11">
        <f>ABS(SMA1MSFT[[#This Row],[Erorr 3]])</f>
        <v>1.2054333333333602</v>
      </c>
      <c r="R604" s="28">
        <f>SMA1MSFT[[#This Row],[Abs Erorr 3]]/SMA1MSFT[[#This Row],[Adj Close]]</f>
        <v>3.9619113979315421E-3</v>
      </c>
    </row>
    <row r="605" spans="2:18">
      <c r="B605" s="14">
        <v>44657.291666666664</v>
      </c>
      <c r="C605" s="15">
        <v>293.11799999999999</v>
      </c>
      <c r="D605" s="23">
        <f t="shared" si="46"/>
        <v>304.25549999999998</v>
      </c>
      <c r="E605" s="24">
        <f>SMA1MSFT[[#This Row],[Adj Close]]-SMA1MSFT[[#This Row],[Naive Trend ]]</f>
        <v>-11.137499999999989</v>
      </c>
      <c r="F605" s="6">
        <f t="shared" si="45"/>
        <v>124.04390624999975</v>
      </c>
      <c r="G605" s="6">
        <f>ABS(SMA1MSFT[[#This Row],[Erorr 1]])</f>
        <v>11.137499999999989</v>
      </c>
      <c r="H605" s="25">
        <f>SMA1MSFT[[#This Row],[Abs Erorr 1]]/SMA1MSFT[[#This Row],[Adj Close]]</f>
        <v>3.7996642990195034E-2</v>
      </c>
      <c r="I605" s="23">
        <f t="shared" si="48"/>
        <v>305.11346666666668</v>
      </c>
      <c r="J605" s="26">
        <f>(SMA1MSFT[[#This Row],[Adj Close]]-SMA1MSFT[[#This Row],[3-MA]])</f>
        <v>-11.995466666666687</v>
      </c>
      <c r="K605" s="11">
        <f t="shared" si="47"/>
        <v>143.89122055111159</v>
      </c>
      <c r="L605" s="11">
        <f>ABS(SMA1MSFT[[#This Row],[Erorr 2]])</f>
        <v>11.995466666666687</v>
      </c>
      <c r="M605" s="25">
        <f>SMA1MSFT[[#This Row],[Abs Erorr 2]]/SMA1MSFT[[#This Row],[Adj Close]]</f>
        <v>4.0923678063669533E-2</v>
      </c>
      <c r="N605" s="23">
        <f t="shared" si="49"/>
        <v>305.49028333333337</v>
      </c>
      <c r="O605" s="27">
        <f>SMA1MSFT[[#This Row],[Adj Close]]-SMA1MSFT[[#This Row],[6-MA]]</f>
        <v>-12.372283333333371</v>
      </c>
      <c r="P605" s="11">
        <f>(SMA1MSFT[[#This Row],[Adj Close]]-N605)^2</f>
        <v>153.0733948802787</v>
      </c>
      <c r="Q605" s="11">
        <f>ABS(SMA1MSFT[[#This Row],[Erorr 3]])</f>
        <v>12.372283333333371</v>
      </c>
      <c r="R605" s="28">
        <f>SMA1MSFT[[#This Row],[Abs Erorr 3]]/SMA1MSFT[[#This Row],[Adj Close]]</f>
        <v>4.2209224044014261E-2</v>
      </c>
    </row>
    <row r="606" spans="2:18">
      <c r="B606" s="14">
        <v>44658.291666666664</v>
      </c>
      <c r="C606" s="15">
        <v>294.94819999999999</v>
      </c>
      <c r="D606" s="23">
        <f t="shared" si="46"/>
        <v>293.11799999999999</v>
      </c>
      <c r="E606" s="24">
        <f>SMA1MSFT[[#This Row],[Adj Close]]-SMA1MSFT[[#This Row],[Naive Trend ]]</f>
        <v>1.8301999999999907</v>
      </c>
      <c r="F606" s="6">
        <f t="shared" si="45"/>
        <v>3.3496320399999662</v>
      </c>
      <c r="G606" s="6">
        <f>ABS(SMA1MSFT[[#This Row],[Erorr 1]])</f>
        <v>1.8301999999999907</v>
      </c>
      <c r="H606" s="25">
        <f>SMA1MSFT[[#This Row],[Abs Erorr 1]]/SMA1MSFT[[#This Row],[Adj Close]]</f>
        <v>6.2051573801772337E-3</v>
      </c>
      <c r="I606" s="23">
        <f t="shared" si="48"/>
        <v>301.87726666666663</v>
      </c>
      <c r="J606" s="26">
        <f>(SMA1MSFT[[#This Row],[Adj Close]]-SMA1MSFT[[#This Row],[3-MA]])</f>
        <v>-6.9290666666666425</v>
      </c>
      <c r="K606" s="11">
        <f t="shared" si="47"/>
        <v>48.011964871110777</v>
      </c>
      <c r="L606" s="11">
        <f>ABS(SMA1MSFT[[#This Row],[Erorr 2]])</f>
        <v>6.9290666666666425</v>
      </c>
      <c r="M606" s="25">
        <f>SMA1MSFT[[#This Row],[Abs Erorr 2]]/SMA1MSFT[[#This Row],[Adj Close]]</f>
        <v>2.349248670331483E-2</v>
      </c>
      <c r="N606" s="23">
        <f t="shared" si="49"/>
        <v>302.89511666666664</v>
      </c>
      <c r="O606" s="27">
        <f>SMA1MSFT[[#This Row],[Adj Close]]-SMA1MSFT[[#This Row],[6-MA]]</f>
        <v>-7.9469166666666524</v>
      </c>
      <c r="P606" s="11">
        <f>(SMA1MSFT[[#This Row],[Adj Close]]-N606)^2</f>
        <v>63.153484506944217</v>
      </c>
      <c r="Q606" s="11">
        <f>ABS(SMA1MSFT[[#This Row],[Erorr 3]])</f>
        <v>7.9469166666666524</v>
      </c>
      <c r="R606" s="28">
        <f>SMA1MSFT[[#This Row],[Abs Erorr 3]]/SMA1MSFT[[#This Row],[Adj Close]]</f>
        <v>2.6943431648901919E-2</v>
      </c>
    </row>
    <row r="607" spans="2:18">
      <c r="B607" s="14">
        <v>44659.291666666664</v>
      </c>
      <c r="C607" s="15">
        <v>290.64179999999999</v>
      </c>
      <c r="D607" s="23">
        <f t="shared" si="46"/>
        <v>294.94819999999999</v>
      </c>
      <c r="E607" s="24">
        <f>SMA1MSFT[[#This Row],[Adj Close]]-SMA1MSFT[[#This Row],[Naive Trend ]]</f>
        <v>-4.3063999999999965</v>
      </c>
      <c r="F607" s="6">
        <f t="shared" si="45"/>
        <v>18.545080959999968</v>
      </c>
      <c r="G607" s="6">
        <f>ABS(SMA1MSFT[[#This Row],[Erorr 1]])</f>
        <v>4.3063999999999965</v>
      </c>
      <c r="H607" s="25">
        <f>SMA1MSFT[[#This Row],[Abs Erorr 1]]/SMA1MSFT[[#This Row],[Adj Close]]</f>
        <v>1.4816863919780281E-2</v>
      </c>
      <c r="I607" s="23">
        <f t="shared" si="48"/>
        <v>297.44056666666665</v>
      </c>
      <c r="J607" s="26">
        <f>(SMA1MSFT[[#This Row],[Adj Close]]-SMA1MSFT[[#This Row],[3-MA]])</f>
        <v>-6.7987666666666655</v>
      </c>
      <c r="K607" s="11">
        <f t="shared" si="47"/>
        <v>46.223228187777764</v>
      </c>
      <c r="L607" s="11">
        <f>ABS(SMA1MSFT[[#This Row],[Erorr 2]])</f>
        <v>6.7987666666666655</v>
      </c>
      <c r="M607" s="25">
        <f>SMA1MSFT[[#This Row],[Abs Erorr 2]]/SMA1MSFT[[#This Row],[Adj Close]]</f>
        <v>2.3392253511596288E-2</v>
      </c>
      <c r="N607" s="23">
        <f t="shared" si="49"/>
        <v>300.85781666666668</v>
      </c>
      <c r="O607" s="27">
        <f>SMA1MSFT[[#This Row],[Adj Close]]-SMA1MSFT[[#This Row],[6-MA]]</f>
        <v>-10.21601666666669</v>
      </c>
      <c r="P607" s="11">
        <f>(SMA1MSFT[[#This Row],[Adj Close]]-N607)^2</f>
        <v>104.36699653361158</v>
      </c>
      <c r="Q607" s="11">
        <f>ABS(SMA1MSFT[[#This Row],[Erorr 3]])</f>
        <v>10.21601666666669</v>
      </c>
      <c r="R607" s="28">
        <f>SMA1MSFT[[#This Row],[Abs Erorr 3]]/SMA1MSFT[[#This Row],[Adj Close]]</f>
        <v>3.5149853416358866E-2</v>
      </c>
    </row>
    <row r="608" spans="2:18">
      <c r="B608" s="14">
        <v>44662.291666666664</v>
      </c>
      <c r="C608" s="15">
        <v>279.1814</v>
      </c>
      <c r="D608" s="23">
        <f t="shared" si="46"/>
        <v>290.64179999999999</v>
      </c>
      <c r="E608" s="24">
        <f>SMA1MSFT[[#This Row],[Adj Close]]-SMA1MSFT[[#This Row],[Naive Trend ]]</f>
        <v>-11.460399999999993</v>
      </c>
      <c r="F608" s="6">
        <f t="shared" si="45"/>
        <v>131.34076815999984</v>
      </c>
      <c r="G608" s="6">
        <f>ABS(SMA1MSFT[[#This Row],[Erorr 1]])</f>
        <v>11.460399999999993</v>
      </c>
      <c r="H608" s="25">
        <f>SMA1MSFT[[#This Row],[Abs Erorr 1]]/SMA1MSFT[[#This Row],[Adj Close]]</f>
        <v>4.1050012644108784E-2</v>
      </c>
      <c r="I608" s="23">
        <f t="shared" si="48"/>
        <v>292.90266666666668</v>
      </c>
      <c r="J608" s="26">
        <f>(SMA1MSFT[[#This Row],[Adj Close]]-SMA1MSFT[[#This Row],[3-MA]])</f>
        <v>-13.721266666666679</v>
      </c>
      <c r="K608" s="11">
        <f t="shared" si="47"/>
        <v>188.27315893777813</v>
      </c>
      <c r="L608" s="11">
        <f>ABS(SMA1MSFT[[#This Row],[Erorr 2]])</f>
        <v>13.721266666666679</v>
      </c>
      <c r="M608" s="25">
        <f>SMA1MSFT[[#This Row],[Abs Erorr 2]]/SMA1MSFT[[#This Row],[Adj Close]]</f>
        <v>4.9148212118238103E-2</v>
      </c>
      <c r="N608" s="23">
        <f t="shared" si="49"/>
        <v>299.00806666666671</v>
      </c>
      <c r="O608" s="27">
        <f>SMA1MSFT[[#This Row],[Adj Close]]-SMA1MSFT[[#This Row],[6-MA]]</f>
        <v>-19.826666666666711</v>
      </c>
      <c r="P608" s="11">
        <f>(SMA1MSFT[[#This Row],[Adj Close]]-N608)^2</f>
        <v>393.09671111111288</v>
      </c>
      <c r="Q608" s="11">
        <f>ABS(SMA1MSFT[[#This Row],[Erorr 3]])</f>
        <v>19.826666666666711</v>
      </c>
      <c r="R608" s="28">
        <f>SMA1MSFT[[#This Row],[Abs Erorr 3]]/SMA1MSFT[[#This Row],[Adj Close]]</f>
        <v>7.1017147512931422E-2</v>
      </c>
    </row>
    <row r="609" spans="2:18">
      <c r="B609" s="14">
        <v>44663.291666666664</v>
      </c>
      <c r="C609" s="15">
        <v>276.04969999999997</v>
      </c>
      <c r="D609" s="23">
        <f t="shared" si="46"/>
        <v>279.1814</v>
      </c>
      <c r="E609" s="24">
        <f>SMA1MSFT[[#This Row],[Adj Close]]-SMA1MSFT[[#This Row],[Naive Trend ]]</f>
        <v>-3.1317000000000235</v>
      </c>
      <c r="F609" s="6">
        <f t="shared" si="45"/>
        <v>9.8075448900001465</v>
      </c>
      <c r="G609" s="6">
        <f>ABS(SMA1MSFT[[#This Row],[Erorr 1]])</f>
        <v>3.1317000000000235</v>
      </c>
      <c r="H609" s="25">
        <f>SMA1MSFT[[#This Row],[Abs Erorr 1]]/SMA1MSFT[[#This Row],[Adj Close]]</f>
        <v>1.1344696263028085E-2</v>
      </c>
      <c r="I609" s="23">
        <f t="shared" si="48"/>
        <v>288.25713333333329</v>
      </c>
      <c r="J609" s="26">
        <f>(SMA1MSFT[[#This Row],[Adj Close]]-SMA1MSFT[[#This Row],[3-MA]])</f>
        <v>-12.207433333333313</v>
      </c>
      <c r="K609" s="11">
        <f t="shared" si="47"/>
        <v>149.02142858777728</v>
      </c>
      <c r="L609" s="11">
        <f>ABS(SMA1MSFT[[#This Row],[Erorr 2]])</f>
        <v>12.207433333333313</v>
      </c>
      <c r="M609" s="25">
        <f>SMA1MSFT[[#This Row],[Abs Erorr 2]]/SMA1MSFT[[#This Row],[Adj Close]]</f>
        <v>4.4221867777191261E-2</v>
      </c>
      <c r="N609" s="23">
        <f t="shared" si="49"/>
        <v>295.06719999999996</v>
      </c>
      <c r="O609" s="27">
        <f>SMA1MSFT[[#This Row],[Adj Close]]-SMA1MSFT[[#This Row],[6-MA]]</f>
        <v>-19.017499999999984</v>
      </c>
      <c r="P609" s="11">
        <f>(SMA1MSFT[[#This Row],[Adj Close]]-N609)^2</f>
        <v>361.66530624999939</v>
      </c>
      <c r="Q609" s="11">
        <f>ABS(SMA1MSFT[[#This Row],[Erorr 3]])</f>
        <v>19.017499999999984</v>
      </c>
      <c r="R609" s="28">
        <f>SMA1MSFT[[#This Row],[Abs Erorr 3]]/SMA1MSFT[[#This Row],[Adj Close]]</f>
        <v>6.8891580030697314E-2</v>
      </c>
    </row>
    <row r="610" spans="2:18">
      <c r="B610" s="14">
        <v>44664.291666666664</v>
      </c>
      <c r="C610" s="15">
        <v>281.49110000000002</v>
      </c>
      <c r="D610" s="23">
        <f t="shared" si="46"/>
        <v>276.04969999999997</v>
      </c>
      <c r="E610" s="24">
        <f>SMA1MSFT[[#This Row],[Adj Close]]-SMA1MSFT[[#This Row],[Naive Trend ]]</f>
        <v>5.4414000000000442</v>
      </c>
      <c r="F610" s="6">
        <f t="shared" si="45"/>
        <v>29.608833960000482</v>
      </c>
      <c r="G610" s="6">
        <f>ABS(SMA1MSFT[[#This Row],[Erorr 1]])</f>
        <v>5.4414000000000442</v>
      </c>
      <c r="H610" s="25">
        <f>SMA1MSFT[[#This Row],[Abs Erorr 1]]/SMA1MSFT[[#This Row],[Adj Close]]</f>
        <v>1.9330628925745944E-2</v>
      </c>
      <c r="I610" s="23">
        <f t="shared" si="48"/>
        <v>281.95763333333338</v>
      </c>
      <c r="J610" s="26">
        <f>(SMA1MSFT[[#This Row],[Adj Close]]-SMA1MSFT[[#This Row],[3-MA]])</f>
        <v>-0.46653333333335922</v>
      </c>
      <c r="K610" s="11">
        <f t="shared" si="47"/>
        <v>0.21765335111113526</v>
      </c>
      <c r="L610" s="11">
        <f>ABS(SMA1MSFT[[#This Row],[Erorr 2]])</f>
        <v>0.46653333333335922</v>
      </c>
      <c r="M610" s="25">
        <f>SMA1MSFT[[#This Row],[Abs Erorr 2]]/SMA1MSFT[[#This Row],[Adj Close]]</f>
        <v>1.6573644187448881E-3</v>
      </c>
      <c r="N610" s="23">
        <f t="shared" si="49"/>
        <v>289.69909999999999</v>
      </c>
      <c r="O610" s="27">
        <f>SMA1MSFT[[#This Row],[Adj Close]]-SMA1MSFT[[#This Row],[6-MA]]</f>
        <v>-8.20799999999997</v>
      </c>
      <c r="P610" s="11">
        <f>(SMA1MSFT[[#This Row],[Adj Close]]-N610)^2</f>
        <v>67.371263999999513</v>
      </c>
      <c r="Q610" s="11">
        <f>ABS(SMA1MSFT[[#This Row],[Erorr 3]])</f>
        <v>8.20799999999997</v>
      </c>
      <c r="R610" s="28">
        <f>SMA1MSFT[[#This Row],[Abs Erorr 3]]/SMA1MSFT[[#This Row],[Adj Close]]</f>
        <v>2.9159003606152981E-2</v>
      </c>
    </row>
    <row r="611" spans="2:18">
      <c r="B611" s="14">
        <v>44665.291666666664</v>
      </c>
      <c r="C611" s="15">
        <v>273.86709999999999</v>
      </c>
      <c r="D611" s="23">
        <f t="shared" si="46"/>
        <v>281.49110000000002</v>
      </c>
      <c r="E611" s="24">
        <f>SMA1MSFT[[#This Row],[Adj Close]]-SMA1MSFT[[#This Row],[Naive Trend ]]</f>
        <v>-7.6240000000000236</v>
      </c>
      <c r="F611" s="6">
        <f t="shared" si="45"/>
        <v>58.125376000000358</v>
      </c>
      <c r="G611" s="6">
        <f>ABS(SMA1MSFT[[#This Row],[Erorr 1]])</f>
        <v>7.6240000000000236</v>
      </c>
      <c r="H611" s="25">
        <f>SMA1MSFT[[#This Row],[Abs Erorr 1]]/SMA1MSFT[[#This Row],[Adj Close]]</f>
        <v>2.7838320119503306E-2</v>
      </c>
      <c r="I611" s="23">
        <f t="shared" si="48"/>
        <v>278.9074</v>
      </c>
      <c r="J611" s="26">
        <f>(SMA1MSFT[[#This Row],[Adj Close]]-SMA1MSFT[[#This Row],[3-MA]])</f>
        <v>-5.040300000000002</v>
      </c>
      <c r="K611" s="11">
        <f t="shared" si="47"/>
        <v>25.40462409000002</v>
      </c>
      <c r="L611" s="11">
        <f>ABS(SMA1MSFT[[#This Row],[Erorr 2]])</f>
        <v>5.040300000000002</v>
      </c>
      <c r="M611" s="25">
        <f>SMA1MSFT[[#This Row],[Abs Erorr 2]]/SMA1MSFT[[#This Row],[Adj Close]]</f>
        <v>1.8404182174492672E-2</v>
      </c>
      <c r="N611" s="23">
        <f t="shared" si="49"/>
        <v>285.90503333333334</v>
      </c>
      <c r="O611" s="27">
        <f>SMA1MSFT[[#This Row],[Adj Close]]-SMA1MSFT[[#This Row],[6-MA]]</f>
        <v>-12.037933333333342</v>
      </c>
      <c r="P611" s="11">
        <f>(SMA1MSFT[[#This Row],[Adj Close]]-N611)^2</f>
        <v>144.91183893777799</v>
      </c>
      <c r="Q611" s="11">
        <f>ABS(SMA1MSFT[[#This Row],[Erorr 3]])</f>
        <v>12.037933333333342</v>
      </c>
      <c r="R611" s="28">
        <f>SMA1MSFT[[#This Row],[Abs Erorr 3]]/SMA1MSFT[[#This Row],[Adj Close]]</f>
        <v>4.3955383225416061E-2</v>
      </c>
    </row>
    <row r="612" spans="2:18">
      <c r="B612" s="14">
        <v>44669.291666666664</v>
      </c>
      <c r="C612" s="15">
        <v>274.54239999999999</v>
      </c>
      <c r="D612" s="23">
        <f t="shared" si="46"/>
        <v>273.86709999999999</v>
      </c>
      <c r="E612" s="24">
        <f>SMA1MSFT[[#This Row],[Adj Close]]-SMA1MSFT[[#This Row],[Naive Trend ]]</f>
        <v>0.67529999999999291</v>
      </c>
      <c r="F612" s="6">
        <f t="shared" si="45"/>
        <v>0.4560300899999904</v>
      </c>
      <c r="G612" s="6">
        <f>ABS(SMA1MSFT[[#This Row],[Erorr 1]])</f>
        <v>0.67529999999999291</v>
      </c>
      <c r="H612" s="25">
        <f>SMA1MSFT[[#This Row],[Abs Erorr 1]]/SMA1MSFT[[#This Row],[Adj Close]]</f>
        <v>2.4597293532801962E-3</v>
      </c>
      <c r="I612" s="23">
        <f t="shared" si="48"/>
        <v>277.13596666666666</v>
      </c>
      <c r="J612" s="26">
        <f>(SMA1MSFT[[#This Row],[Adj Close]]-SMA1MSFT[[#This Row],[3-MA]])</f>
        <v>-2.5935666666666748</v>
      </c>
      <c r="K612" s="11">
        <f t="shared" si="47"/>
        <v>6.7265880544444867</v>
      </c>
      <c r="L612" s="11">
        <f>ABS(SMA1MSFT[[#This Row],[Erorr 2]])</f>
        <v>2.5935666666666748</v>
      </c>
      <c r="M612" s="25">
        <f>SMA1MSFT[[#This Row],[Abs Erorr 2]]/SMA1MSFT[[#This Row],[Adj Close]]</f>
        <v>9.4468711086763829E-3</v>
      </c>
      <c r="N612" s="23">
        <f t="shared" si="49"/>
        <v>282.69654999999995</v>
      </c>
      <c r="O612" s="27">
        <f>SMA1MSFT[[#This Row],[Adj Close]]-SMA1MSFT[[#This Row],[6-MA]]</f>
        <v>-8.1541499999999587</v>
      </c>
      <c r="P612" s="11">
        <f>(SMA1MSFT[[#This Row],[Adj Close]]-N612)^2</f>
        <v>66.490162222499322</v>
      </c>
      <c r="Q612" s="11">
        <f>ABS(SMA1MSFT[[#This Row],[Erorr 3]])</f>
        <v>8.1541499999999587</v>
      </c>
      <c r="R612" s="28">
        <f>SMA1MSFT[[#This Row],[Abs Erorr 3]]/SMA1MSFT[[#This Row],[Adj Close]]</f>
        <v>2.9700876804457012E-2</v>
      </c>
    </row>
    <row r="613" spans="2:18">
      <c r="B613" s="14">
        <v>44670.291666666664</v>
      </c>
      <c r="C613" s="15">
        <v>279.22059999999999</v>
      </c>
      <c r="D613" s="23">
        <f t="shared" si="46"/>
        <v>274.54239999999999</v>
      </c>
      <c r="E613" s="24">
        <f>SMA1MSFT[[#This Row],[Adj Close]]-SMA1MSFT[[#This Row],[Naive Trend ]]</f>
        <v>4.6782000000000039</v>
      </c>
      <c r="F613" s="6">
        <f t="shared" si="45"/>
        <v>21.885555240000038</v>
      </c>
      <c r="G613" s="6">
        <f>ABS(SMA1MSFT[[#This Row],[Erorr 1]])</f>
        <v>4.6782000000000039</v>
      </c>
      <c r="H613" s="25">
        <f>SMA1MSFT[[#This Row],[Abs Erorr 1]]/SMA1MSFT[[#This Row],[Adj Close]]</f>
        <v>1.6754494474977864E-2</v>
      </c>
      <c r="I613" s="23">
        <f t="shared" si="48"/>
        <v>276.63353333333333</v>
      </c>
      <c r="J613" s="26">
        <f>(SMA1MSFT[[#This Row],[Adj Close]]-SMA1MSFT[[#This Row],[3-MA]])</f>
        <v>2.587066666666658</v>
      </c>
      <c r="K613" s="11">
        <f t="shared" si="47"/>
        <v>6.6929139377777327</v>
      </c>
      <c r="L613" s="11">
        <f>ABS(SMA1MSFT[[#This Row],[Erorr 2]])</f>
        <v>2.587066666666658</v>
      </c>
      <c r="M613" s="25">
        <f>SMA1MSFT[[#This Row],[Abs Erorr 2]]/SMA1MSFT[[#This Row],[Adj Close]]</f>
        <v>9.2653144741708104E-3</v>
      </c>
      <c r="N613" s="23">
        <f t="shared" si="49"/>
        <v>279.29558333333335</v>
      </c>
      <c r="O613" s="27">
        <f>SMA1MSFT[[#This Row],[Adj Close]]-SMA1MSFT[[#This Row],[6-MA]]</f>
        <v>-7.4983333333364044E-2</v>
      </c>
      <c r="P613" s="11">
        <f>(SMA1MSFT[[#This Row],[Adj Close]]-N613)^2</f>
        <v>5.6225002777823829E-3</v>
      </c>
      <c r="Q613" s="11">
        <f>ABS(SMA1MSFT[[#This Row],[Erorr 3]])</f>
        <v>7.4983333333364044E-2</v>
      </c>
      <c r="R613" s="28">
        <f>SMA1MSFT[[#This Row],[Abs Erorr 3]]/SMA1MSFT[[#This Row],[Adj Close]]</f>
        <v>2.6854513360892446E-4</v>
      </c>
    </row>
    <row r="614" spans="2:18">
      <c r="B614" s="14">
        <v>44671.291666666664</v>
      </c>
      <c r="C614" s="15">
        <v>280.25799999999998</v>
      </c>
      <c r="D614" s="23">
        <f t="shared" si="46"/>
        <v>279.22059999999999</v>
      </c>
      <c r="E614" s="24">
        <f>SMA1MSFT[[#This Row],[Adj Close]]-SMA1MSFT[[#This Row],[Naive Trend ]]</f>
        <v>1.037399999999991</v>
      </c>
      <c r="F614" s="6">
        <f t="shared" si="45"/>
        <v>1.0761987599999814</v>
      </c>
      <c r="G614" s="6">
        <f>ABS(SMA1MSFT[[#This Row],[Erorr 1]])</f>
        <v>1.037399999999991</v>
      </c>
      <c r="H614" s="25">
        <f>SMA1MSFT[[#This Row],[Abs Erorr 1]]/SMA1MSFT[[#This Row],[Adj Close]]</f>
        <v>3.7015892499054123E-3</v>
      </c>
      <c r="I614" s="23">
        <f t="shared" si="48"/>
        <v>275.87669999999997</v>
      </c>
      <c r="J614" s="26">
        <f>(SMA1MSFT[[#This Row],[Adj Close]]-SMA1MSFT[[#This Row],[3-MA]])</f>
        <v>4.3813000000000102</v>
      </c>
      <c r="K614" s="11">
        <f t="shared" si="47"/>
        <v>19.19578969000009</v>
      </c>
      <c r="L614" s="11">
        <f>ABS(SMA1MSFT[[#This Row],[Erorr 2]])</f>
        <v>4.3813000000000102</v>
      </c>
      <c r="M614" s="25">
        <f>SMA1MSFT[[#This Row],[Abs Erorr 2]]/SMA1MSFT[[#This Row],[Adj Close]]</f>
        <v>1.5633095219405015E-2</v>
      </c>
      <c r="N614" s="23">
        <f t="shared" si="49"/>
        <v>277.39204999999998</v>
      </c>
      <c r="O614" s="27">
        <f>SMA1MSFT[[#This Row],[Adj Close]]-SMA1MSFT[[#This Row],[6-MA]]</f>
        <v>2.865949999999998</v>
      </c>
      <c r="P614" s="11">
        <f>(SMA1MSFT[[#This Row],[Adj Close]]-N614)^2</f>
        <v>8.2136694024999883</v>
      </c>
      <c r="Q614" s="11">
        <f>ABS(SMA1MSFT[[#This Row],[Erorr 3]])</f>
        <v>2.865949999999998</v>
      </c>
      <c r="R614" s="28">
        <f>SMA1MSFT[[#This Row],[Abs Erorr 3]]/SMA1MSFT[[#This Row],[Adj Close]]</f>
        <v>1.0226113081517737E-2</v>
      </c>
    </row>
    <row r="615" spans="2:18">
      <c r="B615" s="14">
        <v>44672.291666666664</v>
      </c>
      <c r="C615" s="15">
        <v>274.8263</v>
      </c>
      <c r="D615" s="23">
        <f t="shared" si="46"/>
        <v>280.25799999999998</v>
      </c>
      <c r="E615" s="24">
        <f>SMA1MSFT[[#This Row],[Adj Close]]-SMA1MSFT[[#This Row],[Naive Trend ]]</f>
        <v>-5.431699999999978</v>
      </c>
      <c r="F615" s="6">
        <f t="shared" si="45"/>
        <v>29.503364889999762</v>
      </c>
      <c r="G615" s="6">
        <f>ABS(SMA1MSFT[[#This Row],[Erorr 1]])</f>
        <v>5.431699999999978</v>
      </c>
      <c r="H615" s="25">
        <f>SMA1MSFT[[#This Row],[Abs Erorr 1]]/SMA1MSFT[[#This Row],[Adj Close]]</f>
        <v>1.976412010058709E-2</v>
      </c>
      <c r="I615" s="23">
        <f t="shared" si="48"/>
        <v>278.00700000000001</v>
      </c>
      <c r="J615" s="26">
        <f>(SMA1MSFT[[#This Row],[Adj Close]]-SMA1MSFT[[#This Row],[3-MA]])</f>
        <v>-3.1807000000000016</v>
      </c>
      <c r="K615" s="11">
        <f t="shared" si="47"/>
        <v>10.11685249000001</v>
      </c>
      <c r="L615" s="11">
        <f>ABS(SMA1MSFT[[#This Row],[Erorr 2]])</f>
        <v>3.1807000000000016</v>
      </c>
      <c r="M615" s="25">
        <f>SMA1MSFT[[#This Row],[Abs Erorr 2]]/SMA1MSFT[[#This Row],[Adj Close]]</f>
        <v>1.1573492056619041E-2</v>
      </c>
      <c r="N615" s="23">
        <f t="shared" si="49"/>
        <v>277.57148333333333</v>
      </c>
      <c r="O615" s="27">
        <f>SMA1MSFT[[#This Row],[Adj Close]]-SMA1MSFT[[#This Row],[6-MA]]</f>
        <v>-2.7451833333333298</v>
      </c>
      <c r="P615" s="11">
        <f>(SMA1MSFT[[#This Row],[Adj Close]]-N615)^2</f>
        <v>7.5360315336110917</v>
      </c>
      <c r="Q615" s="11">
        <f>ABS(SMA1MSFT[[#This Row],[Erorr 3]])</f>
        <v>2.7451833333333298</v>
      </c>
      <c r="R615" s="28">
        <f>SMA1MSFT[[#This Row],[Abs Erorr 3]]/SMA1MSFT[[#This Row],[Adj Close]]</f>
        <v>9.9887941340888031E-3</v>
      </c>
    </row>
    <row r="616" spans="2:18">
      <c r="B616" s="14">
        <v>44673.291666666664</v>
      </c>
      <c r="C616" s="15">
        <v>268.19069999999999</v>
      </c>
      <c r="D616" s="23">
        <f t="shared" si="46"/>
        <v>274.8263</v>
      </c>
      <c r="E616" s="24">
        <f>SMA1MSFT[[#This Row],[Adj Close]]-SMA1MSFT[[#This Row],[Naive Trend ]]</f>
        <v>-6.6356000000000108</v>
      </c>
      <c r="F616" s="6">
        <f t="shared" si="45"/>
        <v>44.031187360000146</v>
      </c>
      <c r="G616" s="6">
        <f>ABS(SMA1MSFT[[#This Row],[Erorr 1]])</f>
        <v>6.6356000000000108</v>
      </c>
      <c r="H616" s="25">
        <f>SMA1MSFT[[#This Row],[Abs Erorr 1]]/SMA1MSFT[[#This Row],[Adj Close]]</f>
        <v>2.4742095829572059E-2</v>
      </c>
      <c r="I616" s="23">
        <f t="shared" si="48"/>
        <v>278.10163333333327</v>
      </c>
      <c r="J616" s="26">
        <f>(SMA1MSFT[[#This Row],[Adj Close]]-SMA1MSFT[[#This Row],[3-MA]])</f>
        <v>-9.9109333333332756</v>
      </c>
      <c r="K616" s="11">
        <f t="shared" si="47"/>
        <v>98.226599537776636</v>
      </c>
      <c r="L616" s="11">
        <f>ABS(SMA1MSFT[[#This Row],[Erorr 2]])</f>
        <v>9.9109333333332756</v>
      </c>
      <c r="M616" s="25">
        <f>SMA1MSFT[[#This Row],[Abs Erorr 2]]/SMA1MSFT[[#This Row],[Adj Close]]</f>
        <v>3.69547987060449E-2</v>
      </c>
      <c r="N616" s="23">
        <f t="shared" si="49"/>
        <v>277.36758333333336</v>
      </c>
      <c r="O616" s="27">
        <f>SMA1MSFT[[#This Row],[Adj Close]]-SMA1MSFT[[#This Row],[6-MA]]</f>
        <v>-9.1768833333333646</v>
      </c>
      <c r="P616" s="11">
        <f>(SMA1MSFT[[#This Row],[Adj Close]]-N616)^2</f>
        <v>84.215187713611684</v>
      </c>
      <c r="Q616" s="11">
        <f>ABS(SMA1MSFT[[#This Row],[Erorr 3]])</f>
        <v>9.1768833333333646</v>
      </c>
      <c r="R616" s="28">
        <f>SMA1MSFT[[#This Row],[Abs Erorr 3]]/SMA1MSFT[[#This Row],[Adj Close]]</f>
        <v>3.4217753760042255E-2</v>
      </c>
    </row>
    <row r="617" spans="2:18">
      <c r="B617" s="14">
        <v>44676.291666666664</v>
      </c>
      <c r="C617" s="15">
        <v>274.73820000000001</v>
      </c>
      <c r="D617" s="23">
        <f t="shared" si="46"/>
        <v>268.19069999999999</v>
      </c>
      <c r="E617" s="24">
        <f>SMA1MSFT[[#This Row],[Adj Close]]-SMA1MSFT[[#This Row],[Naive Trend ]]</f>
        <v>6.5475000000000136</v>
      </c>
      <c r="F617" s="6">
        <f t="shared" si="45"/>
        <v>42.869756250000179</v>
      </c>
      <c r="G617" s="6">
        <f>ABS(SMA1MSFT[[#This Row],[Erorr 1]])</f>
        <v>6.5475000000000136</v>
      </c>
      <c r="H617" s="25">
        <f>SMA1MSFT[[#This Row],[Abs Erorr 1]]/SMA1MSFT[[#This Row],[Adj Close]]</f>
        <v>2.3831778762472833E-2</v>
      </c>
      <c r="I617" s="23">
        <f t="shared" si="48"/>
        <v>274.42500000000001</v>
      </c>
      <c r="J617" s="26">
        <f>(SMA1MSFT[[#This Row],[Adj Close]]-SMA1MSFT[[#This Row],[3-MA]])</f>
        <v>0.31319999999999482</v>
      </c>
      <c r="K617" s="11">
        <f t="shared" si="47"/>
        <v>9.8094239999996752E-2</v>
      </c>
      <c r="L617" s="11">
        <f>ABS(SMA1MSFT[[#This Row],[Erorr 2]])</f>
        <v>0.31319999999999482</v>
      </c>
      <c r="M617" s="25">
        <f>SMA1MSFT[[#This Row],[Abs Erorr 2]]/SMA1MSFT[[#This Row],[Adj Close]]</f>
        <v>1.1399943655450709E-3</v>
      </c>
      <c r="N617" s="23">
        <f t="shared" si="49"/>
        <v>275.15084999999999</v>
      </c>
      <c r="O617" s="27">
        <f>SMA1MSFT[[#This Row],[Adj Close]]-SMA1MSFT[[#This Row],[6-MA]]</f>
        <v>-0.41264999999998508</v>
      </c>
      <c r="P617" s="11">
        <f>(SMA1MSFT[[#This Row],[Adj Close]]-N617)^2</f>
        <v>0.17028002249998769</v>
      </c>
      <c r="Q617" s="11">
        <f>ABS(SMA1MSFT[[#This Row],[Erorr 3]])</f>
        <v>0.41264999999998508</v>
      </c>
      <c r="R617" s="28">
        <f>SMA1MSFT[[#This Row],[Abs Erorr 3]]/SMA1MSFT[[#This Row],[Adj Close]]</f>
        <v>1.5019753350643816E-3</v>
      </c>
    </row>
    <row r="618" spans="2:18">
      <c r="B618" s="14">
        <v>44677.291666666664</v>
      </c>
      <c r="C618" s="15">
        <v>264.46190000000001</v>
      </c>
      <c r="D618" s="23">
        <f t="shared" si="46"/>
        <v>274.73820000000001</v>
      </c>
      <c r="E618" s="24">
        <f>SMA1MSFT[[#This Row],[Adj Close]]-SMA1MSFT[[#This Row],[Naive Trend ]]</f>
        <v>-10.276299999999992</v>
      </c>
      <c r="F618" s="6">
        <f t="shared" si="45"/>
        <v>105.60234168999983</v>
      </c>
      <c r="G618" s="6">
        <f>ABS(SMA1MSFT[[#This Row],[Erorr 1]])</f>
        <v>10.276299999999992</v>
      </c>
      <c r="H618" s="25">
        <f>SMA1MSFT[[#This Row],[Abs Erorr 1]]/SMA1MSFT[[#This Row],[Adj Close]]</f>
        <v>3.8857393068717994E-2</v>
      </c>
      <c r="I618" s="23">
        <f t="shared" si="48"/>
        <v>272.58506666666671</v>
      </c>
      <c r="J618" s="26">
        <f>(SMA1MSFT[[#This Row],[Adj Close]]-SMA1MSFT[[#This Row],[3-MA]])</f>
        <v>-8.1231666666666911</v>
      </c>
      <c r="K618" s="11">
        <f t="shared" si="47"/>
        <v>65.985836694444842</v>
      </c>
      <c r="L618" s="11">
        <f>ABS(SMA1MSFT[[#This Row],[Erorr 2]])</f>
        <v>8.1231666666666911</v>
      </c>
      <c r="M618" s="25">
        <f>SMA1MSFT[[#This Row],[Abs Erorr 2]]/SMA1MSFT[[#This Row],[Adj Close]]</f>
        <v>3.071582963998478E-2</v>
      </c>
      <c r="N618" s="23">
        <f t="shared" si="49"/>
        <v>275.29603333333336</v>
      </c>
      <c r="O618" s="27">
        <f>SMA1MSFT[[#This Row],[Adj Close]]-SMA1MSFT[[#This Row],[6-MA]]</f>
        <v>-10.834133333333341</v>
      </c>
      <c r="P618" s="11">
        <f>(SMA1MSFT[[#This Row],[Adj Close]]-N618)^2</f>
        <v>117.37844508444461</v>
      </c>
      <c r="Q618" s="11">
        <f>ABS(SMA1MSFT[[#This Row],[Erorr 3]])</f>
        <v>10.834133333333341</v>
      </c>
      <c r="R618" s="28">
        <f>SMA1MSFT[[#This Row],[Abs Erorr 3]]/SMA1MSFT[[#This Row],[Adj Close]]</f>
        <v>4.0966707617745089E-2</v>
      </c>
    </row>
    <row r="619" spans="2:18">
      <c r="B619" s="14">
        <v>44678.291666666664</v>
      </c>
      <c r="C619" s="15">
        <v>277.185</v>
      </c>
      <c r="D619" s="23">
        <f t="shared" si="46"/>
        <v>264.46190000000001</v>
      </c>
      <c r="E619" s="24">
        <f>SMA1MSFT[[#This Row],[Adj Close]]-SMA1MSFT[[#This Row],[Naive Trend ]]</f>
        <v>12.723099999999988</v>
      </c>
      <c r="F619" s="6">
        <f t="shared" si="45"/>
        <v>161.87727360999969</v>
      </c>
      <c r="G619" s="6">
        <f>ABS(SMA1MSFT[[#This Row],[Erorr 1]])</f>
        <v>12.723099999999988</v>
      </c>
      <c r="H619" s="25">
        <f>SMA1MSFT[[#This Row],[Abs Erorr 1]]/SMA1MSFT[[#This Row],[Adj Close]]</f>
        <v>4.5901112975088795E-2</v>
      </c>
      <c r="I619" s="23">
        <f t="shared" si="48"/>
        <v>269.13026666666667</v>
      </c>
      <c r="J619" s="26">
        <f>(SMA1MSFT[[#This Row],[Adj Close]]-SMA1MSFT[[#This Row],[3-MA]])</f>
        <v>8.0547333333333313</v>
      </c>
      <c r="K619" s="11">
        <f t="shared" si="47"/>
        <v>64.878729071111081</v>
      </c>
      <c r="L619" s="11">
        <f>ABS(SMA1MSFT[[#This Row],[Erorr 2]])</f>
        <v>8.0547333333333313</v>
      </c>
      <c r="M619" s="25">
        <f>SMA1MSFT[[#This Row],[Abs Erorr 2]]/SMA1MSFT[[#This Row],[Adj Close]]</f>
        <v>2.9059052017004278E-2</v>
      </c>
      <c r="N619" s="23">
        <f t="shared" si="49"/>
        <v>273.61594999999994</v>
      </c>
      <c r="O619" s="27">
        <f>SMA1MSFT[[#This Row],[Adj Close]]-SMA1MSFT[[#This Row],[6-MA]]</f>
        <v>3.5690500000000611</v>
      </c>
      <c r="P619" s="11">
        <f>(SMA1MSFT[[#This Row],[Adj Close]]-N619)^2</f>
        <v>12.738117902500436</v>
      </c>
      <c r="Q619" s="11">
        <f>ABS(SMA1MSFT[[#This Row],[Erorr 3]])</f>
        <v>3.5690500000000611</v>
      </c>
      <c r="R619" s="28">
        <f>SMA1MSFT[[#This Row],[Abs Erorr 3]]/SMA1MSFT[[#This Row],[Adj Close]]</f>
        <v>1.287605750671956E-2</v>
      </c>
    </row>
    <row r="620" spans="2:18">
      <c r="B620" s="14">
        <v>44679.291666666664</v>
      </c>
      <c r="C620" s="15">
        <v>283.45830000000001</v>
      </c>
      <c r="D620" s="23">
        <f t="shared" si="46"/>
        <v>277.185</v>
      </c>
      <c r="E620" s="24">
        <f>SMA1MSFT[[#This Row],[Adj Close]]-SMA1MSFT[[#This Row],[Naive Trend ]]</f>
        <v>6.2733000000000061</v>
      </c>
      <c r="F620" s="6">
        <f t="shared" si="45"/>
        <v>39.354292890000075</v>
      </c>
      <c r="G620" s="6">
        <f>ABS(SMA1MSFT[[#This Row],[Erorr 1]])</f>
        <v>6.2733000000000061</v>
      </c>
      <c r="H620" s="25">
        <f>SMA1MSFT[[#This Row],[Abs Erorr 1]]/SMA1MSFT[[#This Row],[Adj Close]]</f>
        <v>2.2131297619438224E-2</v>
      </c>
      <c r="I620" s="23">
        <f t="shared" si="48"/>
        <v>272.12836666666664</v>
      </c>
      <c r="J620" s="26">
        <f>(SMA1MSFT[[#This Row],[Adj Close]]-SMA1MSFT[[#This Row],[3-MA]])</f>
        <v>11.329933333333372</v>
      </c>
      <c r="K620" s="11">
        <f t="shared" si="47"/>
        <v>128.36738933777866</v>
      </c>
      <c r="L620" s="11">
        <f>ABS(SMA1MSFT[[#This Row],[Erorr 2]])</f>
        <v>11.329933333333372</v>
      </c>
      <c r="M620" s="25">
        <f>SMA1MSFT[[#This Row],[Abs Erorr 2]]/SMA1MSFT[[#This Row],[Adj Close]]</f>
        <v>3.9970370715316401E-2</v>
      </c>
      <c r="N620" s="23">
        <f t="shared" si="49"/>
        <v>273.27668333333332</v>
      </c>
      <c r="O620" s="27">
        <f>SMA1MSFT[[#This Row],[Adj Close]]-SMA1MSFT[[#This Row],[6-MA]]</f>
        <v>10.181616666666685</v>
      </c>
      <c r="P620" s="11">
        <f>(SMA1MSFT[[#This Row],[Adj Close]]-N620)^2</f>
        <v>103.66531794694481</v>
      </c>
      <c r="Q620" s="11">
        <f>ABS(SMA1MSFT[[#This Row],[Erorr 3]])</f>
        <v>10.181616666666685</v>
      </c>
      <c r="R620" s="28">
        <f>SMA1MSFT[[#This Row],[Abs Erorr 3]]/SMA1MSFT[[#This Row],[Adj Close]]</f>
        <v>3.5919275133826332E-2</v>
      </c>
    </row>
    <row r="621" spans="2:18">
      <c r="B621" s="14">
        <v>44680.291666666664</v>
      </c>
      <c r="C621" s="15">
        <v>271.60640000000001</v>
      </c>
      <c r="D621" s="23">
        <f t="shared" si="46"/>
        <v>283.45830000000001</v>
      </c>
      <c r="E621" s="24">
        <f>SMA1MSFT[[#This Row],[Adj Close]]-SMA1MSFT[[#This Row],[Naive Trend ]]</f>
        <v>-11.851900000000001</v>
      </c>
      <c r="F621" s="6">
        <f t="shared" si="45"/>
        <v>140.46753361</v>
      </c>
      <c r="G621" s="6">
        <f>ABS(SMA1MSFT[[#This Row],[Erorr 1]])</f>
        <v>11.851900000000001</v>
      </c>
      <c r="H621" s="25">
        <f>SMA1MSFT[[#This Row],[Abs Erorr 1]]/SMA1MSFT[[#This Row],[Adj Close]]</f>
        <v>4.3636306066425531E-2</v>
      </c>
      <c r="I621" s="23">
        <f t="shared" si="48"/>
        <v>275.03506666666664</v>
      </c>
      <c r="J621" s="26">
        <f>(SMA1MSFT[[#This Row],[Adj Close]]-SMA1MSFT[[#This Row],[3-MA]])</f>
        <v>-3.4286666666666292</v>
      </c>
      <c r="K621" s="11">
        <f t="shared" si="47"/>
        <v>11.755755111110854</v>
      </c>
      <c r="L621" s="11">
        <f>ABS(SMA1MSFT[[#This Row],[Erorr 2]])</f>
        <v>3.4286666666666292</v>
      </c>
      <c r="M621" s="25">
        <f>SMA1MSFT[[#This Row],[Abs Erorr 2]]/SMA1MSFT[[#This Row],[Adj Close]]</f>
        <v>1.2623659334487808E-2</v>
      </c>
      <c r="N621" s="23">
        <f t="shared" si="49"/>
        <v>273.81006666666667</v>
      </c>
      <c r="O621" s="27">
        <f>SMA1MSFT[[#This Row],[Adj Close]]-SMA1MSFT[[#This Row],[6-MA]]</f>
        <v>-2.2036666666666633</v>
      </c>
      <c r="P621" s="11">
        <f>(SMA1MSFT[[#This Row],[Adj Close]]-N621)^2</f>
        <v>4.8561467777777629</v>
      </c>
      <c r="Q621" s="11">
        <f>ABS(SMA1MSFT[[#This Row],[Erorr 3]])</f>
        <v>2.2036666666666633</v>
      </c>
      <c r="R621" s="28">
        <f>SMA1MSFT[[#This Row],[Abs Erorr 3]]/SMA1MSFT[[#This Row],[Adj Close]]</f>
        <v>8.1134563348531676E-3</v>
      </c>
    </row>
    <row r="622" spans="2:18">
      <c r="B622" s="14">
        <v>44683.291666666664</v>
      </c>
      <c r="C622" s="15">
        <v>278.4083</v>
      </c>
      <c r="D622" s="23">
        <f t="shared" si="46"/>
        <v>271.60640000000001</v>
      </c>
      <c r="E622" s="24">
        <f>SMA1MSFT[[#This Row],[Adj Close]]-SMA1MSFT[[#This Row],[Naive Trend ]]</f>
        <v>6.8018999999999892</v>
      </c>
      <c r="F622" s="6">
        <f t="shared" si="45"/>
        <v>46.265843609999855</v>
      </c>
      <c r="G622" s="6">
        <f>ABS(SMA1MSFT[[#This Row],[Erorr 1]])</f>
        <v>6.8018999999999892</v>
      </c>
      <c r="H622" s="25">
        <f>SMA1MSFT[[#This Row],[Abs Erorr 1]]/SMA1MSFT[[#This Row],[Adj Close]]</f>
        <v>2.4431383690787914E-2</v>
      </c>
      <c r="I622" s="23">
        <f t="shared" si="48"/>
        <v>277.41656666666665</v>
      </c>
      <c r="J622" s="26">
        <f>(SMA1MSFT[[#This Row],[Adj Close]]-SMA1MSFT[[#This Row],[3-MA]])</f>
        <v>0.99173333333334313</v>
      </c>
      <c r="K622" s="11">
        <f t="shared" si="47"/>
        <v>0.98353500444446385</v>
      </c>
      <c r="L622" s="11">
        <f>ABS(SMA1MSFT[[#This Row],[Erorr 2]])</f>
        <v>0.99173333333334313</v>
      </c>
      <c r="M622" s="25">
        <f>SMA1MSFT[[#This Row],[Abs Erorr 2]]/SMA1MSFT[[#This Row],[Adj Close]]</f>
        <v>3.5621543371133087E-3</v>
      </c>
      <c r="N622" s="23">
        <f t="shared" si="49"/>
        <v>273.27341666666666</v>
      </c>
      <c r="O622" s="27">
        <f>SMA1MSFT[[#This Row],[Adj Close]]-SMA1MSFT[[#This Row],[6-MA]]</f>
        <v>5.1348833333333346</v>
      </c>
      <c r="P622" s="11">
        <f>(SMA1MSFT[[#This Row],[Adj Close]]-N622)^2</f>
        <v>26.367026846944459</v>
      </c>
      <c r="Q622" s="11">
        <f>ABS(SMA1MSFT[[#This Row],[Erorr 3]])</f>
        <v>5.1348833333333346</v>
      </c>
      <c r="R622" s="28">
        <f>SMA1MSFT[[#This Row],[Abs Erorr 3]]/SMA1MSFT[[#This Row],[Adj Close]]</f>
        <v>1.8443714980240656E-2</v>
      </c>
    </row>
    <row r="623" spans="2:18">
      <c r="B623" s="14">
        <v>44684.291666666664</v>
      </c>
      <c r="C623" s="15">
        <v>275.7756</v>
      </c>
      <c r="D623" s="23">
        <f t="shared" si="46"/>
        <v>278.4083</v>
      </c>
      <c r="E623" s="24">
        <f>SMA1MSFT[[#This Row],[Adj Close]]-SMA1MSFT[[#This Row],[Naive Trend ]]</f>
        <v>-2.6326999999999998</v>
      </c>
      <c r="F623" s="6">
        <f t="shared" si="45"/>
        <v>6.9311092899999993</v>
      </c>
      <c r="G623" s="6">
        <f>ABS(SMA1MSFT[[#This Row],[Erorr 1]])</f>
        <v>2.6326999999999998</v>
      </c>
      <c r="H623" s="25">
        <f>SMA1MSFT[[#This Row],[Abs Erorr 1]]/SMA1MSFT[[#This Row],[Adj Close]]</f>
        <v>9.5465298597845489E-3</v>
      </c>
      <c r="I623" s="23">
        <f t="shared" si="48"/>
        <v>277.8243333333333</v>
      </c>
      <c r="J623" s="26">
        <f>(SMA1MSFT[[#This Row],[Adj Close]]-SMA1MSFT[[#This Row],[3-MA]])</f>
        <v>-2.0487333333333027</v>
      </c>
      <c r="K623" s="11">
        <f t="shared" si="47"/>
        <v>4.1973082711109857</v>
      </c>
      <c r="L623" s="11">
        <f>ABS(SMA1MSFT[[#This Row],[Erorr 2]])</f>
        <v>2.0487333333333027</v>
      </c>
      <c r="M623" s="25">
        <f>SMA1MSFT[[#This Row],[Abs Erorr 2]]/SMA1MSFT[[#This Row],[Adj Close]]</f>
        <v>7.4289869492924782E-3</v>
      </c>
      <c r="N623" s="23">
        <f t="shared" si="49"/>
        <v>274.97634999999997</v>
      </c>
      <c r="O623" s="27">
        <f>SMA1MSFT[[#This Row],[Adj Close]]-SMA1MSFT[[#This Row],[6-MA]]</f>
        <v>0.7992500000000291</v>
      </c>
      <c r="P623" s="11">
        <f>(SMA1MSFT[[#This Row],[Adj Close]]-N623)^2</f>
        <v>0.63880056250004658</v>
      </c>
      <c r="Q623" s="11">
        <f>ABS(SMA1MSFT[[#This Row],[Erorr 3]])</f>
        <v>0.7992500000000291</v>
      </c>
      <c r="R623" s="28">
        <f>SMA1MSFT[[#This Row],[Abs Erorr 3]]/SMA1MSFT[[#This Row],[Adj Close]]</f>
        <v>2.8981896875576703E-3</v>
      </c>
    </row>
    <row r="624" spans="2:18">
      <c r="B624" s="14">
        <v>44685.291666666664</v>
      </c>
      <c r="C624" s="15">
        <v>283.80090000000001</v>
      </c>
      <c r="D624" s="23">
        <f t="shared" si="46"/>
        <v>275.7756</v>
      </c>
      <c r="E624" s="24">
        <f>SMA1MSFT[[#This Row],[Adj Close]]-SMA1MSFT[[#This Row],[Naive Trend ]]</f>
        <v>8.0253000000000156</v>
      </c>
      <c r="F624" s="6">
        <f t="shared" si="45"/>
        <v>64.405440090000255</v>
      </c>
      <c r="G624" s="6">
        <f>ABS(SMA1MSFT[[#This Row],[Erorr 1]])</f>
        <v>8.0253000000000156</v>
      </c>
      <c r="H624" s="25">
        <f>SMA1MSFT[[#This Row],[Abs Erorr 1]]/SMA1MSFT[[#This Row],[Adj Close]]</f>
        <v>2.8277923008700873E-2</v>
      </c>
      <c r="I624" s="23">
        <f t="shared" si="48"/>
        <v>275.2634333333333</v>
      </c>
      <c r="J624" s="26">
        <f>(SMA1MSFT[[#This Row],[Adj Close]]-SMA1MSFT[[#This Row],[3-MA]])</f>
        <v>8.5374666666667167</v>
      </c>
      <c r="K624" s="11">
        <f t="shared" si="47"/>
        <v>72.888337084445297</v>
      </c>
      <c r="L624" s="11">
        <f>ABS(SMA1MSFT[[#This Row],[Erorr 2]])</f>
        <v>8.5374666666667167</v>
      </c>
      <c r="M624" s="25">
        <f>SMA1MSFT[[#This Row],[Abs Erorr 2]]/SMA1MSFT[[#This Row],[Adj Close]]</f>
        <v>3.0082591939161279E-2</v>
      </c>
      <c r="N624" s="23">
        <f t="shared" si="49"/>
        <v>275.14924999999999</v>
      </c>
      <c r="O624" s="27">
        <f>SMA1MSFT[[#This Row],[Adj Close]]-SMA1MSFT[[#This Row],[6-MA]]</f>
        <v>8.6516500000000178</v>
      </c>
      <c r="P624" s="11">
        <f>(SMA1MSFT[[#This Row],[Adj Close]]-N624)^2</f>
        <v>74.851047722500311</v>
      </c>
      <c r="Q624" s="11">
        <f>ABS(SMA1MSFT[[#This Row],[Erorr 3]])</f>
        <v>8.6516500000000178</v>
      </c>
      <c r="R624" s="28">
        <f>SMA1MSFT[[#This Row],[Abs Erorr 3]]/SMA1MSFT[[#This Row],[Adj Close]]</f>
        <v>3.0484927990009958E-2</v>
      </c>
    </row>
    <row r="625" spans="2:18">
      <c r="B625" s="14">
        <v>44686.291666666664</v>
      </c>
      <c r="C625" s="15">
        <v>271.44</v>
      </c>
      <c r="D625" s="23">
        <f t="shared" si="46"/>
        <v>283.80090000000001</v>
      </c>
      <c r="E625" s="24">
        <f>SMA1MSFT[[#This Row],[Adj Close]]-SMA1MSFT[[#This Row],[Naive Trend ]]</f>
        <v>-12.360900000000015</v>
      </c>
      <c r="F625" s="6">
        <f t="shared" si="45"/>
        <v>152.79184881000037</v>
      </c>
      <c r="G625" s="6">
        <f>ABS(SMA1MSFT[[#This Row],[Erorr 1]])</f>
        <v>12.360900000000015</v>
      </c>
      <c r="H625" s="25">
        <f>SMA1MSFT[[#This Row],[Abs Erorr 1]]/SMA1MSFT[[#This Row],[Adj Close]]</f>
        <v>4.5538240495137106E-2</v>
      </c>
      <c r="I625" s="23">
        <f t="shared" si="48"/>
        <v>279.32826666666665</v>
      </c>
      <c r="J625" s="26">
        <f>(SMA1MSFT[[#This Row],[Adj Close]]-SMA1MSFT[[#This Row],[3-MA]])</f>
        <v>-7.8882666666666523</v>
      </c>
      <c r="K625" s="11">
        <f t="shared" si="47"/>
        <v>62.224751004444215</v>
      </c>
      <c r="L625" s="11">
        <f>ABS(SMA1MSFT[[#This Row],[Erorr 2]])</f>
        <v>7.8882666666666523</v>
      </c>
      <c r="M625" s="25">
        <f>SMA1MSFT[[#This Row],[Abs Erorr 2]]/SMA1MSFT[[#This Row],[Adj Close]]</f>
        <v>2.9060811474604525E-2</v>
      </c>
      <c r="N625" s="23">
        <f t="shared" si="49"/>
        <v>278.37241666666665</v>
      </c>
      <c r="O625" s="27">
        <f>SMA1MSFT[[#This Row],[Adj Close]]-SMA1MSFT[[#This Row],[6-MA]]</f>
        <v>-6.9324166666666542</v>
      </c>
      <c r="P625" s="11">
        <f>(SMA1MSFT[[#This Row],[Adj Close]]-N625)^2</f>
        <v>48.058400840277606</v>
      </c>
      <c r="Q625" s="11">
        <f>ABS(SMA1MSFT[[#This Row],[Erorr 3]])</f>
        <v>6.9324166666666542</v>
      </c>
      <c r="R625" s="28">
        <f>SMA1MSFT[[#This Row],[Abs Erorr 3]]/SMA1MSFT[[#This Row],[Adj Close]]</f>
        <v>2.5539407112682929E-2</v>
      </c>
    </row>
    <row r="626" spans="2:18">
      <c r="B626" s="14">
        <v>44687.291666666664</v>
      </c>
      <c r="C626" s="15">
        <v>268.87580000000003</v>
      </c>
      <c r="D626" s="23">
        <f t="shared" si="46"/>
        <v>271.44</v>
      </c>
      <c r="E626" s="24">
        <f>SMA1MSFT[[#This Row],[Adj Close]]-SMA1MSFT[[#This Row],[Naive Trend ]]</f>
        <v>-2.5641999999999712</v>
      </c>
      <c r="F626" s="6">
        <f t="shared" si="45"/>
        <v>6.5751216399998524</v>
      </c>
      <c r="G626" s="6">
        <f>ABS(SMA1MSFT[[#This Row],[Erorr 1]])</f>
        <v>2.5641999999999712</v>
      </c>
      <c r="H626" s="25">
        <f>SMA1MSFT[[#This Row],[Abs Erorr 1]]/SMA1MSFT[[#This Row],[Adj Close]]</f>
        <v>9.53674521842416E-3</v>
      </c>
      <c r="I626" s="23">
        <f t="shared" si="48"/>
        <v>277.00549999999998</v>
      </c>
      <c r="J626" s="26">
        <f>(SMA1MSFT[[#This Row],[Adj Close]]-SMA1MSFT[[#This Row],[3-MA]])</f>
        <v>-8.1296999999999571</v>
      </c>
      <c r="K626" s="11">
        <f t="shared" si="47"/>
        <v>66.092022089999304</v>
      </c>
      <c r="L626" s="11">
        <f>ABS(SMA1MSFT[[#This Row],[Erorr 2]])</f>
        <v>8.1296999999999571</v>
      </c>
      <c r="M626" s="25">
        <f>SMA1MSFT[[#This Row],[Abs Erorr 2]]/SMA1MSFT[[#This Row],[Adj Close]]</f>
        <v>3.0235893300921676E-2</v>
      </c>
      <c r="N626" s="23">
        <f t="shared" si="49"/>
        <v>277.41491666666667</v>
      </c>
      <c r="O626" s="27">
        <f>SMA1MSFT[[#This Row],[Adj Close]]-SMA1MSFT[[#This Row],[6-MA]]</f>
        <v>-8.5391166666666436</v>
      </c>
      <c r="P626" s="11">
        <f>(SMA1MSFT[[#This Row],[Adj Close]]-N626)^2</f>
        <v>72.916513446944052</v>
      </c>
      <c r="Q626" s="11">
        <f>ABS(SMA1MSFT[[#This Row],[Erorr 3]])</f>
        <v>8.5391166666666436</v>
      </c>
      <c r="R626" s="28">
        <f>SMA1MSFT[[#This Row],[Abs Erorr 3]]/SMA1MSFT[[#This Row],[Adj Close]]</f>
        <v>3.175859138928324E-2</v>
      </c>
    </row>
    <row r="627" spans="2:18">
      <c r="B627" s="14">
        <v>44690.291666666664</v>
      </c>
      <c r="C627" s="15">
        <v>258.94209999999998</v>
      </c>
      <c r="D627" s="23">
        <f t="shared" si="46"/>
        <v>268.87580000000003</v>
      </c>
      <c r="E627" s="24">
        <f>SMA1MSFT[[#This Row],[Adj Close]]-SMA1MSFT[[#This Row],[Naive Trend ]]</f>
        <v>-9.9337000000000444</v>
      </c>
      <c r="F627" s="6">
        <f t="shared" si="45"/>
        <v>98.678395690000883</v>
      </c>
      <c r="G627" s="6">
        <f>ABS(SMA1MSFT[[#This Row],[Erorr 1]])</f>
        <v>9.9337000000000444</v>
      </c>
      <c r="H627" s="25">
        <f>SMA1MSFT[[#This Row],[Abs Erorr 1]]/SMA1MSFT[[#This Row],[Adj Close]]</f>
        <v>3.8362630101478459E-2</v>
      </c>
      <c r="I627" s="23">
        <f t="shared" si="48"/>
        <v>274.7055666666667</v>
      </c>
      <c r="J627" s="26">
        <f>(SMA1MSFT[[#This Row],[Adj Close]]-SMA1MSFT[[#This Row],[3-MA]])</f>
        <v>-15.763466666666716</v>
      </c>
      <c r="K627" s="11">
        <f t="shared" si="47"/>
        <v>248.48688135111266</v>
      </c>
      <c r="L627" s="11">
        <f>ABS(SMA1MSFT[[#This Row],[Erorr 2]])</f>
        <v>15.763466666666716</v>
      </c>
      <c r="M627" s="25">
        <f>SMA1MSFT[[#This Row],[Abs Erorr 2]]/SMA1MSFT[[#This Row],[Adj Close]]</f>
        <v>6.0876414714589544E-2</v>
      </c>
      <c r="N627" s="23">
        <f t="shared" si="49"/>
        <v>274.98449999999997</v>
      </c>
      <c r="O627" s="27">
        <f>SMA1MSFT[[#This Row],[Adj Close]]-SMA1MSFT[[#This Row],[6-MA]]</f>
        <v>-16.042399999999986</v>
      </c>
      <c r="P627" s="11">
        <f>(SMA1MSFT[[#This Row],[Adj Close]]-N627)^2</f>
        <v>257.35859775999955</v>
      </c>
      <c r="Q627" s="11">
        <f>ABS(SMA1MSFT[[#This Row],[Erorr 3]])</f>
        <v>16.042399999999986</v>
      </c>
      <c r="R627" s="28">
        <f>SMA1MSFT[[#This Row],[Abs Erorr 3]]/SMA1MSFT[[#This Row],[Adj Close]]</f>
        <v>6.1953618202679236E-2</v>
      </c>
    </row>
    <row r="628" spans="2:18">
      <c r="B628" s="14">
        <v>44691.291666666664</v>
      </c>
      <c r="C628" s="15">
        <v>263.75729999999999</v>
      </c>
      <c r="D628" s="23">
        <f t="shared" si="46"/>
        <v>258.94209999999998</v>
      </c>
      <c r="E628" s="24">
        <f>SMA1MSFT[[#This Row],[Adj Close]]-SMA1MSFT[[#This Row],[Naive Trend ]]</f>
        <v>4.8152000000000044</v>
      </c>
      <c r="F628" s="6">
        <f t="shared" si="45"/>
        <v>23.186151040000041</v>
      </c>
      <c r="G628" s="6">
        <f>ABS(SMA1MSFT[[#This Row],[Erorr 1]])</f>
        <v>4.8152000000000044</v>
      </c>
      <c r="H628" s="25">
        <f>SMA1MSFT[[#This Row],[Abs Erorr 1]]/SMA1MSFT[[#This Row],[Adj Close]]</f>
        <v>1.8256177175001428E-2</v>
      </c>
      <c r="I628" s="23">
        <f t="shared" si="48"/>
        <v>266.41930000000002</v>
      </c>
      <c r="J628" s="26">
        <f>(SMA1MSFT[[#This Row],[Adj Close]]-SMA1MSFT[[#This Row],[3-MA]])</f>
        <v>-2.6620000000000346</v>
      </c>
      <c r="K628" s="11">
        <f t="shared" si="47"/>
        <v>7.0862440000001836</v>
      </c>
      <c r="L628" s="11">
        <f>ABS(SMA1MSFT[[#This Row],[Erorr 2]])</f>
        <v>2.6620000000000346</v>
      </c>
      <c r="M628" s="25">
        <f>SMA1MSFT[[#This Row],[Abs Erorr 2]]/SMA1MSFT[[#This Row],[Adj Close]]</f>
        <v>1.0092611654729688E-2</v>
      </c>
      <c r="N628" s="23">
        <f t="shared" si="49"/>
        <v>272.87378333333334</v>
      </c>
      <c r="O628" s="27">
        <f>SMA1MSFT[[#This Row],[Adj Close]]-SMA1MSFT[[#This Row],[6-MA]]</f>
        <v>-9.116483333333349</v>
      </c>
      <c r="P628" s="11">
        <f>(SMA1MSFT[[#This Row],[Adj Close]]-N628)^2</f>
        <v>83.110268366944737</v>
      </c>
      <c r="Q628" s="11">
        <f>ABS(SMA1MSFT[[#This Row],[Erorr 3]])</f>
        <v>9.116483333333349</v>
      </c>
      <c r="R628" s="28">
        <f>SMA1MSFT[[#This Row],[Abs Erorr 3]]/SMA1MSFT[[#This Row],[Adj Close]]</f>
        <v>3.4563909068425214E-2</v>
      </c>
    </row>
    <row r="629" spans="2:18">
      <c r="B629" s="14">
        <v>44692.291666666664</v>
      </c>
      <c r="C629" s="15">
        <v>254.99789999999999</v>
      </c>
      <c r="D629" s="23">
        <f t="shared" si="46"/>
        <v>263.75729999999999</v>
      </c>
      <c r="E629" s="24">
        <f>SMA1MSFT[[#This Row],[Adj Close]]-SMA1MSFT[[#This Row],[Naive Trend ]]</f>
        <v>-8.7593999999999994</v>
      </c>
      <c r="F629" s="6">
        <f t="shared" si="45"/>
        <v>76.727088359999996</v>
      </c>
      <c r="G629" s="6">
        <f>ABS(SMA1MSFT[[#This Row],[Erorr 1]])</f>
        <v>8.7593999999999994</v>
      </c>
      <c r="H629" s="25">
        <f>SMA1MSFT[[#This Row],[Abs Erorr 1]]/SMA1MSFT[[#This Row],[Adj Close]]</f>
        <v>3.4350871124821027E-2</v>
      </c>
      <c r="I629" s="23">
        <f t="shared" si="48"/>
        <v>263.85840000000002</v>
      </c>
      <c r="J629" s="26">
        <f>(SMA1MSFT[[#This Row],[Adj Close]]-SMA1MSFT[[#This Row],[3-MA]])</f>
        <v>-8.8605000000000302</v>
      </c>
      <c r="K629" s="11">
        <f t="shared" si="47"/>
        <v>78.508460250000539</v>
      </c>
      <c r="L629" s="11">
        <f>ABS(SMA1MSFT[[#This Row],[Erorr 2]])</f>
        <v>8.8605000000000302</v>
      </c>
      <c r="M629" s="25">
        <f>SMA1MSFT[[#This Row],[Abs Erorr 2]]/SMA1MSFT[[#This Row],[Adj Close]]</f>
        <v>3.4747344978135232E-2</v>
      </c>
      <c r="N629" s="23">
        <f t="shared" si="49"/>
        <v>270.43194999999997</v>
      </c>
      <c r="O629" s="27">
        <f>SMA1MSFT[[#This Row],[Adj Close]]-SMA1MSFT[[#This Row],[6-MA]]</f>
        <v>-15.434049999999985</v>
      </c>
      <c r="P629" s="11">
        <f>(SMA1MSFT[[#This Row],[Adj Close]]-N629)^2</f>
        <v>238.20989940249953</v>
      </c>
      <c r="Q629" s="11">
        <f>ABS(SMA1MSFT[[#This Row],[Erorr 3]])</f>
        <v>15.434049999999985</v>
      </c>
      <c r="R629" s="28">
        <f>SMA1MSFT[[#This Row],[Abs Erorr 3]]/SMA1MSFT[[#This Row],[Adj Close]]</f>
        <v>6.0526184725442779E-2</v>
      </c>
    </row>
    <row r="630" spans="2:18">
      <c r="B630" s="14">
        <v>44693.291666666664</v>
      </c>
      <c r="C630" s="15">
        <v>249.90880000000001</v>
      </c>
      <c r="D630" s="23">
        <f t="shared" si="46"/>
        <v>254.99789999999999</v>
      </c>
      <c r="E630" s="24">
        <f>SMA1MSFT[[#This Row],[Adj Close]]-SMA1MSFT[[#This Row],[Naive Trend ]]</f>
        <v>-5.0890999999999735</v>
      </c>
      <c r="F630" s="6">
        <f t="shared" si="45"/>
        <v>25.898938809999731</v>
      </c>
      <c r="G630" s="6">
        <f>ABS(SMA1MSFT[[#This Row],[Erorr 1]])</f>
        <v>5.0890999999999735</v>
      </c>
      <c r="H630" s="25">
        <f>SMA1MSFT[[#This Row],[Abs Erorr 1]]/SMA1MSFT[[#This Row],[Adj Close]]</f>
        <v>2.0363828724718671E-2</v>
      </c>
      <c r="I630" s="23">
        <f t="shared" si="48"/>
        <v>259.23243333333329</v>
      </c>
      <c r="J630" s="26">
        <f>(SMA1MSFT[[#This Row],[Adj Close]]-SMA1MSFT[[#This Row],[3-MA]])</f>
        <v>-9.3236333333332766</v>
      </c>
      <c r="K630" s="11">
        <f t="shared" si="47"/>
        <v>86.930138534443387</v>
      </c>
      <c r="L630" s="11">
        <f>ABS(SMA1MSFT[[#This Row],[Erorr 2]])</f>
        <v>9.3236333333332766</v>
      </c>
      <c r="M630" s="25">
        <f>SMA1MSFT[[#This Row],[Abs Erorr 2]]/SMA1MSFT[[#This Row],[Adj Close]]</f>
        <v>3.7308143344025005E-2</v>
      </c>
      <c r="N630" s="23">
        <f t="shared" si="49"/>
        <v>266.96899999999999</v>
      </c>
      <c r="O630" s="27">
        <f>SMA1MSFT[[#This Row],[Adj Close]]-SMA1MSFT[[#This Row],[6-MA]]</f>
        <v>-17.06019999999998</v>
      </c>
      <c r="P630" s="11">
        <f>(SMA1MSFT[[#This Row],[Adj Close]]-N630)^2</f>
        <v>291.05042403999931</v>
      </c>
      <c r="Q630" s="11">
        <f>ABS(SMA1MSFT[[#This Row],[Erorr 3]])</f>
        <v>17.06019999999998</v>
      </c>
      <c r="R630" s="28">
        <f>SMA1MSFT[[#This Row],[Abs Erorr 3]]/SMA1MSFT[[#This Row],[Adj Close]]</f>
        <v>6.8265703328574179E-2</v>
      </c>
    </row>
    <row r="631" spans="2:18">
      <c r="B631" s="14">
        <v>44694.291666666664</v>
      </c>
      <c r="C631" s="15">
        <v>255.5558</v>
      </c>
      <c r="D631" s="23">
        <f t="shared" si="46"/>
        <v>249.90880000000001</v>
      </c>
      <c r="E631" s="24">
        <f>SMA1MSFT[[#This Row],[Adj Close]]-SMA1MSFT[[#This Row],[Naive Trend ]]</f>
        <v>5.6469999999999914</v>
      </c>
      <c r="F631" s="6">
        <f t="shared" si="45"/>
        <v>31.888608999999903</v>
      </c>
      <c r="G631" s="6">
        <f>ABS(SMA1MSFT[[#This Row],[Erorr 1]])</f>
        <v>5.6469999999999914</v>
      </c>
      <c r="H631" s="25">
        <f>SMA1MSFT[[#This Row],[Abs Erorr 1]]/SMA1MSFT[[#This Row],[Adj Close]]</f>
        <v>2.2096935385540032E-2</v>
      </c>
      <c r="I631" s="23">
        <f t="shared" si="48"/>
        <v>256.22133333333335</v>
      </c>
      <c r="J631" s="26">
        <f>(SMA1MSFT[[#This Row],[Adj Close]]-SMA1MSFT[[#This Row],[3-MA]])</f>
        <v>-0.66553333333334308</v>
      </c>
      <c r="K631" s="11">
        <f t="shared" si="47"/>
        <v>0.44293461777779075</v>
      </c>
      <c r="L631" s="11">
        <f>ABS(SMA1MSFT[[#This Row],[Erorr 2]])</f>
        <v>0.66553333333334308</v>
      </c>
      <c r="M631" s="25">
        <f>SMA1MSFT[[#This Row],[Abs Erorr 2]]/SMA1MSFT[[#This Row],[Adj Close]]</f>
        <v>2.6042583785355019E-3</v>
      </c>
      <c r="N631" s="23">
        <f t="shared" si="49"/>
        <v>261.32031666666666</v>
      </c>
      <c r="O631" s="27">
        <f>SMA1MSFT[[#This Row],[Adj Close]]-SMA1MSFT[[#This Row],[6-MA]]</f>
        <v>-5.7645166666666512</v>
      </c>
      <c r="P631" s="11">
        <f>(SMA1MSFT[[#This Row],[Adj Close]]-N631)^2</f>
        <v>33.229652400277601</v>
      </c>
      <c r="Q631" s="11">
        <f>ABS(SMA1MSFT[[#This Row],[Erorr 3]])</f>
        <v>5.7645166666666512</v>
      </c>
      <c r="R631" s="28">
        <f>SMA1MSFT[[#This Row],[Abs Erorr 3]]/SMA1MSFT[[#This Row],[Adj Close]]</f>
        <v>2.2556782771772942E-2</v>
      </c>
    </row>
    <row r="632" spans="2:18">
      <c r="B632" s="14">
        <v>44697.291666666664</v>
      </c>
      <c r="C632" s="15">
        <v>255.92769999999999</v>
      </c>
      <c r="D632" s="23">
        <f t="shared" si="46"/>
        <v>255.5558</v>
      </c>
      <c r="E632" s="24">
        <f>SMA1MSFT[[#This Row],[Adj Close]]-SMA1MSFT[[#This Row],[Naive Trend ]]</f>
        <v>0.37189999999998236</v>
      </c>
      <c r="F632" s="6">
        <f t="shared" si="45"/>
        <v>0.13830960999998687</v>
      </c>
      <c r="G632" s="6">
        <f>ABS(SMA1MSFT[[#This Row],[Erorr 1]])</f>
        <v>0.37189999999998236</v>
      </c>
      <c r="H632" s="25">
        <f>SMA1MSFT[[#This Row],[Abs Erorr 1]]/SMA1MSFT[[#This Row],[Adj Close]]</f>
        <v>1.4531447748718969E-3</v>
      </c>
      <c r="I632" s="23">
        <f t="shared" si="48"/>
        <v>253.48749999999998</v>
      </c>
      <c r="J632" s="26">
        <f>(SMA1MSFT[[#This Row],[Adj Close]]-SMA1MSFT[[#This Row],[3-MA]])</f>
        <v>2.4402000000000044</v>
      </c>
      <c r="K632" s="11">
        <f t="shared" si="47"/>
        <v>5.9545760400000214</v>
      </c>
      <c r="L632" s="11">
        <f>ABS(SMA1MSFT[[#This Row],[Erorr 2]])</f>
        <v>2.4402000000000044</v>
      </c>
      <c r="M632" s="25">
        <f>SMA1MSFT[[#This Row],[Abs Erorr 2]]/SMA1MSFT[[#This Row],[Adj Close]]</f>
        <v>9.5347240646479637E-3</v>
      </c>
      <c r="N632" s="23">
        <f t="shared" si="49"/>
        <v>258.67295000000001</v>
      </c>
      <c r="O632" s="27">
        <f>SMA1MSFT[[#This Row],[Adj Close]]-SMA1MSFT[[#This Row],[6-MA]]</f>
        <v>-2.7452500000000271</v>
      </c>
      <c r="P632" s="11">
        <f>(SMA1MSFT[[#This Row],[Adj Close]]-N632)^2</f>
        <v>7.5363975625001487</v>
      </c>
      <c r="Q632" s="11">
        <f>ABS(SMA1MSFT[[#This Row],[Erorr 3]])</f>
        <v>2.7452500000000271</v>
      </c>
      <c r="R632" s="28">
        <f>SMA1MSFT[[#This Row],[Abs Erorr 3]]/SMA1MSFT[[#This Row],[Adj Close]]</f>
        <v>1.0726662256567097E-2</v>
      </c>
    </row>
    <row r="633" spans="2:18">
      <c r="B633" s="14">
        <v>44698.291666666664</v>
      </c>
      <c r="C633" s="15">
        <v>261.13440000000003</v>
      </c>
      <c r="D633" s="23">
        <f t="shared" si="46"/>
        <v>255.92769999999999</v>
      </c>
      <c r="E633" s="24">
        <f>SMA1MSFT[[#This Row],[Adj Close]]-SMA1MSFT[[#This Row],[Naive Trend ]]</f>
        <v>5.2067000000000405</v>
      </c>
      <c r="F633" s="6">
        <f t="shared" si="45"/>
        <v>27.109724890000422</v>
      </c>
      <c r="G633" s="6">
        <f>ABS(SMA1MSFT[[#This Row],[Erorr 1]])</f>
        <v>5.2067000000000405</v>
      </c>
      <c r="H633" s="25">
        <f>SMA1MSFT[[#This Row],[Abs Erorr 1]]/SMA1MSFT[[#This Row],[Adj Close]]</f>
        <v>1.9938774822467052E-2</v>
      </c>
      <c r="I633" s="23">
        <f t="shared" si="48"/>
        <v>253.79743333333332</v>
      </c>
      <c r="J633" s="26">
        <f>(SMA1MSFT[[#This Row],[Adj Close]]-SMA1MSFT[[#This Row],[3-MA]])</f>
        <v>7.3369666666667115</v>
      </c>
      <c r="K633" s="11">
        <f t="shared" si="47"/>
        <v>53.831079867778435</v>
      </c>
      <c r="L633" s="11">
        <f>ABS(SMA1MSFT[[#This Row],[Erorr 2]])</f>
        <v>7.3369666666667115</v>
      </c>
      <c r="M633" s="25">
        <f>SMA1MSFT[[#This Row],[Abs Erorr 2]]/SMA1MSFT[[#This Row],[Adj Close]]</f>
        <v>2.8096515306549847E-2</v>
      </c>
      <c r="N633" s="23">
        <f t="shared" si="49"/>
        <v>256.51493333333332</v>
      </c>
      <c r="O633" s="27">
        <f>SMA1MSFT[[#This Row],[Adj Close]]-SMA1MSFT[[#This Row],[6-MA]]</f>
        <v>4.6194666666667104</v>
      </c>
      <c r="P633" s="11">
        <f>(SMA1MSFT[[#This Row],[Adj Close]]-N633)^2</f>
        <v>21.339472284444849</v>
      </c>
      <c r="Q633" s="11">
        <f>ABS(SMA1MSFT[[#This Row],[Erorr 3]])</f>
        <v>4.6194666666667104</v>
      </c>
      <c r="R633" s="28">
        <f>SMA1MSFT[[#This Row],[Abs Erorr 3]]/SMA1MSFT[[#This Row],[Adj Close]]</f>
        <v>1.7689996670935387E-2</v>
      </c>
    </row>
    <row r="634" spans="2:18">
      <c r="B634" s="14">
        <v>44699.291666666664</v>
      </c>
      <c r="C634" s="15">
        <v>249.245</v>
      </c>
      <c r="D634" s="23">
        <f t="shared" si="46"/>
        <v>261.13440000000003</v>
      </c>
      <c r="E634" s="24">
        <f>SMA1MSFT[[#This Row],[Adj Close]]-SMA1MSFT[[#This Row],[Naive Trend ]]</f>
        <v>-11.889400000000023</v>
      </c>
      <c r="F634" s="6">
        <f t="shared" si="45"/>
        <v>141.35783236000054</v>
      </c>
      <c r="G634" s="6">
        <f>ABS(SMA1MSFT[[#This Row],[Erorr 1]])</f>
        <v>11.889400000000023</v>
      </c>
      <c r="H634" s="25">
        <f>SMA1MSFT[[#This Row],[Abs Erorr 1]]/SMA1MSFT[[#This Row],[Adj Close]]</f>
        <v>4.770165901021093E-2</v>
      </c>
      <c r="I634" s="23">
        <f t="shared" si="48"/>
        <v>257.53929999999997</v>
      </c>
      <c r="J634" s="26">
        <f>(SMA1MSFT[[#This Row],[Adj Close]]-SMA1MSFT[[#This Row],[3-MA]])</f>
        <v>-8.2942999999999643</v>
      </c>
      <c r="K634" s="11">
        <f t="shared" si="47"/>
        <v>68.795412489999407</v>
      </c>
      <c r="L634" s="11">
        <f>ABS(SMA1MSFT[[#This Row],[Erorr 2]])</f>
        <v>8.2942999999999643</v>
      </c>
      <c r="M634" s="25">
        <f>SMA1MSFT[[#This Row],[Abs Erorr 2]]/SMA1MSFT[[#This Row],[Adj Close]]</f>
        <v>3.3277698649922624E-2</v>
      </c>
      <c r="N634" s="23">
        <f t="shared" si="49"/>
        <v>256.88031666666666</v>
      </c>
      <c r="O634" s="27">
        <f>SMA1MSFT[[#This Row],[Adj Close]]-SMA1MSFT[[#This Row],[6-MA]]</f>
        <v>-7.6353166666666539</v>
      </c>
      <c r="P634" s="11">
        <f>(SMA1MSFT[[#This Row],[Adj Close]]-N634)^2</f>
        <v>58.29806060027758</v>
      </c>
      <c r="Q634" s="11">
        <f>ABS(SMA1MSFT[[#This Row],[Erorr 3]])</f>
        <v>7.6353166666666539</v>
      </c>
      <c r="R634" s="28">
        <f>SMA1MSFT[[#This Row],[Abs Erorr 3]]/SMA1MSFT[[#This Row],[Adj Close]]</f>
        <v>3.0633780684333301E-2</v>
      </c>
    </row>
    <row r="635" spans="2:18">
      <c r="B635" s="14">
        <v>44700.291666666664</v>
      </c>
      <c r="C635" s="15">
        <v>248.3229</v>
      </c>
      <c r="D635" s="23">
        <f t="shared" si="46"/>
        <v>249.245</v>
      </c>
      <c r="E635" s="24">
        <f>SMA1MSFT[[#This Row],[Adj Close]]-SMA1MSFT[[#This Row],[Naive Trend ]]</f>
        <v>-0.92210000000000036</v>
      </c>
      <c r="F635" s="6">
        <f t="shared" si="45"/>
        <v>0.85026841000000064</v>
      </c>
      <c r="G635" s="6">
        <f>ABS(SMA1MSFT[[#This Row],[Erorr 1]])</f>
        <v>0.92210000000000036</v>
      </c>
      <c r="H635" s="25">
        <f>SMA1MSFT[[#This Row],[Abs Erorr 1]]/SMA1MSFT[[#This Row],[Adj Close]]</f>
        <v>3.7133103712947953E-3</v>
      </c>
      <c r="I635" s="23">
        <f t="shared" si="48"/>
        <v>255.4357</v>
      </c>
      <c r="J635" s="26">
        <f>(SMA1MSFT[[#This Row],[Adj Close]]-SMA1MSFT[[#This Row],[3-MA]])</f>
        <v>-7.1127999999999929</v>
      </c>
      <c r="K635" s="11">
        <f t="shared" si="47"/>
        <v>50.5919238399999</v>
      </c>
      <c r="L635" s="11">
        <f>ABS(SMA1MSFT[[#This Row],[Erorr 2]])</f>
        <v>7.1127999999999929</v>
      </c>
      <c r="M635" s="25">
        <f>SMA1MSFT[[#This Row],[Abs Erorr 2]]/SMA1MSFT[[#This Row],[Adj Close]]</f>
        <v>2.8643351056225556E-2</v>
      </c>
      <c r="N635" s="23">
        <f t="shared" si="49"/>
        <v>254.4616</v>
      </c>
      <c r="O635" s="27">
        <f>SMA1MSFT[[#This Row],[Adj Close]]-SMA1MSFT[[#This Row],[6-MA]]</f>
        <v>-6.1387</v>
      </c>
      <c r="P635" s="11">
        <f>(SMA1MSFT[[#This Row],[Adj Close]]-N635)^2</f>
        <v>37.683637689999998</v>
      </c>
      <c r="Q635" s="11">
        <f>ABS(SMA1MSFT[[#This Row],[Erorr 3]])</f>
        <v>6.1387</v>
      </c>
      <c r="R635" s="28">
        <f>SMA1MSFT[[#This Row],[Abs Erorr 3]]/SMA1MSFT[[#This Row],[Adj Close]]</f>
        <v>2.4720635913965245E-2</v>
      </c>
    </row>
    <row r="636" spans="2:18">
      <c r="B636" s="14">
        <v>44701.291666666664</v>
      </c>
      <c r="C636" s="15">
        <v>247.75389999999999</v>
      </c>
      <c r="D636" s="23">
        <f t="shared" si="46"/>
        <v>248.3229</v>
      </c>
      <c r="E636" s="24">
        <f>SMA1MSFT[[#This Row],[Adj Close]]-SMA1MSFT[[#This Row],[Naive Trend ]]</f>
        <v>-0.56900000000001683</v>
      </c>
      <c r="F636" s="6">
        <f t="shared" si="45"/>
        <v>0.32376100000001917</v>
      </c>
      <c r="G636" s="6">
        <f>ABS(SMA1MSFT[[#This Row],[Erorr 1]])</f>
        <v>0.56900000000001683</v>
      </c>
      <c r="H636" s="25">
        <f>SMA1MSFT[[#This Row],[Abs Erorr 1]]/SMA1MSFT[[#This Row],[Adj Close]]</f>
        <v>2.2966338774082543E-3</v>
      </c>
      <c r="I636" s="23">
        <f t="shared" si="48"/>
        <v>252.90076666666667</v>
      </c>
      <c r="J636" s="26">
        <f>(SMA1MSFT[[#This Row],[Adj Close]]-SMA1MSFT[[#This Row],[3-MA]])</f>
        <v>-5.146866666666682</v>
      </c>
      <c r="K636" s="11">
        <f t="shared" si="47"/>
        <v>26.490236484444601</v>
      </c>
      <c r="L636" s="11">
        <f>ABS(SMA1MSFT[[#This Row],[Erorr 2]])</f>
        <v>5.146866666666682</v>
      </c>
      <c r="M636" s="25">
        <f>SMA1MSFT[[#This Row],[Abs Erorr 2]]/SMA1MSFT[[#This Row],[Adj Close]]</f>
        <v>2.0774109576748065E-2</v>
      </c>
      <c r="N636" s="23">
        <f t="shared" si="49"/>
        <v>253.34909999999999</v>
      </c>
      <c r="O636" s="27">
        <f>SMA1MSFT[[#This Row],[Adj Close]]-SMA1MSFT[[#This Row],[6-MA]]</f>
        <v>-5.5952000000000055</v>
      </c>
      <c r="P636" s="11">
        <f>(SMA1MSFT[[#This Row],[Adj Close]]-N636)^2</f>
        <v>31.306263040000061</v>
      </c>
      <c r="Q636" s="11">
        <f>ABS(SMA1MSFT[[#This Row],[Erorr 3]])</f>
        <v>5.5952000000000055</v>
      </c>
      <c r="R636" s="28">
        <f>SMA1MSFT[[#This Row],[Abs Erorr 3]]/SMA1MSFT[[#This Row],[Adj Close]]</f>
        <v>2.2583701003294019E-2</v>
      </c>
    </row>
    <row r="637" spans="2:18">
      <c r="B637" s="14">
        <v>44704.291666666664</v>
      </c>
      <c r="C637" s="15">
        <v>255.69</v>
      </c>
      <c r="D637" s="23">
        <f t="shared" si="46"/>
        <v>247.75389999999999</v>
      </c>
      <c r="E637" s="24">
        <f>SMA1MSFT[[#This Row],[Adj Close]]-SMA1MSFT[[#This Row],[Naive Trend ]]</f>
        <v>7.9361000000000104</v>
      </c>
      <c r="F637" s="6">
        <f t="shared" si="45"/>
        <v>62.981683210000163</v>
      </c>
      <c r="G637" s="6">
        <f>ABS(SMA1MSFT[[#This Row],[Erorr 1]])</f>
        <v>7.9361000000000104</v>
      </c>
      <c r="H637" s="25">
        <f>SMA1MSFT[[#This Row],[Abs Erorr 1]]/SMA1MSFT[[#This Row],[Adj Close]]</f>
        <v>3.1037975673667371E-2</v>
      </c>
      <c r="I637" s="23">
        <f t="shared" si="48"/>
        <v>248.44059999999999</v>
      </c>
      <c r="J637" s="26">
        <f>(SMA1MSFT[[#This Row],[Adj Close]]-SMA1MSFT[[#This Row],[3-MA]])</f>
        <v>7.2494000000000085</v>
      </c>
      <c r="K637" s="11">
        <f t="shared" si="47"/>
        <v>52.553800360000125</v>
      </c>
      <c r="L637" s="11">
        <f>ABS(SMA1MSFT[[#This Row],[Erorr 2]])</f>
        <v>7.2494000000000085</v>
      </c>
      <c r="M637" s="25">
        <f>SMA1MSFT[[#This Row],[Abs Erorr 2]]/SMA1MSFT[[#This Row],[Adj Close]]</f>
        <v>2.8352301615237236E-2</v>
      </c>
      <c r="N637" s="23">
        <f t="shared" si="49"/>
        <v>252.98994999999999</v>
      </c>
      <c r="O637" s="27">
        <f>SMA1MSFT[[#This Row],[Adj Close]]-SMA1MSFT[[#This Row],[6-MA]]</f>
        <v>2.7000500000000045</v>
      </c>
      <c r="P637" s="11">
        <f>(SMA1MSFT[[#This Row],[Adj Close]]-N637)^2</f>
        <v>7.2902700025000247</v>
      </c>
      <c r="Q637" s="11">
        <f>ABS(SMA1MSFT[[#This Row],[Erorr 3]])</f>
        <v>2.7000500000000045</v>
      </c>
      <c r="R637" s="28">
        <f>SMA1MSFT[[#This Row],[Abs Erorr 3]]/SMA1MSFT[[#This Row],[Adj Close]]</f>
        <v>1.055985764011109E-2</v>
      </c>
    </row>
    <row r="638" spans="2:18">
      <c r="B638" s="14">
        <v>44705.291666666664</v>
      </c>
      <c r="C638" s="15">
        <v>254.67959999999999</v>
      </c>
      <c r="D638" s="23">
        <f t="shared" si="46"/>
        <v>255.69</v>
      </c>
      <c r="E638" s="24">
        <f>SMA1MSFT[[#This Row],[Adj Close]]-SMA1MSFT[[#This Row],[Naive Trend ]]</f>
        <v>-1.0104000000000042</v>
      </c>
      <c r="F638" s="6">
        <f t="shared" si="45"/>
        <v>1.0209081600000085</v>
      </c>
      <c r="G638" s="6">
        <f>ABS(SMA1MSFT[[#This Row],[Erorr 1]])</f>
        <v>1.0104000000000042</v>
      </c>
      <c r="H638" s="25">
        <f>SMA1MSFT[[#This Row],[Abs Erorr 1]]/SMA1MSFT[[#This Row],[Adj Close]]</f>
        <v>3.9673377844162009E-3</v>
      </c>
      <c r="I638" s="23">
        <f t="shared" si="48"/>
        <v>250.58893333333333</v>
      </c>
      <c r="J638" s="26">
        <f>(SMA1MSFT[[#This Row],[Adj Close]]-SMA1MSFT[[#This Row],[3-MA]])</f>
        <v>4.0906666666666638</v>
      </c>
      <c r="K638" s="11">
        <f t="shared" si="47"/>
        <v>16.733553777777754</v>
      </c>
      <c r="L638" s="11">
        <f>ABS(SMA1MSFT[[#This Row],[Erorr 2]])</f>
        <v>4.0906666666666638</v>
      </c>
      <c r="M638" s="25">
        <f>SMA1MSFT[[#This Row],[Abs Erorr 2]]/SMA1MSFT[[#This Row],[Adj Close]]</f>
        <v>1.6062011510410194E-2</v>
      </c>
      <c r="N638" s="23">
        <f t="shared" si="49"/>
        <v>253.01231666666669</v>
      </c>
      <c r="O638" s="27">
        <f>SMA1MSFT[[#This Row],[Adj Close]]-SMA1MSFT[[#This Row],[6-MA]]</f>
        <v>1.6672833333333017</v>
      </c>
      <c r="P638" s="11">
        <f>(SMA1MSFT[[#This Row],[Adj Close]]-N638)^2</f>
        <v>2.7798337136110058</v>
      </c>
      <c r="Q638" s="11">
        <f>ABS(SMA1MSFT[[#This Row],[Erorr 3]])</f>
        <v>1.6672833333333017</v>
      </c>
      <c r="R638" s="28">
        <f>SMA1MSFT[[#This Row],[Abs Erorr 3]]/SMA1MSFT[[#This Row],[Adj Close]]</f>
        <v>6.5465916128865514E-3</v>
      </c>
    </row>
    <row r="639" spans="2:18">
      <c r="B639" s="14">
        <v>44706.291666666664</v>
      </c>
      <c r="C639" s="15">
        <v>257.52440000000001</v>
      </c>
      <c r="D639" s="23">
        <f t="shared" si="46"/>
        <v>254.67959999999999</v>
      </c>
      <c r="E639" s="24">
        <f>SMA1MSFT[[#This Row],[Adj Close]]-SMA1MSFT[[#This Row],[Naive Trend ]]</f>
        <v>2.8448000000000206</v>
      </c>
      <c r="F639" s="6">
        <f t="shared" si="45"/>
        <v>8.092887040000118</v>
      </c>
      <c r="G639" s="6">
        <f>ABS(SMA1MSFT[[#This Row],[Erorr 1]])</f>
        <v>2.8448000000000206</v>
      </c>
      <c r="H639" s="25">
        <f>SMA1MSFT[[#This Row],[Abs Erorr 1]]/SMA1MSFT[[#This Row],[Adj Close]]</f>
        <v>1.1046720233111972E-2</v>
      </c>
      <c r="I639" s="23">
        <f t="shared" si="48"/>
        <v>252.7078333333333</v>
      </c>
      <c r="J639" s="26">
        <f>(SMA1MSFT[[#This Row],[Adj Close]]-SMA1MSFT[[#This Row],[3-MA]])</f>
        <v>4.8165666666667164</v>
      </c>
      <c r="K639" s="11">
        <f t="shared" si="47"/>
        <v>23.199314454444924</v>
      </c>
      <c r="L639" s="11">
        <f>ABS(SMA1MSFT[[#This Row],[Erorr 2]])</f>
        <v>4.8165666666667164</v>
      </c>
      <c r="M639" s="25">
        <f>SMA1MSFT[[#This Row],[Abs Erorr 2]]/SMA1MSFT[[#This Row],[Adj Close]]</f>
        <v>1.8703340990860347E-2</v>
      </c>
      <c r="N639" s="23">
        <f t="shared" si="49"/>
        <v>252.80430000000001</v>
      </c>
      <c r="O639" s="27">
        <f>SMA1MSFT[[#This Row],[Adj Close]]-SMA1MSFT[[#This Row],[6-MA]]</f>
        <v>4.7201000000000022</v>
      </c>
      <c r="P639" s="11">
        <f>(SMA1MSFT[[#This Row],[Adj Close]]-N639)^2</f>
        <v>22.27934401000002</v>
      </c>
      <c r="Q639" s="11">
        <f>ABS(SMA1MSFT[[#This Row],[Erorr 3]])</f>
        <v>4.7201000000000022</v>
      </c>
      <c r="R639" s="28">
        <f>SMA1MSFT[[#This Row],[Abs Erorr 3]]/SMA1MSFT[[#This Row],[Adj Close]]</f>
        <v>1.8328748654496435E-2</v>
      </c>
    </row>
    <row r="640" spans="2:18">
      <c r="B640" s="14">
        <v>44707.291666666664</v>
      </c>
      <c r="C640" s="15">
        <v>260.84010000000001</v>
      </c>
      <c r="D640" s="23">
        <f t="shared" si="46"/>
        <v>257.52440000000001</v>
      </c>
      <c r="E640" s="24">
        <f>SMA1MSFT[[#This Row],[Adj Close]]-SMA1MSFT[[#This Row],[Naive Trend ]]</f>
        <v>3.3156999999999925</v>
      </c>
      <c r="F640" s="6">
        <f t="shared" si="45"/>
        <v>10.993866489999951</v>
      </c>
      <c r="G640" s="6">
        <f>ABS(SMA1MSFT[[#This Row],[Erorr 1]])</f>
        <v>3.3156999999999925</v>
      </c>
      <c r="H640" s="25">
        <f>SMA1MSFT[[#This Row],[Abs Erorr 1]]/SMA1MSFT[[#This Row],[Adj Close]]</f>
        <v>1.2711619110711858E-2</v>
      </c>
      <c r="I640" s="23">
        <f t="shared" si="48"/>
        <v>255.96466666666666</v>
      </c>
      <c r="J640" s="26">
        <f>(SMA1MSFT[[#This Row],[Adj Close]]-SMA1MSFT[[#This Row],[3-MA]])</f>
        <v>4.8754333333333477</v>
      </c>
      <c r="K640" s="11">
        <f t="shared" si="47"/>
        <v>23.769850187777919</v>
      </c>
      <c r="L640" s="11">
        <f>ABS(SMA1MSFT[[#This Row],[Erorr 2]])</f>
        <v>4.8754333333333477</v>
      </c>
      <c r="M640" s="25">
        <f>SMA1MSFT[[#This Row],[Abs Erorr 2]]/SMA1MSFT[[#This Row],[Adj Close]]</f>
        <v>1.8691272290316356E-2</v>
      </c>
      <c r="N640" s="23">
        <f t="shared" si="49"/>
        <v>252.20263333333332</v>
      </c>
      <c r="O640" s="27">
        <f>SMA1MSFT[[#This Row],[Adj Close]]-SMA1MSFT[[#This Row],[6-MA]]</f>
        <v>8.6374666666666826</v>
      </c>
      <c r="P640" s="11">
        <f>(SMA1MSFT[[#This Row],[Adj Close]]-N640)^2</f>
        <v>74.605830417778051</v>
      </c>
      <c r="Q640" s="11">
        <f>ABS(SMA1MSFT[[#This Row],[Erorr 3]])</f>
        <v>8.6374666666666826</v>
      </c>
      <c r="R640" s="28">
        <f>SMA1MSFT[[#This Row],[Abs Erorr 3]]/SMA1MSFT[[#This Row],[Adj Close]]</f>
        <v>3.3114029118477883E-2</v>
      </c>
    </row>
    <row r="641" spans="2:18">
      <c r="B641" s="14">
        <v>44708.291666666664</v>
      </c>
      <c r="C641" s="15">
        <v>268.04039999999998</v>
      </c>
      <c r="D641" s="23">
        <f t="shared" si="46"/>
        <v>260.84010000000001</v>
      </c>
      <c r="E641" s="24">
        <f>SMA1MSFT[[#This Row],[Adj Close]]-SMA1MSFT[[#This Row],[Naive Trend ]]</f>
        <v>7.2002999999999702</v>
      </c>
      <c r="F641" s="6">
        <f t="shared" si="45"/>
        <v>51.84432008999957</v>
      </c>
      <c r="G641" s="6">
        <f>ABS(SMA1MSFT[[#This Row],[Erorr 1]])</f>
        <v>7.2002999999999702</v>
      </c>
      <c r="H641" s="25">
        <f>SMA1MSFT[[#This Row],[Abs Erorr 1]]/SMA1MSFT[[#This Row],[Adj Close]]</f>
        <v>2.6862741586715925E-2</v>
      </c>
      <c r="I641" s="23">
        <f t="shared" si="48"/>
        <v>257.68136666666663</v>
      </c>
      <c r="J641" s="26">
        <f>(SMA1MSFT[[#This Row],[Adj Close]]-SMA1MSFT[[#This Row],[3-MA]])</f>
        <v>10.359033333333343</v>
      </c>
      <c r="K641" s="11">
        <f t="shared" si="47"/>
        <v>107.30957160111132</v>
      </c>
      <c r="L641" s="11">
        <f>ABS(SMA1MSFT[[#This Row],[Erorr 2]])</f>
        <v>10.359033333333343</v>
      </c>
      <c r="M641" s="25">
        <f>SMA1MSFT[[#This Row],[Abs Erorr 2]]/SMA1MSFT[[#This Row],[Adj Close]]</f>
        <v>3.8647283518952157E-2</v>
      </c>
      <c r="N641" s="23">
        <f t="shared" si="49"/>
        <v>254.13514999999998</v>
      </c>
      <c r="O641" s="27">
        <f>SMA1MSFT[[#This Row],[Adj Close]]-SMA1MSFT[[#This Row],[6-MA]]</f>
        <v>13.905249999999995</v>
      </c>
      <c r="P641" s="11">
        <f>(SMA1MSFT[[#This Row],[Adj Close]]-N641)^2</f>
        <v>193.35597756249987</v>
      </c>
      <c r="Q641" s="11">
        <f>ABS(SMA1MSFT[[#This Row],[Erorr 3]])</f>
        <v>13.905249999999995</v>
      </c>
      <c r="R641" s="28">
        <f>SMA1MSFT[[#This Row],[Abs Erorr 3]]/SMA1MSFT[[#This Row],[Adj Close]]</f>
        <v>5.1877440863392223E-2</v>
      </c>
    </row>
    <row r="642" spans="2:18">
      <c r="B642" s="14">
        <v>44712.291666666664</v>
      </c>
      <c r="C642" s="15">
        <v>266.69650000000001</v>
      </c>
      <c r="D642" s="23">
        <f t="shared" si="46"/>
        <v>268.04039999999998</v>
      </c>
      <c r="E642" s="24">
        <f>SMA1MSFT[[#This Row],[Adj Close]]-SMA1MSFT[[#This Row],[Naive Trend ]]</f>
        <v>-1.3438999999999623</v>
      </c>
      <c r="F642" s="6">
        <f t="shared" si="45"/>
        <v>1.8060672099998989</v>
      </c>
      <c r="G642" s="6">
        <f>ABS(SMA1MSFT[[#This Row],[Erorr 1]])</f>
        <v>1.3438999999999623</v>
      </c>
      <c r="H642" s="25">
        <f>SMA1MSFT[[#This Row],[Abs Erorr 1]]/SMA1MSFT[[#This Row],[Adj Close]]</f>
        <v>5.0390612550219533E-3</v>
      </c>
      <c r="I642" s="23">
        <f t="shared" si="48"/>
        <v>262.13496666666668</v>
      </c>
      <c r="J642" s="26">
        <f>(SMA1MSFT[[#This Row],[Adj Close]]-SMA1MSFT[[#This Row],[3-MA]])</f>
        <v>4.5615333333333297</v>
      </c>
      <c r="K642" s="11">
        <f t="shared" si="47"/>
        <v>20.807586351111077</v>
      </c>
      <c r="L642" s="11">
        <f>ABS(SMA1MSFT[[#This Row],[Erorr 2]])</f>
        <v>4.5615333333333297</v>
      </c>
      <c r="M642" s="25">
        <f>SMA1MSFT[[#This Row],[Abs Erorr 2]]/SMA1MSFT[[#This Row],[Adj Close]]</f>
        <v>1.7103836508290619E-2</v>
      </c>
      <c r="N642" s="23">
        <f t="shared" si="49"/>
        <v>257.42139999999995</v>
      </c>
      <c r="O642" s="27">
        <f>SMA1MSFT[[#This Row],[Adj Close]]-SMA1MSFT[[#This Row],[6-MA]]</f>
        <v>9.2751000000000658</v>
      </c>
      <c r="P642" s="11">
        <f>(SMA1MSFT[[#This Row],[Adj Close]]-N642)^2</f>
        <v>86.027480010001227</v>
      </c>
      <c r="Q642" s="11">
        <f>ABS(SMA1MSFT[[#This Row],[Erorr 3]])</f>
        <v>9.2751000000000658</v>
      </c>
      <c r="R642" s="28">
        <f>SMA1MSFT[[#This Row],[Abs Erorr 3]]/SMA1MSFT[[#This Row],[Adj Close]]</f>
        <v>3.4777734240982038E-2</v>
      </c>
    </row>
    <row r="643" spans="2:18">
      <c r="B643" s="14">
        <v>44713.291666666664</v>
      </c>
      <c r="C643" s="15">
        <v>267.23599999999999</v>
      </c>
      <c r="D643" s="23">
        <f t="shared" si="46"/>
        <v>266.69650000000001</v>
      </c>
      <c r="E643" s="24">
        <f>SMA1MSFT[[#This Row],[Adj Close]]-SMA1MSFT[[#This Row],[Naive Trend ]]</f>
        <v>0.53949999999997544</v>
      </c>
      <c r="F643" s="6">
        <f t="shared" si="45"/>
        <v>0.29106024999997349</v>
      </c>
      <c r="G643" s="6">
        <f>ABS(SMA1MSFT[[#This Row],[Erorr 1]])</f>
        <v>0.53949999999997544</v>
      </c>
      <c r="H643" s="25">
        <f>SMA1MSFT[[#This Row],[Abs Erorr 1]]/SMA1MSFT[[#This Row],[Adj Close]]</f>
        <v>2.0188148303371383E-3</v>
      </c>
      <c r="I643" s="23">
        <f t="shared" si="48"/>
        <v>265.19233333333335</v>
      </c>
      <c r="J643" s="26">
        <f>(SMA1MSFT[[#This Row],[Adj Close]]-SMA1MSFT[[#This Row],[3-MA]])</f>
        <v>2.0436666666666383</v>
      </c>
      <c r="K643" s="11">
        <f t="shared" si="47"/>
        <v>4.1765734444443288</v>
      </c>
      <c r="L643" s="11">
        <f>ABS(SMA1MSFT[[#This Row],[Erorr 2]])</f>
        <v>2.0436666666666383</v>
      </c>
      <c r="M643" s="25">
        <f>SMA1MSFT[[#This Row],[Abs Erorr 2]]/SMA1MSFT[[#This Row],[Adj Close]]</f>
        <v>7.64742275242347E-3</v>
      </c>
      <c r="N643" s="23">
        <f t="shared" si="49"/>
        <v>260.57850000000002</v>
      </c>
      <c r="O643" s="27">
        <f>SMA1MSFT[[#This Row],[Adj Close]]-SMA1MSFT[[#This Row],[6-MA]]</f>
        <v>6.6574999999999704</v>
      </c>
      <c r="P643" s="11">
        <f>(SMA1MSFT[[#This Row],[Adj Close]]-N643)^2</f>
        <v>44.322306249999606</v>
      </c>
      <c r="Q643" s="11">
        <f>ABS(SMA1MSFT[[#This Row],[Erorr 3]])</f>
        <v>6.6574999999999704</v>
      </c>
      <c r="R643" s="28">
        <f>SMA1MSFT[[#This Row],[Abs Erorr 3]]/SMA1MSFT[[#This Row],[Adj Close]]</f>
        <v>2.4912436947117794E-2</v>
      </c>
    </row>
    <row r="644" spans="2:18">
      <c r="B644" s="14">
        <v>44714.291666666664</v>
      </c>
      <c r="C644" s="15">
        <v>269.35489999999999</v>
      </c>
      <c r="D644" s="23">
        <f t="shared" si="46"/>
        <v>267.23599999999999</v>
      </c>
      <c r="E644" s="24">
        <f>SMA1MSFT[[#This Row],[Adj Close]]-SMA1MSFT[[#This Row],[Naive Trend ]]</f>
        <v>2.1188999999999965</v>
      </c>
      <c r="F644" s="6">
        <f t="shared" ref="F644:F707" si="50">(C644-D644)^2</f>
        <v>4.4897372099999853</v>
      </c>
      <c r="G644" s="6">
        <f>ABS(SMA1MSFT[[#This Row],[Erorr 1]])</f>
        <v>2.1188999999999965</v>
      </c>
      <c r="H644" s="25">
        <f>SMA1MSFT[[#This Row],[Abs Erorr 1]]/SMA1MSFT[[#This Row],[Adj Close]]</f>
        <v>7.8665730603007279E-3</v>
      </c>
      <c r="I644" s="23">
        <f t="shared" si="48"/>
        <v>267.32429999999999</v>
      </c>
      <c r="J644" s="26">
        <f>(SMA1MSFT[[#This Row],[Adj Close]]-SMA1MSFT[[#This Row],[3-MA]])</f>
        <v>2.0305999999999926</v>
      </c>
      <c r="K644" s="11">
        <f t="shared" si="47"/>
        <v>4.1233363599999704</v>
      </c>
      <c r="L644" s="11">
        <f>ABS(SMA1MSFT[[#This Row],[Erorr 2]])</f>
        <v>2.0305999999999926</v>
      </c>
      <c r="M644" s="25">
        <f>SMA1MSFT[[#This Row],[Abs Erorr 2]]/SMA1MSFT[[#This Row],[Adj Close]]</f>
        <v>7.5387527756131138E-3</v>
      </c>
      <c r="N644" s="23">
        <f t="shared" si="49"/>
        <v>262.50283333333329</v>
      </c>
      <c r="O644" s="27">
        <f>SMA1MSFT[[#This Row],[Adj Close]]-SMA1MSFT[[#This Row],[6-MA]]</f>
        <v>6.8520666666667012</v>
      </c>
      <c r="P644" s="11">
        <f>(SMA1MSFT[[#This Row],[Adj Close]]-N644)^2</f>
        <v>46.950817604444914</v>
      </c>
      <c r="Q644" s="11">
        <f>ABS(SMA1MSFT[[#This Row],[Erorr 3]])</f>
        <v>6.8520666666667012</v>
      </c>
      <c r="R644" s="28">
        <f>SMA1MSFT[[#This Row],[Abs Erorr 3]]/SMA1MSFT[[#This Row],[Adj Close]]</f>
        <v>2.5438804590771139E-2</v>
      </c>
    </row>
    <row r="645" spans="2:18">
      <c r="B645" s="14">
        <v>44715.291666666664</v>
      </c>
      <c r="C645" s="15">
        <v>264.88170000000002</v>
      </c>
      <c r="D645" s="23">
        <f t="shared" ref="D645:D708" si="51">C644</f>
        <v>269.35489999999999</v>
      </c>
      <c r="E645" s="24">
        <f>SMA1MSFT[[#This Row],[Adj Close]]-SMA1MSFT[[#This Row],[Naive Trend ]]</f>
        <v>-4.473199999999963</v>
      </c>
      <c r="F645" s="6">
        <f t="shared" si="50"/>
        <v>20.009518239999668</v>
      </c>
      <c r="G645" s="6">
        <f>ABS(SMA1MSFT[[#This Row],[Erorr 1]])</f>
        <v>4.473199999999963</v>
      </c>
      <c r="H645" s="25">
        <f>SMA1MSFT[[#This Row],[Abs Erorr 1]]/SMA1MSFT[[#This Row],[Adj Close]]</f>
        <v>1.688753885224975E-2</v>
      </c>
      <c r="I645" s="23">
        <f t="shared" si="48"/>
        <v>267.76246666666663</v>
      </c>
      <c r="J645" s="26">
        <f>(SMA1MSFT[[#This Row],[Adj Close]]-SMA1MSFT[[#This Row],[3-MA]])</f>
        <v>-2.8807666666666023</v>
      </c>
      <c r="K645" s="11">
        <f t="shared" si="47"/>
        <v>8.2988165877774076</v>
      </c>
      <c r="L645" s="11">
        <f>ABS(SMA1MSFT[[#This Row],[Erorr 2]])</f>
        <v>2.8807666666666023</v>
      </c>
      <c r="M645" s="25">
        <f>SMA1MSFT[[#This Row],[Abs Erorr 2]]/SMA1MSFT[[#This Row],[Adj Close]]</f>
        <v>1.0875672674505645E-2</v>
      </c>
      <c r="N645" s="23">
        <f t="shared" si="49"/>
        <v>264.94871666666666</v>
      </c>
      <c r="O645" s="27">
        <f>SMA1MSFT[[#This Row],[Adj Close]]-SMA1MSFT[[#This Row],[6-MA]]</f>
        <v>-6.7016666666631863E-2</v>
      </c>
      <c r="P645" s="11">
        <f>(SMA1MSFT[[#This Row],[Adj Close]]-N645)^2</f>
        <v>4.4912336111064466E-3</v>
      </c>
      <c r="Q645" s="11">
        <f>ABS(SMA1MSFT[[#This Row],[Erorr 3]])</f>
        <v>6.7016666666631863E-2</v>
      </c>
      <c r="R645" s="28">
        <f>SMA1MSFT[[#This Row],[Abs Erorr 3]]/SMA1MSFT[[#This Row],[Adj Close]]</f>
        <v>2.5300602747049664E-4</v>
      </c>
    </row>
    <row r="646" spans="2:18">
      <c r="B646" s="14">
        <v>44718.291666666664</v>
      </c>
      <c r="C646" s="15">
        <v>263.63589999999999</v>
      </c>
      <c r="D646" s="23">
        <f t="shared" si="51"/>
        <v>264.88170000000002</v>
      </c>
      <c r="E646" s="24">
        <f>SMA1MSFT[[#This Row],[Adj Close]]-SMA1MSFT[[#This Row],[Naive Trend ]]</f>
        <v>-1.2458000000000311</v>
      </c>
      <c r="F646" s="6">
        <f t="shared" si="50"/>
        <v>1.5520176400000776</v>
      </c>
      <c r="G646" s="6">
        <f>ABS(SMA1MSFT[[#This Row],[Erorr 1]])</f>
        <v>1.2458000000000311</v>
      </c>
      <c r="H646" s="25">
        <f>SMA1MSFT[[#This Row],[Abs Erorr 1]]/SMA1MSFT[[#This Row],[Adj Close]]</f>
        <v>4.7254565861479074E-3</v>
      </c>
      <c r="I646" s="23">
        <f t="shared" si="48"/>
        <v>267.15753333333333</v>
      </c>
      <c r="J646" s="26">
        <f>(SMA1MSFT[[#This Row],[Adj Close]]-SMA1MSFT[[#This Row],[3-MA]])</f>
        <v>-3.5216333333333409</v>
      </c>
      <c r="K646" s="11">
        <f t="shared" ref="K646:K709" si="52">(C646-I646)^2</f>
        <v>12.401901334444497</v>
      </c>
      <c r="L646" s="11">
        <f>ABS(SMA1MSFT[[#This Row],[Erorr 2]])</f>
        <v>3.5216333333333409</v>
      </c>
      <c r="M646" s="25">
        <f>SMA1MSFT[[#This Row],[Abs Erorr 2]]/SMA1MSFT[[#This Row],[Adj Close]]</f>
        <v>1.3357943031784902E-2</v>
      </c>
      <c r="N646" s="23">
        <f t="shared" si="49"/>
        <v>266.1749333333334</v>
      </c>
      <c r="O646" s="27">
        <f>SMA1MSFT[[#This Row],[Adj Close]]-SMA1MSFT[[#This Row],[6-MA]]</f>
        <v>-2.539033333333407</v>
      </c>
      <c r="P646" s="11">
        <f>(SMA1MSFT[[#This Row],[Adj Close]]-N646)^2</f>
        <v>6.4466902677781519</v>
      </c>
      <c r="Q646" s="11">
        <f>ABS(SMA1MSFT[[#This Row],[Erorr 3]])</f>
        <v>2.539033333333407</v>
      </c>
      <c r="R646" s="28">
        <f>SMA1MSFT[[#This Row],[Abs Erorr 3]]/SMA1MSFT[[#This Row],[Adj Close]]</f>
        <v>9.6308330289365252E-3</v>
      </c>
    </row>
    <row r="647" spans="2:18">
      <c r="B647" s="14">
        <v>44719.291666666664</v>
      </c>
      <c r="C647" s="15">
        <v>267.31450000000001</v>
      </c>
      <c r="D647" s="23">
        <f t="shared" si="51"/>
        <v>263.63589999999999</v>
      </c>
      <c r="E647" s="24">
        <f>SMA1MSFT[[#This Row],[Adj Close]]-SMA1MSFT[[#This Row],[Naive Trend ]]</f>
        <v>3.6786000000000172</v>
      </c>
      <c r="F647" s="6">
        <f t="shared" si="50"/>
        <v>13.532097960000126</v>
      </c>
      <c r="G647" s="6">
        <f>ABS(SMA1MSFT[[#This Row],[Erorr 1]])</f>
        <v>3.6786000000000172</v>
      </c>
      <c r="H647" s="25">
        <f>SMA1MSFT[[#This Row],[Abs Erorr 1]]/SMA1MSFT[[#This Row],[Adj Close]]</f>
        <v>1.3761318596634365E-2</v>
      </c>
      <c r="I647" s="23">
        <f t="shared" ref="I647:I710" si="53">AVERAGE(C644:C646)</f>
        <v>265.95749999999998</v>
      </c>
      <c r="J647" s="26">
        <f>(SMA1MSFT[[#This Row],[Adj Close]]-SMA1MSFT[[#This Row],[3-MA]])</f>
        <v>1.3570000000000277</v>
      </c>
      <c r="K647" s="11">
        <f t="shared" si="52"/>
        <v>1.8414490000000754</v>
      </c>
      <c r="L647" s="11">
        <f>ABS(SMA1MSFT[[#This Row],[Erorr 2]])</f>
        <v>1.3570000000000277</v>
      </c>
      <c r="M647" s="25">
        <f>SMA1MSFT[[#This Row],[Abs Erorr 2]]/SMA1MSFT[[#This Row],[Adj Close]]</f>
        <v>5.0764174782887859E-3</v>
      </c>
      <c r="N647" s="23">
        <f t="shared" si="49"/>
        <v>266.64089999999999</v>
      </c>
      <c r="O647" s="27">
        <f>SMA1MSFT[[#This Row],[Adj Close]]-SMA1MSFT[[#This Row],[6-MA]]</f>
        <v>0.67360000000002174</v>
      </c>
      <c r="P647" s="11">
        <f>(SMA1MSFT[[#This Row],[Adj Close]]-N647)^2</f>
        <v>0.45373696000002928</v>
      </c>
      <c r="Q647" s="11">
        <f>ABS(SMA1MSFT[[#This Row],[Erorr 3]])</f>
        <v>0.67360000000002174</v>
      </c>
      <c r="R647" s="28">
        <f>SMA1MSFT[[#This Row],[Abs Erorr 3]]/SMA1MSFT[[#This Row],[Adj Close]]</f>
        <v>2.5198782707261361E-3</v>
      </c>
    </row>
    <row r="648" spans="2:18">
      <c r="B648" s="14">
        <v>44720.291666666664</v>
      </c>
      <c r="C648" s="15">
        <v>265.26420000000002</v>
      </c>
      <c r="D648" s="23">
        <f t="shared" si="51"/>
        <v>267.31450000000001</v>
      </c>
      <c r="E648" s="24">
        <f>SMA1MSFT[[#This Row],[Adj Close]]-SMA1MSFT[[#This Row],[Naive Trend ]]</f>
        <v>-2.0502999999999929</v>
      </c>
      <c r="F648" s="6">
        <f t="shared" si="50"/>
        <v>4.2037300899999712</v>
      </c>
      <c r="G648" s="6">
        <f>ABS(SMA1MSFT[[#This Row],[Erorr 1]])</f>
        <v>2.0502999999999929</v>
      </c>
      <c r="H648" s="25">
        <f>SMA1MSFT[[#This Row],[Abs Erorr 1]]/SMA1MSFT[[#This Row],[Adj Close]]</f>
        <v>7.7292751905458515E-3</v>
      </c>
      <c r="I648" s="23">
        <f t="shared" si="53"/>
        <v>265.27736666666669</v>
      </c>
      <c r="J648" s="26">
        <f>(SMA1MSFT[[#This Row],[Adj Close]]-SMA1MSFT[[#This Row],[3-MA]])</f>
        <v>-1.3166666666677429E-2</v>
      </c>
      <c r="K648" s="11">
        <f t="shared" si="52"/>
        <v>1.7336111111139452E-4</v>
      </c>
      <c r="L648" s="11">
        <f>ABS(SMA1MSFT[[#This Row],[Erorr 2]])</f>
        <v>1.3166666666677429E-2</v>
      </c>
      <c r="M648" s="25">
        <f>SMA1MSFT[[#This Row],[Abs Erorr 2]]/SMA1MSFT[[#This Row],[Adj Close]]</f>
        <v>4.9636048387522434E-5</v>
      </c>
      <c r="N648" s="23">
        <f t="shared" si="49"/>
        <v>266.51991666666669</v>
      </c>
      <c r="O648" s="27">
        <f>SMA1MSFT[[#This Row],[Adj Close]]-SMA1MSFT[[#This Row],[6-MA]]</f>
        <v>-1.2557166666666717</v>
      </c>
      <c r="P648" s="11">
        <f>(SMA1MSFT[[#This Row],[Adj Close]]-N648)^2</f>
        <v>1.5768243469444572</v>
      </c>
      <c r="Q648" s="11">
        <f>ABS(SMA1MSFT[[#This Row],[Erorr 3]])</f>
        <v>1.2557166666666717</v>
      </c>
      <c r="R648" s="28">
        <f>SMA1MSFT[[#This Row],[Abs Erorr 3]]/SMA1MSFT[[#This Row],[Adj Close]]</f>
        <v>4.7338339160228615E-3</v>
      </c>
    </row>
    <row r="649" spans="2:18">
      <c r="B649" s="14">
        <v>44721.291666666664</v>
      </c>
      <c r="C649" s="15">
        <v>259.75119999999998</v>
      </c>
      <c r="D649" s="23">
        <f t="shared" si="51"/>
        <v>265.26420000000002</v>
      </c>
      <c r="E649" s="24">
        <f>SMA1MSFT[[#This Row],[Adj Close]]-SMA1MSFT[[#This Row],[Naive Trend ]]</f>
        <v>-5.5130000000000337</v>
      </c>
      <c r="F649" s="6">
        <f t="shared" si="50"/>
        <v>30.39316900000037</v>
      </c>
      <c r="G649" s="6">
        <f>ABS(SMA1MSFT[[#This Row],[Erorr 1]])</f>
        <v>5.5130000000000337</v>
      </c>
      <c r="H649" s="25">
        <f>SMA1MSFT[[#This Row],[Abs Erorr 1]]/SMA1MSFT[[#This Row],[Adj Close]]</f>
        <v>2.1224156038547787E-2</v>
      </c>
      <c r="I649" s="23">
        <f t="shared" si="53"/>
        <v>265.40486666666669</v>
      </c>
      <c r="J649" s="26">
        <f>(SMA1MSFT[[#This Row],[Adj Close]]-SMA1MSFT[[#This Row],[3-MA]])</f>
        <v>-5.6536666666667088</v>
      </c>
      <c r="K649" s="11">
        <f t="shared" si="52"/>
        <v>31.963946777778254</v>
      </c>
      <c r="L649" s="11">
        <f>ABS(SMA1MSFT[[#This Row],[Erorr 2]])</f>
        <v>5.6536666666667088</v>
      </c>
      <c r="M649" s="25">
        <f>SMA1MSFT[[#This Row],[Abs Erorr 2]]/SMA1MSFT[[#This Row],[Adj Close]]</f>
        <v>2.1765699895387236E-2</v>
      </c>
      <c r="N649" s="23">
        <f t="shared" si="49"/>
        <v>266.28119999999996</v>
      </c>
      <c r="O649" s="27">
        <f>SMA1MSFT[[#This Row],[Adj Close]]-SMA1MSFT[[#This Row],[6-MA]]</f>
        <v>-6.5299999999999727</v>
      </c>
      <c r="P649" s="11">
        <f>(SMA1MSFT[[#This Row],[Adj Close]]-N649)^2</f>
        <v>42.640899999999647</v>
      </c>
      <c r="Q649" s="11">
        <f>ABS(SMA1MSFT[[#This Row],[Erorr 3]])</f>
        <v>6.5299999999999727</v>
      </c>
      <c r="R649" s="28">
        <f>SMA1MSFT[[#This Row],[Abs Erorr 3]]/SMA1MSFT[[#This Row],[Adj Close]]</f>
        <v>2.5139441126739638E-2</v>
      </c>
    </row>
    <row r="650" spans="2:18">
      <c r="B650" s="14">
        <v>44722.291666666664</v>
      </c>
      <c r="C650" s="15">
        <v>248.17580000000001</v>
      </c>
      <c r="D650" s="23">
        <f t="shared" si="51"/>
        <v>259.75119999999998</v>
      </c>
      <c r="E650" s="24">
        <f>SMA1MSFT[[#This Row],[Adj Close]]-SMA1MSFT[[#This Row],[Naive Trend ]]</f>
        <v>-11.575399999999973</v>
      </c>
      <c r="F650" s="6">
        <f t="shared" si="50"/>
        <v>133.98988515999937</v>
      </c>
      <c r="G650" s="6">
        <f>ABS(SMA1MSFT[[#This Row],[Erorr 1]])</f>
        <v>11.575399999999973</v>
      </c>
      <c r="H650" s="25">
        <f>SMA1MSFT[[#This Row],[Abs Erorr 1]]/SMA1MSFT[[#This Row],[Adj Close]]</f>
        <v>4.6641936885062817E-2</v>
      </c>
      <c r="I650" s="23">
        <f t="shared" si="53"/>
        <v>264.10996666666665</v>
      </c>
      <c r="J650" s="26">
        <f>(SMA1MSFT[[#This Row],[Adj Close]]-SMA1MSFT[[#This Row],[3-MA]])</f>
        <v>-15.934166666666641</v>
      </c>
      <c r="K650" s="11">
        <f t="shared" si="52"/>
        <v>253.89766736111031</v>
      </c>
      <c r="L650" s="11">
        <f>ABS(SMA1MSFT[[#This Row],[Erorr 2]])</f>
        <v>15.934166666666641</v>
      </c>
      <c r="M650" s="25">
        <f>SMA1MSFT[[#This Row],[Abs Erorr 2]]/SMA1MSFT[[#This Row],[Adj Close]]</f>
        <v>6.4205158869908505E-2</v>
      </c>
      <c r="N650" s="23">
        <f t="shared" ref="N650:N713" si="54">AVERAGE(C644:C649)</f>
        <v>265.03373333333332</v>
      </c>
      <c r="O650" s="27">
        <f>SMA1MSFT[[#This Row],[Adj Close]]-SMA1MSFT[[#This Row],[6-MA]]</f>
        <v>-16.857933333333307</v>
      </c>
      <c r="P650" s="11">
        <f>(SMA1MSFT[[#This Row],[Adj Close]]-N650)^2</f>
        <v>284.18991627111023</v>
      </c>
      <c r="Q650" s="11">
        <f>ABS(SMA1MSFT[[#This Row],[Erorr 3]])</f>
        <v>16.857933333333307</v>
      </c>
      <c r="R650" s="28">
        <f>SMA1MSFT[[#This Row],[Abs Erorr 3]]/SMA1MSFT[[#This Row],[Adj Close]]</f>
        <v>6.7927385882641689E-2</v>
      </c>
    </row>
    <row r="651" spans="2:18">
      <c r="B651" s="14">
        <v>44725.291666666664</v>
      </c>
      <c r="C651" s="15">
        <v>237.6499</v>
      </c>
      <c r="D651" s="23">
        <f t="shared" si="51"/>
        <v>248.17580000000001</v>
      </c>
      <c r="E651" s="24">
        <f>SMA1MSFT[[#This Row],[Adj Close]]-SMA1MSFT[[#This Row],[Naive Trend ]]</f>
        <v>-10.525900000000007</v>
      </c>
      <c r="F651" s="6">
        <f t="shared" si="50"/>
        <v>110.79457081000015</v>
      </c>
      <c r="G651" s="6">
        <f>ABS(SMA1MSFT[[#This Row],[Erorr 1]])</f>
        <v>10.525900000000007</v>
      </c>
      <c r="H651" s="25">
        <f>SMA1MSFT[[#This Row],[Abs Erorr 1]]/SMA1MSFT[[#This Row],[Adj Close]]</f>
        <v>4.429162393924848E-2</v>
      </c>
      <c r="I651" s="23">
        <f t="shared" si="53"/>
        <v>257.73039999999997</v>
      </c>
      <c r="J651" s="26">
        <f>(SMA1MSFT[[#This Row],[Adj Close]]-SMA1MSFT[[#This Row],[3-MA]])</f>
        <v>-20.080499999999972</v>
      </c>
      <c r="K651" s="11">
        <f t="shared" si="52"/>
        <v>403.22648024999887</v>
      </c>
      <c r="L651" s="11">
        <f>ABS(SMA1MSFT[[#This Row],[Erorr 2]])</f>
        <v>20.080499999999972</v>
      </c>
      <c r="M651" s="25">
        <f>SMA1MSFT[[#This Row],[Abs Erorr 2]]/SMA1MSFT[[#This Row],[Adj Close]]</f>
        <v>8.4496143276306751E-2</v>
      </c>
      <c r="N651" s="23">
        <f t="shared" si="54"/>
        <v>261.50388333333336</v>
      </c>
      <c r="O651" s="27">
        <f>SMA1MSFT[[#This Row],[Adj Close]]-SMA1MSFT[[#This Row],[6-MA]]</f>
        <v>-23.85398333333336</v>
      </c>
      <c r="P651" s="11">
        <f>(SMA1MSFT[[#This Row],[Adj Close]]-N651)^2</f>
        <v>569.01252086694569</v>
      </c>
      <c r="Q651" s="11">
        <f>ABS(SMA1MSFT[[#This Row],[Erorr 3]])</f>
        <v>23.85398333333336</v>
      </c>
      <c r="R651" s="28">
        <f>SMA1MSFT[[#This Row],[Abs Erorr 3]]/SMA1MSFT[[#This Row],[Adj Close]]</f>
        <v>0.10037447242070525</v>
      </c>
    </row>
    <row r="652" spans="2:18">
      <c r="B652" s="14">
        <v>44726.291666666664</v>
      </c>
      <c r="C652" s="15">
        <v>239.83750000000001</v>
      </c>
      <c r="D652" s="23">
        <f t="shared" si="51"/>
        <v>237.6499</v>
      </c>
      <c r="E652" s="24">
        <f>SMA1MSFT[[#This Row],[Adj Close]]-SMA1MSFT[[#This Row],[Naive Trend ]]</f>
        <v>2.1876000000000033</v>
      </c>
      <c r="F652" s="6">
        <f t="shared" si="50"/>
        <v>4.7855937600000145</v>
      </c>
      <c r="G652" s="6">
        <f>ABS(SMA1MSFT[[#This Row],[Erorr 1]])</f>
        <v>2.1876000000000033</v>
      </c>
      <c r="H652" s="25">
        <f>SMA1MSFT[[#This Row],[Abs Erorr 1]]/SMA1MSFT[[#This Row],[Adj Close]]</f>
        <v>9.121175796111965E-3</v>
      </c>
      <c r="I652" s="23">
        <f t="shared" si="53"/>
        <v>248.52563333333333</v>
      </c>
      <c r="J652" s="26">
        <f>(SMA1MSFT[[#This Row],[Adj Close]]-SMA1MSFT[[#This Row],[3-MA]])</f>
        <v>-8.6881333333333259</v>
      </c>
      <c r="K652" s="11">
        <f t="shared" si="52"/>
        <v>75.483660817777647</v>
      </c>
      <c r="L652" s="11">
        <f>ABS(SMA1MSFT[[#This Row],[Erorr 2]])</f>
        <v>8.6881333333333259</v>
      </c>
      <c r="M652" s="25">
        <f>SMA1MSFT[[#This Row],[Abs Erorr 2]]/SMA1MSFT[[#This Row],[Adj Close]]</f>
        <v>3.6225082955473289E-2</v>
      </c>
      <c r="N652" s="23">
        <f t="shared" si="54"/>
        <v>256.96524999999997</v>
      </c>
      <c r="O652" s="27">
        <f>SMA1MSFT[[#This Row],[Adj Close]]-SMA1MSFT[[#This Row],[6-MA]]</f>
        <v>-17.127749999999963</v>
      </c>
      <c r="P652" s="11">
        <f>(SMA1MSFT[[#This Row],[Adj Close]]-N652)^2</f>
        <v>293.35982006249873</v>
      </c>
      <c r="Q652" s="11">
        <f>ABS(SMA1MSFT[[#This Row],[Erorr 3]])</f>
        <v>17.127749999999963</v>
      </c>
      <c r="R652" s="28">
        <f>SMA1MSFT[[#This Row],[Abs Erorr 3]]/SMA1MSFT[[#This Row],[Adj Close]]</f>
        <v>7.1413978214415863E-2</v>
      </c>
    </row>
    <row r="653" spans="2:18">
      <c r="B653" s="14">
        <v>44727.291666666664</v>
      </c>
      <c r="C653" s="15">
        <v>246.9691</v>
      </c>
      <c r="D653" s="23">
        <f t="shared" si="51"/>
        <v>239.83750000000001</v>
      </c>
      <c r="E653" s="24">
        <f>SMA1MSFT[[#This Row],[Adj Close]]-SMA1MSFT[[#This Row],[Naive Trend ]]</f>
        <v>7.1315999999999917</v>
      </c>
      <c r="F653" s="6">
        <f t="shared" si="50"/>
        <v>50.859718559999884</v>
      </c>
      <c r="G653" s="6">
        <f>ABS(SMA1MSFT[[#This Row],[Erorr 1]])</f>
        <v>7.1315999999999917</v>
      </c>
      <c r="H653" s="25">
        <f>SMA1MSFT[[#This Row],[Abs Erorr 1]]/SMA1MSFT[[#This Row],[Adj Close]]</f>
        <v>2.8876486977520637E-2</v>
      </c>
      <c r="I653" s="23">
        <f t="shared" si="53"/>
        <v>241.88773333333333</v>
      </c>
      <c r="J653" s="26">
        <f>(SMA1MSFT[[#This Row],[Adj Close]]-SMA1MSFT[[#This Row],[3-MA]])</f>
        <v>5.0813666666666677</v>
      </c>
      <c r="K653" s="11">
        <f t="shared" si="52"/>
        <v>25.820287201111121</v>
      </c>
      <c r="L653" s="11">
        <f>ABS(SMA1MSFT[[#This Row],[Erorr 2]])</f>
        <v>5.0813666666666677</v>
      </c>
      <c r="M653" s="25">
        <f>SMA1MSFT[[#This Row],[Abs Erorr 2]]/SMA1MSFT[[#This Row],[Adj Close]]</f>
        <v>2.0574908628920249E-2</v>
      </c>
      <c r="N653" s="23">
        <f t="shared" si="54"/>
        <v>252.99885000000003</v>
      </c>
      <c r="O653" s="27">
        <f>SMA1MSFT[[#This Row],[Adj Close]]-SMA1MSFT[[#This Row],[6-MA]]</f>
        <v>-6.0297500000000355</v>
      </c>
      <c r="P653" s="11">
        <f>(SMA1MSFT[[#This Row],[Adj Close]]-N653)^2</f>
        <v>36.357885062500429</v>
      </c>
      <c r="Q653" s="11">
        <f>ABS(SMA1MSFT[[#This Row],[Erorr 3]])</f>
        <v>6.0297500000000355</v>
      </c>
      <c r="R653" s="28">
        <f>SMA1MSFT[[#This Row],[Abs Erorr 3]]/SMA1MSFT[[#This Row],[Adj Close]]</f>
        <v>2.4414997665700024E-2</v>
      </c>
    </row>
    <row r="654" spans="2:18">
      <c r="B654" s="14">
        <v>44728.291666666664</v>
      </c>
      <c r="C654" s="15">
        <v>240.30840000000001</v>
      </c>
      <c r="D654" s="23">
        <f t="shared" si="51"/>
        <v>246.9691</v>
      </c>
      <c r="E654" s="24">
        <f>SMA1MSFT[[#This Row],[Adj Close]]-SMA1MSFT[[#This Row],[Naive Trend ]]</f>
        <v>-6.6606999999999914</v>
      </c>
      <c r="F654" s="6">
        <f t="shared" si="50"/>
        <v>44.364924489999886</v>
      </c>
      <c r="G654" s="6">
        <f>ABS(SMA1MSFT[[#This Row],[Erorr 1]])</f>
        <v>6.6606999999999914</v>
      </c>
      <c r="H654" s="25">
        <f>SMA1MSFT[[#This Row],[Abs Erorr 1]]/SMA1MSFT[[#This Row],[Adj Close]]</f>
        <v>2.7717299936248552E-2</v>
      </c>
      <c r="I654" s="23">
        <f t="shared" si="53"/>
        <v>241.4855</v>
      </c>
      <c r="J654" s="26">
        <f>(SMA1MSFT[[#This Row],[Adj Close]]-SMA1MSFT[[#This Row],[3-MA]])</f>
        <v>-1.1770999999999958</v>
      </c>
      <c r="K654" s="11">
        <f t="shared" si="52"/>
        <v>1.3855644099999902</v>
      </c>
      <c r="L654" s="11">
        <f>ABS(SMA1MSFT[[#This Row],[Erorr 2]])</f>
        <v>1.1770999999999958</v>
      </c>
      <c r="M654" s="25">
        <f>SMA1MSFT[[#This Row],[Abs Erorr 2]]/SMA1MSFT[[#This Row],[Adj Close]]</f>
        <v>4.8982890319272891E-3</v>
      </c>
      <c r="N654" s="23">
        <f t="shared" si="54"/>
        <v>249.60794999999999</v>
      </c>
      <c r="O654" s="27">
        <f>SMA1MSFT[[#This Row],[Adj Close]]-SMA1MSFT[[#This Row],[6-MA]]</f>
        <v>-9.2995499999999822</v>
      </c>
      <c r="P654" s="11">
        <f>(SMA1MSFT[[#This Row],[Adj Close]]-N654)^2</f>
        <v>86.481630202499673</v>
      </c>
      <c r="Q654" s="11">
        <f>ABS(SMA1MSFT[[#This Row],[Erorr 3]])</f>
        <v>9.2995499999999822</v>
      </c>
      <c r="R654" s="28">
        <f>SMA1MSFT[[#This Row],[Abs Erorr 3]]/SMA1MSFT[[#This Row],[Adj Close]]</f>
        <v>3.8698397559136434E-2</v>
      </c>
    </row>
    <row r="655" spans="2:18">
      <c r="B655" s="14">
        <v>44729.291666666664</v>
      </c>
      <c r="C655" s="15">
        <v>242.9374</v>
      </c>
      <c r="D655" s="23">
        <f t="shared" si="51"/>
        <v>240.30840000000001</v>
      </c>
      <c r="E655" s="24">
        <f>SMA1MSFT[[#This Row],[Adj Close]]-SMA1MSFT[[#This Row],[Naive Trend ]]</f>
        <v>2.6289999999999907</v>
      </c>
      <c r="F655" s="6">
        <f t="shared" si="50"/>
        <v>6.9116409999999506</v>
      </c>
      <c r="G655" s="6">
        <f>ABS(SMA1MSFT[[#This Row],[Erorr 1]])</f>
        <v>2.6289999999999907</v>
      </c>
      <c r="H655" s="25">
        <f>SMA1MSFT[[#This Row],[Abs Erorr 1]]/SMA1MSFT[[#This Row],[Adj Close]]</f>
        <v>1.0821717858180712E-2</v>
      </c>
      <c r="I655" s="23">
        <f t="shared" si="53"/>
        <v>242.37166666666667</v>
      </c>
      <c r="J655" s="26">
        <f>(SMA1MSFT[[#This Row],[Adj Close]]-SMA1MSFT[[#This Row],[3-MA]])</f>
        <v>0.56573333333332698</v>
      </c>
      <c r="K655" s="11">
        <f t="shared" si="52"/>
        <v>0.32005420444443727</v>
      </c>
      <c r="L655" s="11">
        <f>ABS(SMA1MSFT[[#This Row],[Erorr 2]])</f>
        <v>0.56573333333332698</v>
      </c>
      <c r="M655" s="25">
        <f>SMA1MSFT[[#This Row],[Abs Erorr 2]]/SMA1MSFT[[#This Row],[Adj Close]]</f>
        <v>2.3287206224044837E-3</v>
      </c>
      <c r="N655" s="23">
        <f t="shared" si="54"/>
        <v>245.44864999999996</v>
      </c>
      <c r="O655" s="27">
        <f>SMA1MSFT[[#This Row],[Adj Close]]-SMA1MSFT[[#This Row],[6-MA]]</f>
        <v>-2.5112499999999613</v>
      </c>
      <c r="P655" s="11">
        <f>(SMA1MSFT[[#This Row],[Adj Close]]-N655)^2</f>
        <v>6.306376562499806</v>
      </c>
      <c r="Q655" s="11">
        <f>ABS(SMA1MSFT[[#This Row],[Erorr 3]])</f>
        <v>2.5112499999999613</v>
      </c>
      <c r="R655" s="28">
        <f>SMA1MSFT[[#This Row],[Abs Erorr 3]]/SMA1MSFT[[#This Row],[Adj Close]]</f>
        <v>1.0337025093707109E-2</v>
      </c>
    </row>
    <row r="656" spans="2:18">
      <c r="B656" s="14">
        <v>44733.291666666664</v>
      </c>
      <c r="C656" s="15">
        <v>248.91149999999999</v>
      </c>
      <c r="D656" s="23">
        <f t="shared" si="51"/>
        <v>242.9374</v>
      </c>
      <c r="E656" s="24">
        <f>SMA1MSFT[[#This Row],[Adj Close]]-SMA1MSFT[[#This Row],[Naive Trend ]]</f>
        <v>5.9740999999999929</v>
      </c>
      <c r="F656" s="6">
        <f t="shared" si="50"/>
        <v>35.689870809999917</v>
      </c>
      <c r="G656" s="6">
        <f>ABS(SMA1MSFT[[#This Row],[Erorr 1]])</f>
        <v>5.9740999999999929</v>
      </c>
      <c r="H656" s="25">
        <f>SMA1MSFT[[#This Row],[Abs Erorr 1]]/SMA1MSFT[[#This Row],[Adj Close]]</f>
        <v>2.4000899918244008E-2</v>
      </c>
      <c r="I656" s="23">
        <f t="shared" si="53"/>
        <v>243.4049666666667</v>
      </c>
      <c r="J656" s="26">
        <f>(SMA1MSFT[[#This Row],[Adj Close]]-SMA1MSFT[[#This Row],[3-MA]])</f>
        <v>5.5065333333332944</v>
      </c>
      <c r="K656" s="11">
        <f t="shared" si="52"/>
        <v>30.321909351110683</v>
      </c>
      <c r="L656" s="11">
        <f>ABS(SMA1MSFT[[#This Row],[Erorr 2]])</f>
        <v>5.5065333333332944</v>
      </c>
      <c r="M656" s="25">
        <f>SMA1MSFT[[#This Row],[Abs Erorr 2]]/SMA1MSFT[[#This Row],[Adj Close]]</f>
        <v>2.2122454500227168E-2</v>
      </c>
      <c r="N656" s="23">
        <f t="shared" si="54"/>
        <v>242.64635000000001</v>
      </c>
      <c r="O656" s="27">
        <f>SMA1MSFT[[#This Row],[Adj Close]]-SMA1MSFT[[#This Row],[6-MA]]</f>
        <v>6.2651499999999771</v>
      </c>
      <c r="P656" s="11">
        <f>(SMA1MSFT[[#This Row],[Adj Close]]-N656)^2</f>
        <v>39.252104522499714</v>
      </c>
      <c r="Q656" s="11">
        <f>ABS(SMA1MSFT[[#This Row],[Erorr 3]])</f>
        <v>6.2651499999999771</v>
      </c>
      <c r="R656" s="28">
        <f>SMA1MSFT[[#This Row],[Abs Erorr 3]]/SMA1MSFT[[#This Row],[Adj Close]]</f>
        <v>2.5170191011664698E-2</v>
      </c>
    </row>
    <row r="657" spans="2:18">
      <c r="B657" s="14">
        <v>44734.291666666664</v>
      </c>
      <c r="C657" s="15">
        <v>248.31309999999999</v>
      </c>
      <c r="D657" s="23">
        <f t="shared" si="51"/>
        <v>248.91149999999999</v>
      </c>
      <c r="E657" s="24">
        <f>SMA1MSFT[[#This Row],[Adj Close]]-SMA1MSFT[[#This Row],[Naive Trend ]]</f>
        <v>-0.59839999999999804</v>
      </c>
      <c r="F657" s="6">
        <f t="shared" si="50"/>
        <v>0.35808255999999766</v>
      </c>
      <c r="G657" s="6">
        <f>ABS(SMA1MSFT[[#This Row],[Erorr 1]])</f>
        <v>0.59839999999999804</v>
      </c>
      <c r="H657" s="25">
        <f>SMA1MSFT[[#This Row],[Abs Erorr 1]]/SMA1MSFT[[#This Row],[Adj Close]]</f>
        <v>2.4098607765760164E-3</v>
      </c>
      <c r="I657" s="23">
        <f t="shared" si="53"/>
        <v>244.05243333333337</v>
      </c>
      <c r="J657" s="26">
        <f>(SMA1MSFT[[#This Row],[Adj Close]]-SMA1MSFT[[#This Row],[3-MA]])</f>
        <v>4.2606666666666229</v>
      </c>
      <c r="K657" s="11">
        <f t="shared" si="52"/>
        <v>18.153280444444071</v>
      </c>
      <c r="L657" s="11">
        <f>ABS(SMA1MSFT[[#This Row],[Erorr 2]])</f>
        <v>4.2606666666666229</v>
      </c>
      <c r="M657" s="25">
        <f>SMA1MSFT[[#This Row],[Abs Erorr 2]]/SMA1MSFT[[#This Row],[Adj Close]]</f>
        <v>1.7158444990081567E-2</v>
      </c>
      <c r="N657" s="23">
        <f t="shared" si="54"/>
        <v>242.76896666666664</v>
      </c>
      <c r="O657" s="27">
        <f>SMA1MSFT[[#This Row],[Adj Close]]-SMA1MSFT[[#This Row],[6-MA]]</f>
        <v>5.5441333333333489</v>
      </c>
      <c r="P657" s="11">
        <f>(SMA1MSFT[[#This Row],[Adj Close]]-N657)^2</f>
        <v>30.737414417777952</v>
      </c>
      <c r="Q657" s="11">
        <f>ABS(SMA1MSFT[[#This Row],[Erorr 3]])</f>
        <v>5.5441333333333489</v>
      </c>
      <c r="R657" s="28">
        <f>SMA1MSFT[[#This Row],[Abs Erorr 3]]/SMA1MSFT[[#This Row],[Adj Close]]</f>
        <v>2.2327188268896604E-2</v>
      </c>
    </row>
    <row r="658" spans="2:18">
      <c r="B658" s="14">
        <v>44735.291666666664</v>
      </c>
      <c r="C658" s="15">
        <v>253.934</v>
      </c>
      <c r="D658" s="23">
        <f t="shared" si="51"/>
        <v>248.31309999999999</v>
      </c>
      <c r="E658" s="24">
        <f>SMA1MSFT[[#This Row],[Adj Close]]-SMA1MSFT[[#This Row],[Naive Trend ]]</f>
        <v>5.620900000000006</v>
      </c>
      <c r="F658" s="6">
        <f t="shared" si="50"/>
        <v>31.594516810000066</v>
      </c>
      <c r="G658" s="6">
        <f>ABS(SMA1MSFT[[#This Row],[Erorr 1]])</f>
        <v>5.620900000000006</v>
      </c>
      <c r="H658" s="25">
        <f>SMA1MSFT[[#This Row],[Abs Erorr 1]]/SMA1MSFT[[#This Row],[Adj Close]]</f>
        <v>2.21352792457883E-2</v>
      </c>
      <c r="I658" s="23">
        <f t="shared" si="53"/>
        <v>246.72066666666663</v>
      </c>
      <c r="J658" s="26">
        <f>(SMA1MSFT[[#This Row],[Adj Close]]-SMA1MSFT[[#This Row],[3-MA]])</f>
        <v>7.2133333333333667</v>
      </c>
      <c r="K658" s="11">
        <f t="shared" si="52"/>
        <v>52.032177777778259</v>
      </c>
      <c r="L658" s="11">
        <f>ABS(SMA1MSFT[[#This Row],[Erorr 2]])</f>
        <v>7.2133333333333667</v>
      </c>
      <c r="M658" s="25">
        <f>SMA1MSFT[[#This Row],[Abs Erorr 2]]/SMA1MSFT[[#This Row],[Adj Close]]</f>
        <v>2.8406331303934749E-2</v>
      </c>
      <c r="N658" s="23">
        <f t="shared" si="54"/>
        <v>244.54616666666666</v>
      </c>
      <c r="O658" s="27">
        <f>SMA1MSFT[[#This Row],[Adj Close]]-SMA1MSFT[[#This Row],[6-MA]]</f>
        <v>9.387833333333333</v>
      </c>
      <c r="P658" s="11">
        <f>(SMA1MSFT[[#This Row],[Adj Close]]-N658)^2</f>
        <v>88.131414694444445</v>
      </c>
      <c r="Q658" s="11">
        <f>ABS(SMA1MSFT[[#This Row],[Erorr 3]])</f>
        <v>9.387833333333333</v>
      </c>
      <c r="R658" s="28">
        <f>SMA1MSFT[[#This Row],[Abs Erorr 3]]/SMA1MSFT[[#This Row],[Adj Close]]</f>
        <v>3.6969580022105479E-2</v>
      </c>
    </row>
    <row r="659" spans="2:18">
      <c r="B659" s="14">
        <v>44736.291666666664</v>
      </c>
      <c r="C659" s="15">
        <v>262.60590000000002</v>
      </c>
      <c r="D659" s="23">
        <f t="shared" si="51"/>
        <v>253.934</v>
      </c>
      <c r="E659" s="24">
        <f>SMA1MSFT[[#This Row],[Adj Close]]-SMA1MSFT[[#This Row],[Naive Trend ]]</f>
        <v>8.6719000000000221</v>
      </c>
      <c r="F659" s="6">
        <f t="shared" si="50"/>
        <v>75.20184961000038</v>
      </c>
      <c r="G659" s="6">
        <f>ABS(SMA1MSFT[[#This Row],[Erorr 1]])</f>
        <v>8.6719000000000221</v>
      </c>
      <c r="H659" s="25">
        <f>SMA1MSFT[[#This Row],[Abs Erorr 1]]/SMA1MSFT[[#This Row],[Adj Close]]</f>
        <v>3.3022487308929545E-2</v>
      </c>
      <c r="I659" s="23">
        <f t="shared" si="53"/>
        <v>250.3862</v>
      </c>
      <c r="J659" s="26">
        <f>(SMA1MSFT[[#This Row],[Adj Close]]-SMA1MSFT[[#This Row],[3-MA]])</f>
        <v>12.219700000000017</v>
      </c>
      <c r="K659" s="11">
        <f t="shared" si="52"/>
        <v>149.32106809000041</v>
      </c>
      <c r="L659" s="11">
        <f>ABS(SMA1MSFT[[#This Row],[Erorr 2]])</f>
        <v>12.219700000000017</v>
      </c>
      <c r="M659" s="25">
        <f>SMA1MSFT[[#This Row],[Abs Erorr 2]]/SMA1MSFT[[#This Row],[Adj Close]]</f>
        <v>4.6532465569128552E-2</v>
      </c>
      <c r="N659" s="23">
        <f t="shared" si="54"/>
        <v>246.89558333333335</v>
      </c>
      <c r="O659" s="27">
        <f>SMA1MSFT[[#This Row],[Adj Close]]-SMA1MSFT[[#This Row],[6-MA]]</f>
        <v>15.710316666666671</v>
      </c>
      <c r="P659" s="11">
        <f>(SMA1MSFT[[#This Row],[Adj Close]]-N659)^2</f>
        <v>246.81404976694458</v>
      </c>
      <c r="Q659" s="11">
        <f>ABS(SMA1MSFT[[#This Row],[Erorr 3]])</f>
        <v>15.710316666666671</v>
      </c>
      <c r="R659" s="28">
        <f>SMA1MSFT[[#This Row],[Abs Erorr 3]]/SMA1MSFT[[#This Row],[Adj Close]]</f>
        <v>5.982469040743818E-2</v>
      </c>
    </row>
    <row r="660" spans="2:18">
      <c r="B660" s="14">
        <v>44739.291666666664</v>
      </c>
      <c r="C660" s="15">
        <v>259.84930000000003</v>
      </c>
      <c r="D660" s="23">
        <f t="shared" si="51"/>
        <v>262.60590000000002</v>
      </c>
      <c r="E660" s="24">
        <f>SMA1MSFT[[#This Row],[Adj Close]]-SMA1MSFT[[#This Row],[Naive Trend ]]</f>
        <v>-2.7565999999999917</v>
      </c>
      <c r="F660" s="6">
        <f t="shared" si="50"/>
        <v>7.5988435599999544</v>
      </c>
      <c r="G660" s="6">
        <f>ABS(SMA1MSFT[[#This Row],[Erorr 1]])</f>
        <v>2.7565999999999917</v>
      </c>
      <c r="H660" s="25">
        <f>SMA1MSFT[[#This Row],[Abs Erorr 1]]/SMA1MSFT[[#This Row],[Adj Close]]</f>
        <v>1.0608456516911885E-2</v>
      </c>
      <c r="I660" s="23">
        <f t="shared" si="53"/>
        <v>254.95100000000002</v>
      </c>
      <c r="J660" s="26">
        <f>(SMA1MSFT[[#This Row],[Adj Close]]-SMA1MSFT[[#This Row],[3-MA]])</f>
        <v>4.8983000000000061</v>
      </c>
      <c r="K660" s="11">
        <f t="shared" si="52"/>
        <v>23.993342890000061</v>
      </c>
      <c r="L660" s="11">
        <f>ABS(SMA1MSFT[[#This Row],[Erorr 2]])</f>
        <v>4.8983000000000061</v>
      </c>
      <c r="M660" s="25">
        <f>SMA1MSFT[[#This Row],[Abs Erorr 2]]/SMA1MSFT[[#This Row],[Adj Close]]</f>
        <v>1.8850541448447257E-2</v>
      </c>
      <c r="N660" s="23">
        <f t="shared" si="54"/>
        <v>249.50171666666668</v>
      </c>
      <c r="O660" s="27">
        <f>SMA1MSFT[[#This Row],[Adj Close]]-SMA1MSFT[[#This Row],[6-MA]]</f>
        <v>10.347583333333347</v>
      </c>
      <c r="P660" s="11">
        <f>(SMA1MSFT[[#This Row],[Adj Close]]-N660)^2</f>
        <v>107.07248084027806</v>
      </c>
      <c r="Q660" s="11">
        <f>ABS(SMA1MSFT[[#This Row],[Erorr 3]])</f>
        <v>10.347583333333347</v>
      </c>
      <c r="R660" s="28">
        <f>SMA1MSFT[[#This Row],[Abs Erorr 3]]/SMA1MSFT[[#This Row],[Adj Close]]</f>
        <v>3.9821478577519144E-2</v>
      </c>
    </row>
    <row r="661" spans="2:18">
      <c r="B661" s="14">
        <v>44740.291666666664</v>
      </c>
      <c r="C661" s="15">
        <v>251.5993</v>
      </c>
      <c r="D661" s="23">
        <f t="shared" si="51"/>
        <v>259.84930000000003</v>
      </c>
      <c r="E661" s="24">
        <f>SMA1MSFT[[#This Row],[Adj Close]]-SMA1MSFT[[#This Row],[Naive Trend ]]</f>
        <v>-8.2500000000000284</v>
      </c>
      <c r="F661" s="6">
        <f t="shared" si="50"/>
        <v>68.062500000000469</v>
      </c>
      <c r="G661" s="6">
        <f>ABS(SMA1MSFT[[#This Row],[Erorr 1]])</f>
        <v>8.2500000000000284</v>
      </c>
      <c r="H661" s="25">
        <f>SMA1MSFT[[#This Row],[Abs Erorr 1]]/SMA1MSFT[[#This Row],[Adj Close]]</f>
        <v>3.2790234313052655E-2</v>
      </c>
      <c r="I661" s="23">
        <f t="shared" si="53"/>
        <v>258.79640000000001</v>
      </c>
      <c r="J661" s="26">
        <f>(SMA1MSFT[[#This Row],[Adj Close]]-SMA1MSFT[[#This Row],[3-MA]])</f>
        <v>-7.197100000000006</v>
      </c>
      <c r="K661" s="11">
        <f t="shared" si="52"/>
        <v>51.798248410000085</v>
      </c>
      <c r="L661" s="11">
        <f>ABS(SMA1MSFT[[#This Row],[Erorr 2]])</f>
        <v>7.197100000000006</v>
      </c>
      <c r="M661" s="25">
        <f>SMA1MSFT[[#This Row],[Abs Erorr 2]]/SMA1MSFT[[#This Row],[Adj Close]]</f>
        <v>2.8605405499935836E-2</v>
      </c>
      <c r="N661" s="23">
        <f t="shared" si="54"/>
        <v>252.75853333333336</v>
      </c>
      <c r="O661" s="27">
        <f>SMA1MSFT[[#This Row],[Adj Close]]-SMA1MSFT[[#This Row],[6-MA]]</f>
        <v>-1.1592333333333613</v>
      </c>
      <c r="P661" s="11">
        <f>(SMA1MSFT[[#This Row],[Adj Close]]-N661)^2</f>
        <v>1.3438219211111759</v>
      </c>
      <c r="Q661" s="11">
        <f>ABS(SMA1MSFT[[#This Row],[Erorr 3]])</f>
        <v>1.1592333333333613</v>
      </c>
      <c r="R661" s="28">
        <f>SMA1MSFT[[#This Row],[Abs Erorr 3]]/SMA1MSFT[[#This Row],[Adj Close]]</f>
        <v>4.6074584998184072E-3</v>
      </c>
    </row>
    <row r="662" spans="2:18">
      <c r="B662" s="14">
        <v>44741.291666666664</v>
      </c>
      <c r="C662" s="15">
        <v>255.3074</v>
      </c>
      <c r="D662" s="23">
        <f t="shared" si="51"/>
        <v>251.5993</v>
      </c>
      <c r="E662" s="24">
        <f>SMA1MSFT[[#This Row],[Adj Close]]-SMA1MSFT[[#This Row],[Naive Trend ]]</f>
        <v>3.7081000000000017</v>
      </c>
      <c r="F662" s="6">
        <f t="shared" si="50"/>
        <v>13.750005610000013</v>
      </c>
      <c r="G662" s="6">
        <f>ABS(SMA1MSFT[[#This Row],[Erorr 1]])</f>
        <v>3.7081000000000017</v>
      </c>
      <c r="H662" s="25">
        <f>SMA1MSFT[[#This Row],[Abs Erorr 1]]/SMA1MSFT[[#This Row],[Adj Close]]</f>
        <v>1.4524060015495053E-2</v>
      </c>
      <c r="I662" s="23">
        <f t="shared" si="53"/>
        <v>258.01816666666667</v>
      </c>
      <c r="J662" s="26">
        <f>(SMA1MSFT[[#This Row],[Adj Close]]-SMA1MSFT[[#This Row],[3-MA]])</f>
        <v>-2.7107666666666717</v>
      </c>
      <c r="K662" s="11">
        <f t="shared" si="52"/>
        <v>7.3482559211111385</v>
      </c>
      <c r="L662" s="11">
        <f>ABS(SMA1MSFT[[#This Row],[Erorr 2]])</f>
        <v>2.7107666666666717</v>
      </c>
      <c r="M662" s="25">
        <f>SMA1MSFT[[#This Row],[Abs Erorr 2]]/SMA1MSFT[[#This Row],[Adj Close]]</f>
        <v>1.061765803367498E-2</v>
      </c>
      <c r="N662" s="23">
        <f t="shared" si="54"/>
        <v>254.20218333333335</v>
      </c>
      <c r="O662" s="27">
        <f>SMA1MSFT[[#This Row],[Adj Close]]-SMA1MSFT[[#This Row],[6-MA]]</f>
        <v>1.1052166666666494</v>
      </c>
      <c r="P662" s="11">
        <f>(SMA1MSFT[[#This Row],[Adj Close]]-N662)^2</f>
        <v>1.2215038802777396</v>
      </c>
      <c r="Q662" s="11">
        <f>ABS(SMA1MSFT[[#This Row],[Erorr 3]])</f>
        <v>1.1052166666666494</v>
      </c>
      <c r="R662" s="28">
        <f>SMA1MSFT[[#This Row],[Abs Erorr 3]]/SMA1MSFT[[#This Row],[Adj Close]]</f>
        <v>4.3289644822933036E-3</v>
      </c>
    </row>
    <row r="663" spans="2:18">
      <c r="B663" s="14">
        <v>44742.291666666664</v>
      </c>
      <c r="C663" s="15">
        <v>251.9427</v>
      </c>
      <c r="D663" s="23">
        <f t="shared" si="51"/>
        <v>255.3074</v>
      </c>
      <c r="E663" s="24">
        <f>SMA1MSFT[[#This Row],[Adj Close]]-SMA1MSFT[[#This Row],[Naive Trend ]]</f>
        <v>-3.3646999999999991</v>
      </c>
      <c r="F663" s="6">
        <f t="shared" si="50"/>
        <v>11.321206089999993</v>
      </c>
      <c r="G663" s="6">
        <f>ABS(SMA1MSFT[[#This Row],[Erorr 1]])</f>
        <v>3.3646999999999991</v>
      </c>
      <c r="H663" s="25">
        <f>SMA1MSFT[[#This Row],[Abs Erorr 1]]/SMA1MSFT[[#This Row],[Adj Close]]</f>
        <v>1.335502080433368E-2</v>
      </c>
      <c r="I663" s="23">
        <f t="shared" si="53"/>
        <v>255.58533333333335</v>
      </c>
      <c r="J663" s="26">
        <f>(SMA1MSFT[[#This Row],[Adj Close]]-SMA1MSFT[[#This Row],[3-MA]])</f>
        <v>-3.6426333333333503</v>
      </c>
      <c r="K663" s="11">
        <f t="shared" si="52"/>
        <v>13.268777601111234</v>
      </c>
      <c r="L663" s="11">
        <f>ABS(SMA1MSFT[[#This Row],[Erorr 2]])</f>
        <v>3.6426333333333503</v>
      </c>
      <c r="M663" s="25">
        <f>SMA1MSFT[[#This Row],[Abs Erorr 2]]/SMA1MSFT[[#This Row],[Adj Close]]</f>
        <v>1.4458181695017757E-2</v>
      </c>
      <c r="N663" s="23">
        <f t="shared" si="54"/>
        <v>255.2681666666667</v>
      </c>
      <c r="O663" s="27">
        <f>SMA1MSFT[[#This Row],[Adj Close]]-SMA1MSFT[[#This Row],[6-MA]]</f>
        <v>-3.3254666666666992</v>
      </c>
      <c r="P663" s="11">
        <f>(SMA1MSFT[[#This Row],[Adj Close]]-N663)^2</f>
        <v>11.058728551111328</v>
      </c>
      <c r="Q663" s="11">
        <f>ABS(SMA1MSFT[[#This Row],[Erorr 3]])</f>
        <v>3.3254666666666992</v>
      </c>
      <c r="R663" s="28">
        <f>SMA1MSFT[[#This Row],[Abs Erorr 3]]/SMA1MSFT[[#This Row],[Adj Close]]</f>
        <v>1.3199297565147549E-2</v>
      </c>
    </row>
    <row r="664" spans="2:18">
      <c r="B664" s="14">
        <v>44743.291666666664</v>
      </c>
      <c r="C664" s="15">
        <v>254.6404</v>
      </c>
      <c r="D664" s="23">
        <f t="shared" si="51"/>
        <v>251.9427</v>
      </c>
      <c r="E664" s="24">
        <f>SMA1MSFT[[#This Row],[Adj Close]]-SMA1MSFT[[#This Row],[Naive Trend ]]</f>
        <v>2.6976999999999975</v>
      </c>
      <c r="F664" s="6">
        <f t="shared" si="50"/>
        <v>7.2775852899999869</v>
      </c>
      <c r="G664" s="6">
        <f>ABS(SMA1MSFT[[#This Row],[Erorr 1]])</f>
        <v>2.6976999999999975</v>
      </c>
      <c r="H664" s="25">
        <f>SMA1MSFT[[#This Row],[Abs Erorr 1]]/SMA1MSFT[[#This Row],[Adj Close]]</f>
        <v>1.0594155522847112E-2</v>
      </c>
      <c r="I664" s="23">
        <f t="shared" si="53"/>
        <v>252.94980000000001</v>
      </c>
      <c r="J664" s="26">
        <f>(SMA1MSFT[[#This Row],[Adj Close]]-SMA1MSFT[[#This Row],[3-MA]])</f>
        <v>1.6905999999999892</v>
      </c>
      <c r="K664" s="11">
        <f t="shared" si="52"/>
        <v>2.8581283599999634</v>
      </c>
      <c r="L664" s="11">
        <f>ABS(SMA1MSFT[[#This Row],[Erorr 2]])</f>
        <v>1.6905999999999892</v>
      </c>
      <c r="M664" s="25">
        <f>SMA1MSFT[[#This Row],[Abs Erorr 2]]/SMA1MSFT[[#This Row],[Adj Close]]</f>
        <v>6.6391664480576892E-3</v>
      </c>
      <c r="N664" s="23">
        <f t="shared" si="54"/>
        <v>255.87310000000002</v>
      </c>
      <c r="O664" s="27">
        <f>SMA1MSFT[[#This Row],[Adj Close]]-SMA1MSFT[[#This Row],[6-MA]]</f>
        <v>-1.2327000000000226</v>
      </c>
      <c r="P664" s="11">
        <f>(SMA1MSFT[[#This Row],[Adj Close]]-N664)^2</f>
        <v>1.5195492900000556</v>
      </c>
      <c r="Q664" s="11">
        <f>ABS(SMA1MSFT[[#This Row],[Erorr 3]])</f>
        <v>1.2327000000000226</v>
      </c>
      <c r="R664" s="28">
        <f>SMA1MSFT[[#This Row],[Abs Erorr 3]]/SMA1MSFT[[#This Row],[Adj Close]]</f>
        <v>4.8409443277658316E-3</v>
      </c>
    </row>
    <row r="665" spans="2:18">
      <c r="B665" s="14">
        <v>44747.291666666664</v>
      </c>
      <c r="C665" s="15">
        <v>257.84809999999999</v>
      </c>
      <c r="D665" s="23">
        <f t="shared" si="51"/>
        <v>254.6404</v>
      </c>
      <c r="E665" s="24">
        <f>SMA1MSFT[[#This Row],[Adj Close]]-SMA1MSFT[[#This Row],[Naive Trend ]]</f>
        <v>3.2076999999999884</v>
      </c>
      <c r="F665" s="6">
        <f t="shared" si="50"/>
        <v>10.289339289999926</v>
      </c>
      <c r="G665" s="6">
        <f>ABS(SMA1MSFT[[#This Row],[Erorr 1]])</f>
        <v>3.2076999999999884</v>
      </c>
      <c r="H665" s="25">
        <f>SMA1MSFT[[#This Row],[Abs Erorr 1]]/SMA1MSFT[[#This Row],[Adj Close]]</f>
        <v>1.2440270065980663E-2</v>
      </c>
      <c r="I665" s="23">
        <f t="shared" si="53"/>
        <v>253.96349999999998</v>
      </c>
      <c r="J665" s="26">
        <f>(SMA1MSFT[[#This Row],[Adj Close]]-SMA1MSFT[[#This Row],[3-MA]])</f>
        <v>3.884600000000006</v>
      </c>
      <c r="K665" s="11">
        <f t="shared" si="52"/>
        <v>15.090117160000046</v>
      </c>
      <c r="L665" s="11">
        <f>ABS(SMA1MSFT[[#This Row],[Erorr 2]])</f>
        <v>3.884600000000006</v>
      </c>
      <c r="M665" s="25">
        <f>SMA1MSFT[[#This Row],[Abs Erorr 2]]/SMA1MSFT[[#This Row],[Adj Close]]</f>
        <v>1.5065459082304684E-2</v>
      </c>
      <c r="N665" s="23">
        <f t="shared" si="54"/>
        <v>255.99083333333337</v>
      </c>
      <c r="O665" s="27">
        <f>SMA1MSFT[[#This Row],[Adj Close]]-SMA1MSFT[[#This Row],[6-MA]]</f>
        <v>1.857266666666618</v>
      </c>
      <c r="P665" s="11">
        <f>(SMA1MSFT[[#This Row],[Adj Close]]-N665)^2</f>
        <v>3.4494394711109302</v>
      </c>
      <c r="Q665" s="11">
        <f>ABS(SMA1MSFT[[#This Row],[Erorr 3]])</f>
        <v>1.857266666666618</v>
      </c>
      <c r="R665" s="28">
        <f>SMA1MSFT[[#This Row],[Abs Erorr 3]]/SMA1MSFT[[#This Row],[Adj Close]]</f>
        <v>7.20294881624731E-3</v>
      </c>
    </row>
    <row r="666" spans="2:18">
      <c r="B666" s="14">
        <v>44748.291666666664</v>
      </c>
      <c r="C666" s="15">
        <v>261.14420000000001</v>
      </c>
      <c r="D666" s="23">
        <f t="shared" si="51"/>
        <v>257.84809999999999</v>
      </c>
      <c r="E666" s="24">
        <f>SMA1MSFT[[#This Row],[Adj Close]]-SMA1MSFT[[#This Row],[Naive Trend ]]</f>
        <v>3.296100000000024</v>
      </c>
      <c r="F666" s="6">
        <f t="shared" si="50"/>
        <v>10.864275210000159</v>
      </c>
      <c r="G666" s="6">
        <f>ABS(SMA1MSFT[[#This Row],[Erorr 1]])</f>
        <v>3.296100000000024</v>
      </c>
      <c r="H666" s="25">
        <f>SMA1MSFT[[#This Row],[Abs Erorr 1]]/SMA1MSFT[[#This Row],[Adj Close]]</f>
        <v>1.2621762229450334E-2</v>
      </c>
      <c r="I666" s="23">
        <f t="shared" si="53"/>
        <v>254.81039999999999</v>
      </c>
      <c r="J666" s="26">
        <f>(SMA1MSFT[[#This Row],[Adj Close]]-SMA1MSFT[[#This Row],[3-MA]])</f>
        <v>6.333800000000025</v>
      </c>
      <c r="K666" s="11">
        <f t="shared" si="52"/>
        <v>40.117022440000319</v>
      </c>
      <c r="L666" s="11">
        <f>ABS(SMA1MSFT[[#This Row],[Erorr 2]])</f>
        <v>6.333800000000025</v>
      </c>
      <c r="M666" s="25">
        <f>SMA1MSFT[[#This Row],[Abs Erorr 2]]/SMA1MSFT[[#This Row],[Adj Close]]</f>
        <v>2.4254032829371761E-2</v>
      </c>
      <c r="N666" s="23">
        <f t="shared" si="54"/>
        <v>255.19786666666667</v>
      </c>
      <c r="O666" s="27">
        <f>SMA1MSFT[[#This Row],[Adj Close]]-SMA1MSFT[[#This Row],[6-MA]]</f>
        <v>5.9463333333333424</v>
      </c>
      <c r="P666" s="11">
        <f>(SMA1MSFT[[#This Row],[Adj Close]]-N666)^2</f>
        <v>35.358880111111219</v>
      </c>
      <c r="Q666" s="11">
        <f>ABS(SMA1MSFT[[#This Row],[Erorr 3]])</f>
        <v>5.9463333333333424</v>
      </c>
      <c r="R666" s="28">
        <f>SMA1MSFT[[#This Row],[Abs Erorr 3]]/SMA1MSFT[[#This Row],[Adj Close]]</f>
        <v>2.2770305958674717E-2</v>
      </c>
    </row>
    <row r="667" spans="2:18">
      <c r="B667" s="14">
        <v>44749.291666666664</v>
      </c>
      <c r="C667" s="15">
        <v>263.29239999999999</v>
      </c>
      <c r="D667" s="23">
        <f t="shared" si="51"/>
        <v>261.14420000000001</v>
      </c>
      <c r="E667" s="24">
        <f>SMA1MSFT[[#This Row],[Adj Close]]-SMA1MSFT[[#This Row],[Naive Trend ]]</f>
        <v>2.1481999999999744</v>
      </c>
      <c r="F667" s="6">
        <f t="shared" si="50"/>
        <v>4.6147632399998901</v>
      </c>
      <c r="G667" s="6">
        <f>ABS(SMA1MSFT[[#This Row],[Erorr 1]])</f>
        <v>2.1481999999999744</v>
      </c>
      <c r="H667" s="25">
        <f>SMA1MSFT[[#This Row],[Abs Erorr 1]]/SMA1MSFT[[#This Row],[Adj Close]]</f>
        <v>8.1589897771450082E-3</v>
      </c>
      <c r="I667" s="23">
        <f t="shared" si="53"/>
        <v>257.87756666666661</v>
      </c>
      <c r="J667" s="26">
        <f>(SMA1MSFT[[#This Row],[Adj Close]]-SMA1MSFT[[#This Row],[3-MA]])</f>
        <v>5.4148333333333767</v>
      </c>
      <c r="K667" s="11">
        <f t="shared" si="52"/>
        <v>29.320420027778248</v>
      </c>
      <c r="L667" s="11">
        <f>ABS(SMA1MSFT[[#This Row],[Erorr 2]])</f>
        <v>5.4148333333333767</v>
      </c>
      <c r="M667" s="25">
        <f>SMA1MSFT[[#This Row],[Abs Erorr 2]]/SMA1MSFT[[#This Row],[Adj Close]]</f>
        <v>2.0565855046835294E-2</v>
      </c>
      <c r="N667" s="23">
        <f t="shared" si="54"/>
        <v>255.41368333333332</v>
      </c>
      <c r="O667" s="27">
        <f>SMA1MSFT[[#This Row],[Adj Close]]-SMA1MSFT[[#This Row],[6-MA]]</f>
        <v>7.8787166666666621</v>
      </c>
      <c r="P667" s="11">
        <f>(SMA1MSFT[[#This Row],[Adj Close]]-N667)^2</f>
        <v>62.074176313611041</v>
      </c>
      <c r="Q667" s="11">
        <f>ABS(SMA1MSFT[[#This Row],[Erorr 3]])</f>
        <v>7.8787166666666621</v>
      </c>
      <c r="R667" s="28">
        <f>SMA1MSFT[[#This Row],[Abs Erorr 3]]/SMA1MSFT[[#This Row],[Adj Close]]</f>
        <v>2.992382866602554E-2</v>
      </c>
    </row>
    <row r="668" spans="2:18">
      <c r="B668" s="14">
        <v>44750.291666666664</v>
      </c>
      <c r="C668" s="15">
        <v>262.56659999999999</v>
      </c>
      <c r="D668" s="23">
        <f t="shared" si="51"/>
        <v>263.29239999999999</v>
      </c>
      <c r="E668" s="24">
        <f>SMA1MSFT[[#This Row],[Adj Close]]-SMA1MSFT[[#This Row],[Naive Trend ]]</f>
        <v>-0.72579999999999245</v>
      </c>
      <c r="F668" s="6">
        <f t="shared" si="50"/>
        <v>0.52678563999998906</v>
      </c>
      <c r="G668" s="6">
        <f>ABS(SMA1MSFT[[#This Row],[Erorr 1]])</f>
        <v>0.72579999999999245</v>
      </c>
      <c r="H668" s="25">
        <f>SMA1MSFT[[#This Row],[Abs Erorr 1]]/SMA1MSFT[[#This Row],[Adj Close]]</f>
        <v>2.7642510509714199E-3</v>
      </c>
      <c r="I668" s="23">
        <f t="shared" si="53"/>
        <v>260.76156666666662</v>
      </c>
      <c r="J668" s="26">
        <f>(SMA1MSFT[[#This Row],[Adj Close]]-SMA1MSFT[[#This Row],[3-MA]])</f>
        <v>1.8050333333333697</v>
      </c>
      <c r="K668" s="11">
        <f t="shared" si="52"/>
        <v>3.2581453344445759</v>
      </c>
      <c r="L668" s="11">
        <f>ABS(SMA1MSFT[[#This Row],[Erorr 2]])</f>
        <v>1.8050333333333697</v>
      </c>
      <c r="M668" s="25">
        <f>SMA1MSFT[[#This Row],[Abs Erorr 2]]/SMA1MSFT[[#This Row],[Adj Close]]</f>
        <v>6.8745732828675455E-3</v>
      </c>
      <c r="N668" s="23">
        <f t="shared" si="54"/>
        <v>257.36253333333332</v>
      </c>
      <c r="O668" s="27">
        <f>SMA1MSFT[[#This Row],[Adj Close]]-SMA1MSFT[[#This Row],[6-MA]]</f>
        <v>5.2040666666666766</v>
      </c>
      <c r="P668" s="11">
        <f>(SMA1MSFT[[#This Row],[Adj Close]]-N668)^2</f>
        <v>27.082309871111214</v>
      </c>
      <c r="Q668" s="11">
        <f>ABS(SMA1MSFT[[#This Row],[Erorr 3]])</f>
        <v>5.2040666666666766</v>
      </c>
      <c r="R668" s="28">
        <f>SMA1MSFT[[#This Row],[Abs Erorr 3]]/SMA1MSFT[[#This Row],[Adj Close]]</f>
        <v>1.9819987259105602E-2</v>
      </c>
    </row>
    <row r="669" spans="2:18">
      <c r="B669" s="14">
        <v>44753.291666666664</v>
      </c>
      <c r="C669" s="15">
        <v>259.47649999999999</v>
      </c>
      <c r="D669" s="23">
        <f t="shared" si="51"/>
        <v>262.56659999999999</v>
      </c>
      <c r="E669" s="24">
        <f>SMA1MSFT[[#This Row],[Adj Close]]-SMA1MSFT[[#This Row],[Naive Trend ]]</f>
        <v>-3.0901000000000067</v>
      </c>
      <c r="F669" s="6">
        <f t="shared" si="50"/>
        <v>9.5487180100000408</v>
      </c>
      <c r="G669" s="6">
        <f>ABS(SMA1MSFT[[#This Row],[Erorr 1]])</f>
        <v>3.0901000000000067</v>
      </c>
      <c r="H669" s="25">
        <f>SMA1MSFT[[#This Row],[Abs Erorr 1]]/SMA1MSFT[[#This Row],[Adj Close]]</f>
        <v>1.1908978269708459E-2</v>
      </c>
      <c r="I669" s="23">
        <f t="shared" si="53"/>
        <v>262.33440000000002</v>
      </c>
      <c r="J669" s="26">
        <f>(SMA1MSFT[[#This Row],[Adj Close]]-SMA1MSFT[[#This Row],[3-MA]])</f>
        <v>-2.8579000000000292</v>
      </c>
      <c r="K669" s="11">
        <f t="shared" si="52"/>
        <v>8.1675924100001662</v>
      </c>
      <c r="L669" s="11">
        <f>ABS(SMA1MSFT[[#This Row],[Erorr 2]])</f>
        <v>2.8579000000000292</v>
      </c>
      <c r="M669" s="25">
        <f>SMA1MSFT[[#This Row],[Abs Erorr 2]]/SMA1MSFT[[#This Row],[Adj Close]]</f>
        <v>1.1014099542733269E-2</v>
      </c>
      <c r="N669" s="23">
        <f t="shared" si="54"/>
        <v>258.57240000000002</v>
      </c>
      <c r="O669" s="27">
        <f>SMA1MSFT[[#This Row],[Adj Close]]-SMA1MSFT[[#This Row],[6-MA]]</f>
        <v>0.90409999999997126</v>
      </c>
      <c r="P669" s="11">
        <f>(SMA1MSFT[[#This Row],[Adj Close]]-N669)^2</f>
        <v>0.81739680999994802</v>
      </c>
      <c r="Q669" s="11">
        <f>ABS(SMA1MSFT[[#This Row],[Erorr 3]])</f>
        <v>0.90409999999997126</v>
      </c>
      <c r="R669" s="28">
        <f>SMA1MSFT[[#This Row],[Abs Erorr 3]]/SMA1MSFT[[#This Row],[Adj Close]]</f>
        <v>3.4843232431452224E-3</v>
      </c>
    </row>
    <row r="670" spans="2:18">
      <c r="B670" s="14">
        <v>44754.291666666664</v>
      </c>
      <c r="C670" s="15">
        <v>248.84280000000001</v>
      </c>
      <c r="D670" s="23">
        <f t="shared" si="51"/>
        <v>259.47649999999999</v>
      </c>
      <c r="E670" s="24">
        <f>SMA1MSFT[[#This Row],[Adj Close]]-SMA1MSFT[[#This Row],[Naive Trend ]]</f>
        <v>-10.633699999999976</v>
      </c>
      <c r="F670" s="6">
        <f t="shared" si="50"/>
        <v>113.0755756899995</v>
      </c>
      <c r="G670" s="6">
        <f>ABS(SMA1MSFT[[#This Row],[Erorr 1]])</f>
        <v>10.633699999999976</v>
      </c>
      <c r="H670" s="25">
        <f>SMA1MSFT[[#This Row],[Abs Erorr 1]]/SMA1MSFT[[#This Row],[Adj Close]]</f>
        <v>4.2732600661943912E-2</v>
      </c>
      <c r="I670" s="23">
        <f t="shared" si="53"/>
        <v>261.77849999999995</v>
      </c>
      <c r="J670" s="26">
        <f>(SMA1MSFT[[#This Row],[Adj Close]]-SMA1MSFT[[#This Row],[3-MA]])</f>
        <v>-12.93569999999994</v>
      </c>
      <c r="K670" s="11">
        <f t="shared" si="52"/>
        <v>167.33233448999846</v>
      </c>
      <c r="L670" s="11">
        <f>ABS(SMA1MSFT[[#This Row],[Erorr 2]])</f>
        <v>12.93569999999994</v>
      </c>
      <c r="M670" s="25">
        <f>SMA1MSFT[[#This Row],[Abs Erorr 2]]/SMA1MSFT[[#This Row],[Adj Close]]</f>
        <v>5.1983420858469444E-2</v>
      </c>
      <c r="N670" s="23">
        <f t="shared" si="54"/>
        <v>259.82803333333334</v>
      </c>
      <c r="O670" s="27">
        <f>SMA1MSFT[[#This Row],[Adj Close]]-SMA1MSFT[[#This Row],[6-MA]]</f>
        <v>-10.985233333333326</v>
      </c>
      <c r="P670" s="11">
        <f>(SMA1MSFT[[#This Row],[Adj Close]]-N670)^2</f>
        <v>120.67535138777762</v>
      </c>
      <c r="Q670" s="11">
        <f>ABS(SMA1MSFT[[#This Row],[Erorr 3]])</f>
        <v>10.985233333333326</v>
      </c>
      <c r="R670" s="28">
        <f>SMA1MSFT[[#This Row],[Abs Erorr 3]]/SMA1MSFT[[#This Row],[Adj Close]]</f>
        <v>4.4145272972870124E-2</v>
      </c>
    </row>
    <row r="671" spans="2:18">
      <c r="B671" s="14">
        <v>44755.291666666664</v>
      </c>
      <c r="C671" s="15">
        <v>247.9109</v>
      </c>
      <c r="D671" s="23">
        <f t="shared" si="51"/>
        <v>248.84280000000001</v>
      </c>
      <c r="E671" s="24">
        <f>SMA1MSFT[[#This Row],[Adj Close]]-SMA1MSFT[[#This Row],[Naive Trend ]]</f>
        <v>-0.93190000000001305</v>
      </c>
      <c r="F671" s="6">
        <f t="shared" si="50"/>
        <v>0.86843761000002428</v>
      </c>
      <c r="G671" s="6">
        <f>ABS(SMA1MSFT[[#This Row],[Erorr 1]])</f>
        <v>0.93190000000001305</v>
      </c>
      <c r="H671" s="25">
        <f>SMA1MSFT[[#This Row],[Abs Erorr 1]]/SMA1MSFT[[#This Row],[Adj Close]]</f>
        <v>3.7590118062578656E-3</v>
      </c>
      <c r="I671" s="23">
        <f t="shared" si="53"/>
        <v>256.96196666666668</v>
      </c>
      <c r="J671" s="26">
        <f>(SMA1MSFT[[#This Row],[Adj Close]]-SMA1MSFT[[#This Row],[3-MA]])</f>
        <v>-9.051066666666685</v>
      </c>
      <c r="K671" s="11">
        <f t="shared" si="52"/>
        <v>81.921807804444782</v>
      </c>
      <c r="L671" s="11">
        <f>ABS(SMA1MSFT[[#This Row],[Erorr 2]])</f>
        <v>9.051066666666685</v>
      </c>
      <c r="M671" s="25">
        <f>SMA1MSFT[[#This Row],[Abs Erorr 2]]/SMA1MSFT[[#This Row],[Adj Close]]</f>
        <v>3.6509353427649549E-2</v>
      </c>
      <c r="N671" s="23">
        <f t="shared" si="54"/>
        <v>258.86176666666665</v>
      </c>
      <c r="O671" s="27">
        <f>SMA1MSFT[[#This Row],[Adj Close]]-SMA1MSFT[[#This Row],[6-MA]]</f>
        <v>-10.950866666666656</v>
      </c>
      <c r="P671" s="11">
        <f>(SMA1MSFT[[#This Row],[Adj Close]]-N671)^2</f>
        <v>119.92148075111086</v>
      </c>
      <c r="Q671" s="11">
        <f>ABS(SMA1MSFT[[#This Row],[Erorr 3]])</f>
        <v>10.950866666666656</v>
      </c>
      <c r="R671" s="28">
        <f>SMA1MSFT[[#This Row],[Abs Erorr 3]]/SMA1MSFT[[#This Row],[Adj Close]]</f>
        <v>4.417259050193701E-2</v>
      </c>
    </row>
    <row r="672" spans="2:18">
      <c r="B672" s="14">
        <v>44756.291666666664</v>
      </c>
      <c r="C672" s="15">
        <v>249.245</v>
      </c>
      <c r="D672" s="23">
        <f t="shared" si="51"/>
        <v>247.9109</v>
      </c>
      <c r="E672" s="24">
        <f>SMA1MSFT[[#This Row],[Adj Close]]-SMA1MSFT[[#This Row],[Naive Trend ]]</f>
        <v>1.3341000000000065</v>
      </c>
      <c r="F672" s="6">
        <f t="shared" si="50"/>
        <v>1.7798228100000173</v>
      </c>
      <c r="G672" s="6">
        <f>ABS(SMA1MSFT[[#This Row],[Erorr 1]])</f>
        <v>1.3341000000000065</v>
      </c>
      <c r="H672" s="25">
        <f>SMA1MSFT[[#This Row],[Abs Erorr 1]]/SMA1MSFT[[#This Row],[Adj Close]]</f>
        <v>5.3525647455315312E-3</v>
      </c>
      <c r="I672" s="23">
        <f t="shared" si="53"/>
        <v>252.07673333333332</v>
      </c>
      <c r="J672" s="26">
        <f>(SMA1MSFT[[#This Row],[Adj Close]]-SMA1MSFT[[#This Row],[3-MA]])</f>
        <v>-2.8317333333333181</v>
      </c>
      <c r="K672" s="11">
        <f t="shared" si="52"/>
        <v>8.0187136711110245</v>
      </c>
      <c r="L672" s="11">
        <f>ABS(SMA1MSFT[[#This Row],[Erorr 2]])</f>
        <v>2.8317333333333181</v>
      </c>
      <c r="M672" s="25">
        <f>SMA1MSFT[[#This Row],[Abs Erorr 2]]/SMA1MSFT[[#This Row],[Adj Close]]</f>
        <v>1.1361244291092372E-2</v>
      </c>
      <c r="N672" s="23">
        <f t="shared" si="54"/>
        <v>257.20556666666664</v>
      </c>
      <c r="O672" s="27">
        <f>SMA1MSFT[[#This Row],[Adj Close]]-SMA1MSFT[[#This Row],[6-MA]]</f>
        <v>-7.9605666666666366</v>
      </c>
      <c r="P672" s="11">
        <f>(SMA1MSFT[[#This Row],[Adj Close]]-N672)^2</f>
        <v>63.370621654443966</v>
      </c>
      <c r="Q672" s="11">
        <f>ABS(SMA1MSFT[[#This Row],[Erorr 3]])</f>
        <v>7.9605666666666366</v>
      </c>
      <c r="R672" s="28">
        <f>SMA1MSFT[[#This Row],[Abs Erorr 3]]/SMA1MSFT[[#This Row],[Adj Close]]</f>
        <v>3.1938721605916411E-2</v>
      </c>
    </row>
    <row r="673" spans="2:18">
      <c r="B673" s="14">
        <v>44757.291666666664</v>
      </c>
      <c r="C673" s="15">
        <v>251.8348</v>
      </c>
      <c r="D673" s="23">
        <f t="shared" si="51"/>
        <v>249.245</v>
      </c>
      <c r="E673" s="24">
        <f>SMA1MSFT[[#This Row],[Adj Close]]-SMA1MSFT[[#This Row],[Naive Trend ]]</f>
        <v>2.5897999999999968</v>
      </c>
      <c r="F673" s="6">
        <f t="shared" si="50"/>
        <v>6.7070640399999837</v>
      </c>
      <c r="G673" s="6">
        <f>ABS(SMA1MSFT[[#This Row],[Erorr 1]])</f>
        <v>2.5897999999999968</v>
      </c>
      <c r="H673" s="25">
        <f>SMA1MSFT[[#This Row],[Abs Erorr 1]]/SMA1MSFT[[#This Row],[Adj Close]]</f>
        <v>1.0283725680485765E-2</v>
      </c>
      <c r="I673" s="23">
        <f t="shared" si="53"/>
        <v>248.66623333333334</v>
      </c>
      <c r="J673" s="26">
        <f>(SMA1MSFT[[#This Row],[Adj Close]]-SMA1MSFT[[#This Row],[3-MA]])</f>
        <v>3.1685666666666634</v>
      </c>
      <c r="K673" s="11">
        <f t="shared" si="52"/>
        <v>10.039814721111091</v>
      </c>
      <c r="L673" s="11">
        <f>ABS(SMA1MSFT[[#This Row],[Erorr 2]])</f>
        <v>3.1685666666666634</v>
      </c>
      <c r="M673" s="25">
        <f>SMA1MSFT[[#This Row],[Abs Erorr 2]]/SMA1MSFT[[#This Row],[Adj Close]]</f>
        <v>1.2581925399772643E-2</v>
      </c>
      <c r="N673" s="23">
        <f t="shared" si="54"/>
        <v>255.22236666666672</v>
      </c>
      <c r="O673" s="27">
        <f>SMA1MSFT[[#This Row],[Adj Close]]-SMA1MSFT[[#This Row],[6-MA]]</f>
        <v>-3.3875666666667144</v>
      </c>
      <c r="P673" s="11">
        <f>(SMA1MSFT[[#This Row],[Adj Close]]-N673)^2</f>
        <v>11.475607921111434</v>
      </c>
      <c r="Q673" s="11">
        <f>ABS(SMA1MSFT[[#This Row],[Erorr 3]])</f>
        <v>3.3875666666667144</v>
      </c>
      <c r="R673" s="28">
        <f>SMA1MSFT[[#This Row],[Abs Erorr 3]]/SMA1MSFT[[#This Row],[Adj Close]]</f>
        <v>1.3451543101536064E-2</v>
      </c>
    </row>
    <row r="674" spans="2:18">
      <c r="B674" s="14">
        <v>44760.291666666664</v>
      </c>
      <c r="C674" s="15">
        <v>249.4118</v>
      </c>
      <c r="D674" s="23">
        <f t="shared" si="51"/>
        <v>251.8348</v>
      </c>
      <c r="E674" s="24">
        <f>SMA1MSFT[[#This Row],[Adj Close]]-SMA1MSFT[[#This Row],[Naive Trend ]]</f>
        <v>-2.4230000000000018</v>
      </c>
      <c r="F674" s="6">
        <f t="shared" si="50"/>
        <v>5.8709290000000092</v>
      </c>
      <c r="G674" s="6">
        <f>ABS(SMA1MSFT[[#This Row],[Erorr 1]])</f>
        <v>2.4230000000000018</v>
      </c>
      <c r="H674" s="25">
        <f>SMA1MSFT[[#This Row],[Abs Erorr 1]]/SMA1MSFT[[#This Row],[Adj Close]]</f>
        <v>9.7148571158221144E-3</v>
      </c>
      <c r="I674" s="23">
        <f t="shared" si="53"/>
        <v>249.66356666666664</v>
      </c>
      <c r="J674" s="26">
        <f>(SMA1MSFT[[#This Row],[Adj Close]]-SMA1MSFT[[#This Row],[3-MA]])</f>
        <v>-0.25176666666664005</v>
      </c>
      <c r="K674" s="11">
        <f t="shared" si="52"/>
        <v>6.3386454444431042E-2</v>
      </c>
      <c r="L674" s="11">
        <f>ABS(SMA1MSFT[[#This Row],[Erorr 2]])</f>
        <v>0.25176666666664005</v>
      </c>
      <c r="M674" s="25">
        <f>SMA1MSFT[[#This Row],[Abs Erorr 2]]/SMA1MSFT[[#This Row],[Adj Close]]</f>
        <v>1.0094416810537434E-3</v>
      </c>
      <c r="N674" s="23">
        <f t="shared" si="54"/>
        <v>253.31276666666668</v>
      </c>
      <c r="O674" s="27">
        <f>SMA1MSFT[[#This Row],[Adj Close]]-SMA1MSFT[[#This Row],[6-MA]]</f>
        <v>-3.900966666666676</v>
      </c>
      <c r="P674" s="11">
        <f>(SMA1MSFT[[#This Row],[Adj Close]]-N674)^2</f>
        <v>15.217540934444518</v>
      </c>
      <c r="Q674" s="11">
        <f>ABS(SMA1MSFT[[#This Row],[Erorr 3]])</f>
        <v>3.900966666666676</v>
      </c>
      <c r="R674" s="28">
        <f>SMA1MSFT[[#This Row],[Abs Erorr 3]]/SMA1MSFT[[#This Row],[Adj Close]]</f>
        <v>1.5640666025691953E-2</v>
      </c>
    </row>
    <row r="675" spans="2:18">
      <c r="B675" s="14">
        <v>44761.291666666664</v>
      </c>
      <c r="C675" s="15">
        <v>254.59129999999999</v>
      </c>
      <c r="D675" s="23">
        <f t="shared" si="51"/>
        <v>249.4118</v>
      </c>
      <c r="E675" s="24">
        <f>SMA1MSFT[[#This Row],[Adj Close]]-SMA1MSFT[[#This Row],[Naive Trend ]]</f>
        <v>5.1794999999999902</v>
      </c>
      <c r="F675" s="6">
        <f t="shared" si="50"/>
        <v>26.8272202499999</v>
      </c>
      <c r="G675" s="6">
        <f>ABS(SMA1MSFT[[#This Row],[Erorr 1]])</f>
        <v>5.1794999999999902</v>
      </c>
      <c r="H675" s="25">
        <f>SMA1MSFT[[#This Row],[Abs Erorr 1]]/SMA1MSFT[[#This Row],[Adj Close]]</f>
        <v>2.0344371547653006E-2</v>
      </c>
      <c r="I675" s="23">
        <f t="shared" si="53"/>
        <v>250.16386666666665</v>
      </c>
      <c r="J675" s="26">
        <f>(SMA1MSFT[[#This Row],[Adj Close]]-SMA1MSFT[[#This Row],[3-MA]])</f>
        <v>4.4274333333333402</v>
      </c>
      <c r="K675" s="11">
        <f t="shared" si="52"/>
        <v>19.602165921111173</v>
      </c>
      <c r="L675" s="11">
        <f>ABS(SMA1MSFT[[#This Row],[Erorr 2]])</f>
        <v>4.4274333333333402</v>
      </c>
      <c r="M675" s="25">
        <f>SMA1MSFT[[#This Row],[Abs Erorr 2]]/SMA1MSFT[[#This Row],[Adj Close]]</f>
        <v>1.7390355967911473E-2</v>
      </c>
      <c r="N675" s="23">
        <f t="shared" si="54"/>
        <v>251.12030000000001</v>
      </c>
      <c r="O675" s="27">
        <f>SMA1MSFT[[#This Row],[Adj Close]]-SMA1MSFT[[#This Row],[6-MA]]</f>
        <v>3.4709999999999752</v>
      </c>
      <c r="P675" s="11">
        <f>(SMA1MSFT[[#This Row],[Adj Close]]-N675)^2</f>
        <v>12.047840999999828</v>
      </c>
      <c r="Q675" s="11">
        <f>ABS(SMA1MSFT[[#This Row],[Erorr 3]])</f>
        <v>3.4709999999999752</v>
      </c>
      <c r="R675" s="28">
        <f>SMA1MSFT[[#This Row],[Abs Erorr 3]]/SMA1MSFT[[#This Row],[Adj Close]]</f>
        <v>1.3633615916961717E-2</v>
      </c>
    </row>
    <row r="676" spans="2:18">
      <c r="B676" s="14">
        <v>44762.291666666664</v>
      </c>
      <c r="C676" s="15">
        <v>257.27910000000003</v>
      </c>
      <c r="D676" s="23">
        <f t="shared" si="51"/>
        <v>254.59129999999999</v>
      </c>
      <c r="E676" s="24">
        <f>SMA1MSFT[[#This Row],[Adj Close]]-SMA1MSFT[[#This Row],[Naive Trend ]]</f>
        <v>2.6878000000000384</v>
      </c>
      <c r="F676" s="6">
        <f t="shared" si="50"/>
        <v>7.2242688400002066</v>
      </c>
      <c r="G676" s="6">
        <f>ABS(SMA1MSFT[[#This Row],[Erorr 1]])</f>
        <v>2.6878000000000384</v>
      </c>
      <c r="H676" s="25">
        <f>SMA1MSFT[[#This Row],[Abs Erorr 1]]/SMA1MSFT[[#This Row],[Adj Close]]</f>
        <v>1.0447020375926526E-2</v>
      </c>
      <c r="I676" s="23">
        <f t="shared" si="53"/>
        <v>251.94596666666666</v>
      </c>
      <c r="J676" s="26">
        <f>(SMA1MSFT[[#This Row],[Adj Close]]-SMA1MSFT[[#This Row],[3-MA]])</f>
        <v>5.3331333333333646</v>
      </c>
      <c r="K676" s="11">
        <f t="shared" si="52"/>
        <v>28.442311151111443</v>
      </c>
      <c r="L676" s="11">
        <f>ABS(SMA1MSFT[[#This Row],[Erorr 2]])</f>
        <v>5.3331333333333646</v>
      </c>
      <c r="M676" s="25">
        <f>SMA1MSFT[[#This Row],[Abs Erorr 2]]/SMA1MSFT[[#This Row],[Adj Close]]</f>
        <v>2.072898005836216E-2</v>
      </c>
      <c r="N676" s="23">
        <f t="shared" si="54"/>
        <v>250.30610000000001</v>
      </c>
      <c r="O676" s="27">
        <f>SMA1MSFT[[#This Row],[Adj Close]]-SMA1MSFT[[#This Row],[6-MA]]</f>
        <v>6.9730000000000132</v>
      </c>
      <c r="P676" s="11">
        <f>(SMA1MSFT[[#This Row],[Adj Close]]-N676)^2</f>
        <v>48.622729000000184</v>
      </c>
      <c r="Q676" s="11">
        <f>ABS(SMA1MSFT[[#This Row],[Erorr 3]])</f>
        <v>6.9730000000000132</v>
      </c>
      <c r="R676" s="28">
        <f>SMA1MSFT[[#This Row],[Abs Erorr 3]]/SMA1MSFT[[#This Row],[Adj Close]]</f>
        <v>2.710286222238811E-2</v>
      </c>
    </row>
    <row r="677" spans="2:18">
      <c r="B677" s="14">
        <v>44763.291666666664</v>
      </c>
      <c r="C677" s="15">
        <v>259.80020000000002</v>
      </c>
      <c r="D677" s="23">
        <f t="shared" si="51"/>
        <v>257.27910000000003</v>
      </c>
      <c r="E677" s="24">
        <f>SMA1MSFT[[#This Row],[Adj Close]]-SMA1MSFT[[#This Row],[Naive Trend ]]</f>
        <v>2.5210999999999899</v>
      </c>
      <c r="F677" s="6">
        <f t="shared" si="50"/>
        <v>6.3559452099999492</v>
      </c>
      <c r="G677" s="6">
        <f>ABS(SMA1MSFT[[#This Row],[Erorr 1]])</f>
        <v>2.5210999999999899</v>
      </c>
      <c r="H677" s="25">
        <f>SMA1MSFT[[#This Row],[Abs Erorr 1]]/SMA1MSFT[[#This Row],[Adj Close]]</f>
        <v>9.7039956089332875E-3</v>
      </c>
      <c r="I677" s="23">
        <f t="shared" si="53"/>
        <v>253.76073333333338</v>
      </c>
      <c r="J677" s="26">
        <f>(SMA1MSFT[[#This Row],[Adj Close]]-SMA1MSFT[[#This Row],[3-MA]])</f>
        <v>6.039466666666641</v>
      </c>
      <c r="K677" s="11">
        <f t="shared" si="52"/>
        <v>36.475157617777469</v>
      </c>
      <c r="L677" s="11">
        <f>ABS(SMA1MSFT[[#This Row],[Erorr 2]])</f>
        <v>6.039466666666641</v>
      </c>
      <c r="M677" s="25">
        <f>SMA1MSFT[[#This Row],[Abs Erorr 2]]/SMA1MSFT[[#This Row],[Adj Close]]</f>
        <v>2.3246582052926214E-2</v>
      </c>
      <c r="N677" s="23">
        <f t="shared" si="54"/>
        <v>251.71214999999998</v>
      </c>
      <c r="O677" s="27">
        <f>SMA1MSFT[[#This Row],[Adj Close]]-SMA1MSFT[[#This Row],[6-MA]]</f>
        <v>8.0880500000000382</v>
      </c>
      <c r="P677" s="11">
        <f>(SMA1MSFT[[#This Row],[Adj Close]]-N677)^2</f>
        <v>65.416552802500618</v>
      </c>
      <c r="Q677" s="11">
        <f>ABS(SMA1MSFT[[#This Row],[Erorr 3]])</f>
        <v>8.0880500000000382</v>
      </c>
      <c r="R677" s="28">
        <f>SMA1MSFT[[#This Row],[Abs Erorr 3]]/SMA1MSFT[[#This Row],[Adj Close]]</f>
        <v>3.1131808212618919E-2</v>
      </c>
    </row>
    <row r="678" spans="2:18">
      <c r="B678" s="14">
        <v>44764.291666666664</v>
      </c>
      <c r="C678" s="15">
        <v>255.40549999999999</v>
      </c>
      <c r="D678" s="23">
        <f t="shared" si="51"/>
        <v>259.80020000000002</v>
      </c>
      <c r="E678" s="24">
        <f>SMA1MSFT[[#This Row],[Adj Close]]-SMA1MSFT[[#This Row],[Naive Trend ]]</f>
        <v>-4.3947000000000287</v>
      </c>
      <c r="F678" s="6">
        <f t="shared" si="50"/>
        <v>19.313388090000252</v>
      </c>
      <c r="G678" s="6">
        <f>ABS(SMA1MSFT[[#This Row],[Erorr 1]])</f>
        <v>4.3947000000000287</v>
      </c>
      <c r="H678" s="25">
        <f>SMA1MSFT[[#This Row],[Abs Erorr 1]]/SMA1MSFT[[#This Row],[Adj Close]]</f>
        <v>1.7206755531889599E-2</v>
      </c>
      <c r="I678" s="23">
        <f t="shared" si="53"/>
        <v>257.22353333333336</v>
      </c>
      <c r="J678" s="26">
        <f>(SMA1MSFT[[#This Row],[Adj Close]]-SMA1MSFT[[#This Row],[3-MA]])</f>
        <v>-1.8180333333333749</v>
      </c>
      <c r="K678" s="11">
        <f t="shared" si="52"/>
        <v>3.3052452011112621</v>
      </c>
      <c r="L678" s="11">
        <f>ABS(SMA1MSFT[[#This Row],[Erorr 2]])</f>
        <v>1.8180333333333749</v>
      </c>
      <c r="M678" s="25">
        <f>SMA1MSFT[[#This Row],[Abs Erorr 2]]/SMA1MSFT[[#This Row],[Adj Close]]</f>
        <v>7.1182231131803149E-3</v>
      </c>
      <c r="N678" s="23">
        <f t="shared" si="54"/>
        <v>253.69369999999995</v>
      </c>
      <c r="O678" s="27">
        <f>SMA1MSFT[[#This Row],[Adj Close]]-SMA1MSFT[[#This Row],[6-MA]]</f>
        <v>1.7118000000000393</v>
      </c>
      <c r="P678" s="11">
        <f>(SMA1MSFT[[#This Row],[Adj Close]]-N678)^2</f>
        <v>2.9302592400001344</v>
      </c>
      <c r="Q678" s="11">
        <f>ABS(SMA1MSFT[[#This Row],[Erorr 3]])</f>
        <v>1.7118000000000393</v>
      </c>
      <c r="R678" s="28">
        <f>SMA1MSFT[[#This Row],[Abs Erorr 3]]/SMA1MSFT[[#This Row],[Adj Close]]</f>
        <v>6.7022832319587455E-3</v>
      </c>
    </row>
    <row r="679" spans="2:18">
      <c r="B679" s="14">
        <v>44767.291666666664</v>
      </c>
      <c r="C679" s="15">
        <v>253.90459999999999</v>
      </c>
      <c r="D679" s="23">
        <f t="shared" si="51"/>
        <v>255.40549999999999</v>
      </c>
      <c r="E679" s="24">
        <f>SMA1MSFT[[#This Row],[Adj Close]]-SMA1MSFT[[#This Row],[Naive Trend ]]</f>
        <v>-1.5009000000000015</v>
      </c>
      <c r="F679" s="6">
        <f t="shared" si="50"/>
        <v>2.2527008100000043</v>
      </c>
      <c r="G679" s="6">
        <f>ABS(SMA1MSFT[[#This Row],[Erorr 1]])</f>
        <v>1.5009000000000015</v>
      </c>
      <c r="H679" s="25">
        <f>SMA1MSFT[[#This Row],[Abs Erorr 1]]/SMA1MSFT[[#This Row],[Adj Close]]</f>
        <v>5.9112753372723512E-3</v>
      </c>
      <c r="I679" s="23">
        <f t="shared" si="53"/>
        <v>257.49493333333334</v>
      </c>
      <c r="J679" s="26">
        <f>(SMA1MSFT[[#This Row],[Adj Close]]-SMA1MSFT[[#This Row],[3-MA]])</f>
        <v>-3.5903333333333478</v>
      </c>
      <c r="K679" s="11">
        <f t="shared" si="52"/>
        <v>12.890493444444548</v>
      </c>
      <c r="L679" s="11">
        <f>ABS(SMA1MSFT[[#This Row],[Erorr 2]])</f>
        <v>3.5903333333333478</v>
      </c>
      <c r="M679" s="25">
        <f>SMA1MSFT[[#This Row],[Abs Erorr 2]]/SMA1MSFT[[#This Row],[Adj Close]]</f>
        <v>1.4140481634965842E-2</v>
      </c>
      <c r="N679" s="23">
        <f t="shared" si="54"/>
        <v>254.72045</v>
      </c>
      <c r="O679" s="27">
        <f>SMA1MSFT[[#This Row],[Adj Close]]-SMA1MSFT[[#This Row],[6-MA]]</f>
        <v>-0.81585000000001173</v>
      </c>
      <c r="P679" s="11">
        <f>(SMA1MSFT[[#This Row],[Adj Close]]-N679)^2</f>
        <v>0.66561122250001914</v>
      </c>
      <c r="Q679" s="11">
        <f>ABS(SMA1MSFT[[#This Row],[Erorr 3]])</f>
        <v>0.81585000000001173</v>
      </c>
      <c r="R679" s="28">
        <f>SMA1MSFT[[#This Row],[Abs Erorr 3]]/SMA1MSFT[[#This Row],[Adj Close]]</f>
        <v>3.2132147271062114E-3</v>
      </c>
    </row>
    <row r="680" spans="2:18">
      <c r="B680" s="14">
        <v>44768.291666666664</v>
      </c>
      <c r="C680" s="15">
        <v>247.10650000000001</v>
      </c>
      <c r="D680" s="23">
        <f t="shared" si="51"/>
        <v>253.90459999999999</v>
      </c>
      <c r="E680" s="24">
        <f>SMA1MSFT[[#This Row],[Adj Close]]-SMA1MSFT[[#This Row],[Naive Trend ]]</f>
        <v>-6.7980999999999767</v>
      </c>
      <c r="F680" s="6">
        <f t="shared" si="50"/>
        <v>46.21416360999968</v>
      </c>
      <c r="G680" s="6">
        <f>ABS(SMA1MSFT[[#This Row],[Erorr 1]])</f>
        <v>6.7980999999999767</v>
      </c>
      <c r="H680" s="25">
        <f>SMA1MSFT[[#This Row],[Abs Erorr 1]]/SMA1MSFT[[#This Row],[Adj Close]]</f>
        <v>2.7510810116285797E-2</v>
      </c>
      <c r="I680" s="23">
        <f t="shared" si="53"/>
        <v>256.37009999999998</v>
      </c>
      <c r="J680" s="26">
        <f>(SMA1MSFT[[#This Row],[Adj Close]]-SMA1MSFT[[#This Row],[3-MA]])</f>
        <v>-9.2635999999999683</v>
      </c>
      <c r="K680" s="11">
        <f t="shared" si="52"/>
        <v>85.814284959999412</v>
      </c>
      <c r="L680" s="11">
        <f>ABS(SMA1MSFT[[#This Row],[Erorr 2]])</f>
        <v>9.2635999999999683</v>
      </c>
      <c r="M680" s="25">
        <f>SMA1MSFT[[#This Row],[Abs Erorr 2]]/SMA1MSFT[[#This Row],[Adj Close]]</f>
        <v>3.7488289462235785E-2</v>
      </c>
      <c r="N680" s="23">
        <f t="shared" si="54"/>
        <v>255.06541666666669</v>
      </c>
      <c r="O680" s="27">
        <f>SMA1MSFT[[#This Row],[Adj Close]]-SMA1MSFT[[#This Row],[6-MA]]</f>
        <v>-7.9589166666666813</v>
      </c>
      <c r="P680" s="11">
        <f>(SMA1MSFT[[#This Row],[Adj Close]]-N680)^2</f>
        <v>63.344354506944676</v>
      </c>
      <c r="Q680" s="11">
        <f>ABS(SMA1MSFT[[#This Row],[Erorr 3]])</f>
        <v>7.9589166666666813</v>
      </c>
      <c r="R680" s="28">
        <f>SMA1MSFT[[#This Row],[Abs Erorr 3]]/SMA1MSFT[[#This Row],[Adj Close]]</f>
        <v>3.2208447234964202E-2</v>
      </c>
    </row>
    <row r="681" spans="2:18">
      <c r="B681" s="14">
        <v>44769.291666666664</v>
      </c>
      <c r="C681" s="15">
        <v>263.62599999999998</v>
      </c>
      <c r="D681" s="23">
        <f t="shared" si="51"/>
        <v>247.10650000000001</v>
      </c>
      <c r="E681" s="24">
        <f>SMA1MSFT[[#This Row],[Adj Close]]-SMA1MSFT[[#This Row],[Naive Trend ]]</f>
        <v>16.519499999999965</v>
      </c>
      <c r="F681" s="6">
        <f t="shared" si="50"/>
        <v>272.89388024999886</v>
      </c>
      <c r="G681" s="6">
        <f>ABS(SMA1MSFT[[#This Row],[Erorr 1]])</f>
        <v>16.519499999999965</v>
      </c>
      <c r="H681" s="25">
        <f>SMA1MSFT[[#This Row],[Abs Erorr 1]]/SMA1MSFT[[#This Row],[Adj Close]]</f>
        <v>6.2662635703610289E-2</v>
      </c>
      <c r="I681" s="23">
        <f t="shared" si="53"/>
        <v>252.13886666666667</v>
      </c>
      <c r="J681" s="26">
        <f>(SMA1MSFT[[#This Row],[Adj Close]]-SMA1MSFT[[#This Row],[3-MA]])</f>
        <v>11.487133333333304</v>
      </c>
      <c r="K681" s="11">
        <f t="shared" si="52"/>
        <v>131.9542322177771</v>
      </c>
      <c r="L681" s="11">
        <f>ABS(SMA1MSFT[[#This Row],[Erorr 2]])</f>
        <v>11.487133333333304</v>
      </c>
      <c r="M681" s="25">
        <f>SMA1MSFT[[#This Row],[Abs Erorr 2]]/SMA1MSFT[[#This Row],[Adj Close]]</f>
        <v>4.3573597950631975E-2</v>
      </c>
      <c r="N681" s="23">
        <f t="shared" si="54"/>
        <v>254.68120000000002</v>
      </c>
      <c r="O681" s="27">
        <f>SMA1MSFT[[#This Row],[Adj Close]]-SMA1MSFT[[#This Row],[6-MA]]</f>
        <v>8.9447999999999581</v>
      </c>
      <c r="P681" s="11">
        <f>(SMA1MSFT[[#This Row],[Adj Close]]-N681)^2</f>
        <v>80.009447039999245</v>
      </c>
      <c r="Q681" s="11">
        <f>ABS(SMA1MSFT[[#This Row],[Erorr 3]])</f>
        <v>8.9447999999999581</v>
      </c>
      <c r="R681" s="28">
        <f>SMA1MSFT[[#This Row],[Abs Erorr 3]]/SMA1MSFT[[#This Row],[Adj Close]]</f>
        <v>3.3929885519637513E-2</v>
      </c>
    </row>
    <row r="682" spans="2:18">
      <c r="B682" s="14">
        <v>44770.291666666664</v>
      </c>
      <c r="C682" s="15">
        <v>271.15010000000001</v>
      </c>
      <c r="D682" s="23">
        <f t="shared" si="51"/>
        <v>263.62599999999998</v>
      </c>
      <c r="E682" s="24">
        <f>SMA1MSFT[[#This Row],[Adj Close]]-SMA1MSFT[[#This Row],[Naive Trend ]]</f>
        <v>7.5241000000000327</v>
      </c>
      <c r="F682" s="6">
        <f t="shared" si="50"/>
        <v>56.612080810000492</v>
      </c>
      <c r="G682" s="6">
        <f>ABS(SMA1MSFT[[#This Row],[Erorr 1]])</f>
        <v>7.5241000000000327</v>
      </c>
      <c r="H682" s="25">
        <f>SMA1MSFT[[#This Row],[Abs Erorr 1]]/SMA1MSFT[[#This Row],[Adj Close]]</f>
        <v>2.7748837267624213E-2</v>
      </c>
      <c r="I682" s="23">
        <f t="shared" si="53"/>
        <v>254.8790333333333</v>
      </c>
      <c r="J682" s="26">
        <f>(SMA1MSFT[[#This Row],[Adj Close]]-SMA1MSFT[[#This Row],[3-MA]])</f>
        <v>16.271066666666712</v>
      </c>
      <c r="K682" s="11">
        <f t="shared" si="52"/>
        <v>264.74761047111258</v>
      </c>
      <c r="L682" s="11">
        <f>ABS(SMA1MSFT[[#This Row],[Erorr 2]])</f>
        <v>16.271066666666712</v>
      </c>
      <c r="M682" s="25">
        <f>SMA1MSFT[[#This Row],[Abs Erorr 2]]/SMA1MSFT[[#This Row],[Adj Close]]</f>
        <v>6.0007599726744382E-2</v>
      </c>
      <c r="N682" s="23">
        <f t="shared" si="54"/>
        <v>256.18698333333333</v>
      </c>
      <c r="O682" s="27">
        <f>SMA1MSFT[[#This Row],[Adj Close]]-SMA1MSFT[[#This Row],[6-MA]]</f>
        <v>14.963116666666679</v>
      </c>
      <c r="P682" s="11">
        <f>(SMA1MSFT[[#This Row],[Adj Close]]-N682)^2</f>
        <v>223.89486038027815</v>
      </c>
      <c r="Q682" s="11">
        <f>ABS(SMA1MSFT[[#This Row],[Erorr 3]])</f>
        <v>14.963116666666679</v>
      </c>
      <c r="R682" s="28">
        <f>SMA1MSFT[[#This Row],[Abs Erorr 3]]/SMA1MSFT[[#This Row],[Adj Close]]</f>
        <v>5.5183887694183698E-2</v>
      </c>
    </row>
    <row r="683" spans="2:18">
      <c r="B683" s="14">
        <v>44771.291666666664</v>
      </c>
      <c r="C683" s="15">
        <v>275.39769999999999</v>
      </c>
      <c r="D683" s="23">
        <f t="shared" si="51"/>
        <v>271.15010000000001</v>
      </c>
      <c r="E683" s="24">
        <f>SMA1MSFT[[#This Row],[Adj Close]]-SMA1MSFT[[#This Row],[Naive Trend ]]</f>
        <v>4.2475999999999772</v>
      </c>
      <c r="F683" s="6">
        <f t="shared" si="50"/>
        <v>18.042105759999806</v>
      </c>
      <c r="G683" s="6">
        <f>ABS(SMA1MSFT[[#This Row],[Erorr 1]])</f>
        <v>4.2475999999999772</v>
      </c>
      <c r="H683" s="25">
        <f>SMA1MSFT[[#This Row],[Abs Erorr 1]]/SMA1MSFT[[#This Row],[Adj Close]]</f>
        <v>1.5423512977777148E-2</v>
      </c>
      <c r="I683" s="23">
        <f t="shared" si="53"/>
        <v>260.6275333333333</v>
      </c>
      <c r="J683" s="26">
        <f>(SMA1MSFT[[#This Row],[Adj Close]]-SMA1MSFT[[#This Row],[3-MA]])</f>
        <v>14.770166666666682</v>
      </c>
      <c r="K683" s="11">
        <f t="shared" si="52"/>
        <v>218.15782336111158</v>
      </c>
      <c r="L683" s="11">
        <f>ABS(SMA1MSFT[[#This Row],[Erorr 2]])</f>
        <v>14.770166666666682</v>
      </c>
      <c r="M683" s="25">
        <f>SMA1MSFT[[#This Row],[Abs Erorr 2]]/SMA1MSFT[[#This Row],[Adj Close]]</f>
        <v>5.3632135150971427E-2</v>
      </c>
      <c r="N683" s="23">
        <f t="shared" si="54"/>
        <v>258.49881666666664</v>
      </c>
      <c r="O683" s="27">
        <f>SMA1MSFT[[#This Row],[Adj Close]]-SMA1MSFT[[#This Row],[6-MA]]</f>
        <v>16.898883333333345</v>
      </c>
      <c r="P683" s="11">
        <f>(SMA1MSFT[[#This Row],[Adj Close]]-N683)^2</f>
        <v>285.57225791361151</v>
      </c>
      <c r="Q683" s="11">
        <f>ABS(SMA1MSFT[[#This Row],[Erorr 3]])</f>
        <v>16.898883333333345</v>
      </c>
      <c r="R683" s="28">
        <f>SMA1MSFT[[#This Row],[Abs Erorr 3]]/SMA1MSFT[[#This Row],[Adj Close]]</f>
        <v>6.1361744609099295E-2</v>
      </c>
    </row>
    <row r="684" spans="2:18">
      <c r="B684" s="14">
        <v>44774.291666666664</v>
      </c>
      <c r="C684" s="15">
        <v>272.71960000000001</v>
      </c>
      <c r="D684" s="23">
        <f t="shared" si="51"/>
        <v>275.39769999999999</v>
      </c>
      <c r="E684" s="24">
        <f>SMA1MSFT[[#This Row],[Adj Close]]-SMA1MSFT[[#This Row],[Naive Trend ]]</f>
        <v>-2.6780999999999722</v>
      </c>
      <c r="F684" s="6">
        <f t="shared" si="50"/>
        <v>7.1722196099998508</v>
      </c>
      <c r="G684" s="6">
        <f>ABS(SMA1MSFT[[#This Row],[Erorr 1]])</f>
        <v>2.6780999999999722</v>
      </c>
      <c r="H684" s="25">
        <f>SMA1MSFT[[#This Row],[Abs Erorr 1]]/SMA1MSFT[[#This Row],[Adj Close]]</f>
        <v>9.8199762686655891E-3</v>
      </c>
      <c r="I684" s="23">
        <f t="shared" si="53"/>
        <v>270.05793333333332</v>
      </c>
      <c r="J684" s="26">
        <f>(SMA1MSFT[[#This Row],[Adj Close]]-SMA1MSFT[[#This Row],[3-MA]])</f>
        <v>2.6616666666666902</v>
      </c>
      <c r="K684" s="11">
        <f t="shared" si="52"/>
        <v>7.0844694444445695</v>
      </c>
      <c r="L684" s="11">
        <f>ABS(SMA1MSFT[[#This Row],[Erorr 2]])</f>
        <v>2.6616666666666902</v>
      </c>
      <c r="M684" s="25">
        <f>SMA1MSFT[[#This Row],[Abs Erorr 2]]/SMA1MSFT[[#This Row],[Adj Close]]</f>
        <v>9.7597190178728994E-3</v>
      </c>
      <c r="N684" s="23">
        <f t="shared" si="54"/>
        <v>261.09840000000003</v>
      </c>
      <c r="O684" s="27">
        <f>SMA1MSFT[[#This Row],[Adj Close]]-SMA1MSFT[[#This Row],[6-MA]]</f>
        <v>11.621199999999988</v>
      </c>
      <c r="P684" s="11">
        <f>(SMA1MSFT[[#This Row],[Adj Close]]-N684)^2</f>
        <v>135.0522894399997</v>
      </c>
      <c r="Q684" s="11">
        <f>ABS(SMA1MSFT[[#This Row],[Erorr 3]])</f>
        <v>11.621199999999988</v>
      </c>
      <c r="R684" s="28">
        <f>SMA1MSFT[[#This Row],[Abs Erorr 3]]/SMA1MSFT[[#This Row],[Adj Close]]</f>
        <v>4.2612265491735787E-2</v>
      </c>
    </row>
    <row r="685" spans="2:18">
      <c r="B685" s="14">
        <v>44775.291666666664</v>
      </c>
      <c r="C685" s="15">
        <v>269.59030000000001</v>
      </c>
      <c r="D685" s="23">
        <f t="shared" si="51"/>
        <v>272.71960000000001</v>
      </c>
      <c r="E685" s="24">
        <f>SMA1MSFT[[#This Row],[Adj Close]]-SMA1MSFT[[#This Row],[Naive Trend ]]</f>
        <v>-3.1293000000000006</v>
      </c>
      <c r="F685" s="6">
        <f t="shared" si="50"/>
        <v>9.7925184900000044</v>
      </c>
      <c r="G685" s="6">
        <f>ABS(SMA1MSFT[[#This Row],[Erorr 1]])</f>
        <v>3.1293000000000006</v>
      </c>
      <c r="H685" s="25">
        <f>SMA1MSFT[[#This Row],[Abs Erorr 1]]/SMA1MSFT[[#This Row],[Adj Close]]</f>
        <v>1.1607613478674865E-2</v>
      </c>
      <c r="I685" s="23">
        <f t="shared" si="53"/>
        <v>273.08913333333334</v>
      </c>
      <c r="J685" s="26">
        <f>(SMA1MSFT[[#This Row],[Adj Close]]-SMA1MSFT[[#This Row],[3-MA]])</f>
        <v>-3.498833333333323</v>
      </c>
      <c r="K685" s="11">
        <f t="shared" si="52"/>
        <v>12.241834694444373</v>
      </c>
      <c r="L685" s="11">
        <f>ABS(SMA1MSFT[[#This Row],[Erorr 2]])</f>
        <v>3.498833333333323</v>
      </c>
      <c r="M685" s="25">
        <f>SMA1MSFT[[#This Row],[Abs Erorr 2]]/SMA1MSFT[[#This Row],[Adj Close]]</f>
        <v>1.2978335397576703E-2</v>
      </c>
      <c r="N685" s="23">
        <f t="shared" si="54"/>
        <v>263.98408333333333</v>
      </c>
      <c r="O685" s="27">
        <f>SMA1MSFT[[#This Row],[Adj Close]]-SMA1MSFT[[#This Row],[6-MA]]</f>
        <v>5.6062166666666826</v>
      </c>
      <c r="P685" s="11">
        <f>(SMA1MSFT[[#This Row],[Adj Close]]-N685)^2</f>
        <v>31.429665313611292</v>
      </c>
      <c r="Q685" s="11">
        <f>ABS(SMA1MSFT[[#This Row],[Erorr 3]])</f>
        <v>5.6062166666666826</v>
      </c>
      <c r="R685" s="28">
        <f>SMA1MSFT[[#This Row],[Abs Erorr 3]]/SMA1MSFT[[#This Row],[Adj Close]]</f>
        <v>2.0795320405321269E-2</v>
      </c>
    </row>
    <row r="686" spans="2:18">
      <c r="B686" s="14">
        <v>44776.291666666664</v>
      </c>
      <c r="C686" s="15">
        <v>277.09480000000002</v>
      </c>
      <c r="D686" s="23">
        <f t="shared" si="51"/>
        <v>269.59030000000001</v>
      </c>
      <c r="E686" s="24">
        <f>SMA1MSFT[[#This Row],[Adj Close]]-SMA1MSFT[[#This Row],[Naive Trend ]]</f>
        <v>7.5045000000000073</v>
      </c>
      <c r="F686" s="6">
        <f t="shared" si="50"/>
        <v>56.317520250000108</v>
      </c>
      <c r="G686" s="6">
        <f>ABS(SMA1MSFT[[#This Row],[Erorr 1]])</f>
        <v>7.5045000000000073</v>
      </c>
      <c r="H686" s="25">
        <f>SMA1MSFT[[#This Row],[Abs Erorr 1]]/SMA1MSFT[[#This Row],[Adj Close]]</f>
        <v>2.7082788994957707E-2</v>
      </c>
      <c r="I686" s="23">
        <f t="shared" si="53"/>
        <v>272.56919999999997</v>
      </c>
      <c r="J686" s="26">
        <f>(SMA1MSFT[[#This Row],[Adj Close]]-SMA1MSFT[[#This Row],[3-MA]])</f>
        <v>4.525600000000054</v>
      </c>
      <c r="K686" s="11">
        <f t="shared" si="52"/>
        <v>20.481055360000489</v>
      </c>
      <c r="L686" s="11">
        <f>ABS(SMA1MSFT[[#This Row],[Erorr 2]])</f>
        <v>4.525600000000054</v>
      </c>
      <c r="M686" s="25">
        <f>SMA1MSFT[[#This Row],[Abs Erorr 2]]/SMA1MSFT[[#This Row],[Adj Close]]</f>
        <v>1.6332316593454854E-2</v>
      </c>
      <c r="N686" s="23">
        <f t="shared" si="54"/>
        <v>266.59836666666666</v>
      </c>
      <c r="O686" s="27">
        <f>SMA1MSFT[[#This Row],[Adj Close]]-SMA1MSFT[[#This Row],[6-MA]]</f>
        <v>10.496433333333357</v>
      </c>
      <c r="P686" s="11">
        <f>(SMA1MSFT[[#This Row],[Adj Close]]-N686)^2</f>
        <v>110.1751127211116</v>
      </c>
      <c r="Q686" s="11">
        <f>ABS(SMA1MSFT[[#This Row],[Erorr 3]])</f>
        <v>10.496433333333357</v>
      </c>
      <c r="R686" s="28">
        <f>SMA1MSFT[[#This Row],[Abs Erorr 3]]/SMA1MSFT[[#This Row],[Adj Close]]</f>
        <v>3.7880297043947977E-2</v>
      </c>
    </row>
    <row r="687" spans="2:18">
      <c r="B687" s="14">
        <v>44777.291666666664</v>
      </c>
      <c r="C687" s="15">
        <v>278.25229999999999</v>
      </c>
      <c r="D687" s="23">
        <f t="shared" si="51"/>
        <v>277.09480000000002</v>
      </c>
      <c r="E687" s="24">
        <f>SMA1MSFT[[#This Row],[Adj Close]]-SMA1MSFT[[#This Row],[Naive Trend ]]</f>
        <v>1.1574999999999704</v>
      </c>
      <c r="F687" s="6">
        <f t="shared" si="50"/>
        <v>1.3398062499999315</v>
      </c>
      <c r="G687" s="6">
        <f>ABS(SMA1MSFT[[#This Row],[Erorr 1]])</f>
        <v>1.1574999999999704</v>
      </c>
      <c r="H687" s="25">
        <f>SMA1MSFT[[#This Row],[Abs Erorr 1]]/SMA1MSFT[[#This Row],[Adj Close]]</f>
        <v>4.1598937367273168E-3</v>
      </c>
      <c r="I687" s="23">
        <f t="shared" si="53"/>
        <v>273.13490000000002</v>
      </c>
      <c r="J687" s="26">
        <f>(SMA1MSFT[[#This Row],[Adj Close]]-SMA1MSFT[[#This Row],[3-MA]])</f>
        <v>5.1173999999999751</v>
      </c>
      <c r="K687" s="11">
        <f t="shared" si="52"/>
        <v>26.187782759999745</v>
      </c>
      <c r="L687" s="11">
        <f>ABS(SMA1MSFT[[#This Row],[Erorr 2]])</f>
        <v>5.1173999999999751</v>
      </c>
      <c r="M687" s="25">
        <f>SMA1MSFT[[#This Row],[Abs Erorr 2]]/SMA1MSFT[[#This Row],[Adj Close]]</f>
        <v>1.8391222642184721E-2</v>
      </c>
      <c r="N687" s="23">
        <f t="shared" si="54"/>
        <v>271.5964166666667</v>
      </c>
      <c r="O687" s="27">
        <f>SMA1MSFT[[#This Row],[Adj Close]]-SMA1MSFT[[#This Row],[6-MA]]</f>
        <v>6.6558833333332927</v>
      </c>
      <c r="P687" s="11">
        <f>(SMA1MSFT[[#This Row],[Adj Close]]-N687)^2</f>
        <v>44.300782946943905</v>
      </c>
      <c r="Q687" s="11">
        <f>ABS(SMA1MSFT[[#This Row],[Erorr 3]])</f>
        <v>6.6558833333332927</v>
      </c>
      <c r="R687" s="28">
        <f>SMA1MSFT[[#This Row],[Abs Erorr 3]]/SMA1MSFT[[#This Row],[Adj Close]]</f>
        <v>2.3920317400191456E-2</v>
      </c>
    </row>
    <row r="688" spans="2:18">
      <c r="B688" s="14">
        <v>44778.291666666664</v>
      </c>
      <c r="C688" s="15">
        <v>277.52640000000002</v>
      </c>
      <c r="D688" s="23">
        <f t="shared" si="51"/>
        <v>278.25229999999999</v>
      </c>
      <c r="E688" s="24">
        <f>SMA1MSFT[[#This Row],[Adj Close]]-SMA1MSFT[[#This Row],[Naive Trend ]]</f>
        <v>-0.72589999999996735</v>
      </c>
      <c r="F688" s="6">
        <f t="shared" si="50"/>
        <v>0.52693080999995257</v>
      </c>
      <c r="G688" s="6">
        <f>ABS(SMA1MSFT[[#This Row],[Erorr 1]])</f>
        <v>0.72589999999996735</v>
      </c>
      <c r="H688" s="25">
        <f>SMA1MSFT[[#This Row],[Abs Erorr 1]]/SMA1MSFT[[#This Row],[Adj Close]]</f>
        <v>2.6156070197284557E-3</v>
      </c>
      <c r="I688" s="23">
        <f t="shared" si="53"/>
        <v>274.97913333333332</v>
      </c>
      <c r="J688" s="26">
        <f>(SMA1MSFT[[#This Row],[Adj Close]]-SMA1MSFT[[#This Row],[3-MA]])</f>
        <v>2.547266666666701</v>
      </c>
      <c r="K688" s="11">
        <f t="shared" si="52"/>
        <v>6.4885674711112857</v>
      </c>
      <c r="L688" s="11">
        <f>ABS(SMA1MSFT[[#This Row],[Erorr 2]])</f>
        <v>2.547266666666701</v>
      </c>
      <c r="M688" s="25">
        <f>SMA1MSFT[[#This Row],[Abs Erorr 2]]/SMA1MSFT[[#This Row],[Adj Close]]</f>
        <v>9.1784661447224507E-3</v>
      </c>
      <c r="N688" s="23">
        <f t="shared" si="54"/>
        <v>274.03413333333333</v>
      </c>
      <c r="O688" s="27">
        <f>SMA1MSFT[[#This Row],[Adj Close]]-SMA1MSFT[[#This Row],[6-MA]]</f>
        <v>3.4922666666666942</v>
      </c>
      <c r="P688" s="11">
        <f>(SMA1MSFT[[#This Row],[Adj Close]]-N688)^2</f>
        <v>12.195926471111303</v>
      </c>
      <c r="Q688" s="11">
        <f>ABS(SMA1MSFT[[#This Row],[Erorr 3]])</f>
        <v>3.4922666666666942</v>
      </c>
      <c r="R688" s="28">
        <f>SMA1MSFT[[#This Row],[Abs Erorr 3]]/SMA1MSFT[[#This Row],[Adj Close]]</f>
        <v>1.2583547607242748E-2</v>
      </c>
    </row>
    <row r="689" spans="2:18">
      <c r="B689" s="14">
        <v>44781.291666666664</v>
      </c>
      <c r="C689" s="15">
        <v>274.98570000000001</v>
      </c>
      <c r="D689" s="23">
        <f t="shared" si="51"/>
        <v>277.52640000000002</v>
      </c>
      <c r="E689" s="24">
        <f>SMA1MSFT[[#This Row],[Adj Close]]-SMA1MSFT[[#This Row],[Naive Trend ]]</f>
        <v>-2.5407000000000153</v>
      </c>
      <c r="F689" s="6">
        <f t="shared" si="50"/>
        <v>6.4551564900000775</v>
      </c>
      <c r="G689" s="6">
        <f>ABS(SMA1MSFT[[#This Row],[Erorr 1]])</f>
        <v>2.5407000000000153</v>
      </c>
      <c r="H689" s="25">
        <f>SMA1MSFT[[#This Row],[Abs Erorr 1]]/SMA1MSFT[[#This Row],[Adj Close]]</f>
        <v>9.2393895391651836E-3</v>
      </c>
      <c r="I689" s="23">
        <f t="shared" si="53"/>
        <v>277.62449999999995</v>
      </c>
      <c r="J689" s="26">
        <f>(SMA1MSFT[[#This Row],[Adj Close]]-SMA1MSFT[[#This Row],[3-MA]])</f>
        <v>-2.6387999999999465</v>
      </c>
      <c r="K689" s="11">
        <f t="shared" si="52"/>
        <v>6.9632654399997174</v>
      </c>
      <c r="L689" s="11">
        <f>ABS(SMA1MSFT[[#This Row],[Erorr 2]])</f>
        <v>2.6387999999999465</v>
      </c>
      <c r="M689" s="25">
        <f>SMA1MSFT[[#This Row],[Abs Erorr 2]]/SMA1MSFT[[#This Row],[Adj Close]]</f>
        <v>9.5961353626750276E-3</v>
      </c>
      <c r="N689" s="23">
        <f t="shared" si="54"/>
        <v>275.09685000000002</v>
      </c>
      <c r="O689" s="27">
        <f>SMA1MSFT[[#This Row],[Adj Close]]-SMA1MSFT[[#This Row],[6-MA]]</f>
        <v>-0.11115000000000919</v>
      </c>
      <c r="P689" s="11">
        <f>(SMA1MSFT[[#This Row],[Adj Close]]-N689)^2</f>
        <v>1.2354322500002042E-2</v>
      </c>
      <c r="Q689" s="11">
        <f>ABS(SMA1MSFT[[#This Row],[Erorr 3]])</f>
        <v>0.11115000000000919</v>
      </c>
      <c r="R689" s="28">
        <f>SMA1MSFT[[#This Row],[Abs Erorr 3]]/SMA1MSFT[[#This Row],[Adj Close]]</f>
        <v>4.0420283672936151E-4</v>
      </c>
    </row>
    <row r="690" spans="2:18">
      <c r="B690" s="14">
        <v>44782.291666666664</v>
      </c>
      <c r="C690" s="15">
        <v>276.928</v>
      </c>
      <c r="D690" s="23">
        <f t="shared" si="51"/>
        <v>274.98570000000001</v>
      </c>
      <c r="E690" s="24">
        <f>SMA1MSFT[[#This Row],[Adj Close]]-SMA1MSFT[[#This Row],[Naive Trend ]]</f>
        <v>1.9422999999999888</v>
      </c>
      <c r="F690" s="6">
        <f t="shared" si="50"/>
        <v>3.7725292899999565</v>
      </c>
      <c r="G690" s="6">
        <f>ABS(SMA1MSFT[[#This Row],[Erorr 1]])</f>
        <v>1.9422999999999888</v>
      </c>
      <c r="H690" s="25">
        <f>SMA1MSFT[[#This Row],[Abs Erorr 1]]/SMA1MSFT[[#This Row],[Adj Close]]</f>
        <v>7.0137364224635602E-3</v>
      </c>
      <c r="I690" s="23">
        <f t="shared" si="53"/>
        <v>276.92146666666667</v>
      </c>
      <c r="J690" s="26">
        <f>(SMA1MSFT[[#This Row],[Adj Close]]-SMA1MSFT[[#This Row],[3-MA]])</f>
        <v>6.5333333333228438E-3</v>
      </c>
      <c r="K690" s="11">
        <f t="shared" si="52"/>
        <v>4.268444444430738E-5</v>
      </c>
      <c r="L690" s="11">
        <f>ABS(SMA1MSFT[[#This Row],[Erorr 2]])</f>
        <v>6.5333333333228438E-3</v>
      </c>
      <c r="M690" s="25">
        <f>SMA1MSFT[[#This Row],[Abs Erorr 2]]/SMA1MSFT[[#This Row],[Adj Close]]</f>
        <v>2.3592173176142694E-5</v>
      </c>
      <c r="N690" s="23">
        <f t="shared" si="54"/>
        <v>275.02818333333335</v>
      </c>
      <c r="O690" s="27">
        <f>SMA1MSFT[[#This Row],[Adj Close]]-SMA1MSFT[[#This Row],[6-MA]]</f>
        <v>1.8998166666666521</v>
      </c>
      <c r="P690" s="11">
        <f>(SMA1MSFT[[#This Row],[Adj Close]]-N690)^2</f>
        <v>3.6093033669443888</v>
      </c>
      <c r="Q690" s="11">
        <f>ABS(SMA1MSFT[[#This Row],[Erorr 3]])</f>
        <v>1.8998166666666521</v>
      </c>
      <c r="R690" s="28">
        <f>SMA1MSFT[[#This Row],[Abs Erorr 3]]/SMA1MSFT[[#This Row],[Adj Close]]</f>
        <v>6.8603271127031292E-3</v>
      </c>
    </row>
    <row r="691" spans="2:18">
      <c r="B691" s="14">
        <v>44783.291666666664</v>
      </c>
      <c r="C691" s="15">
        <v>283.6574</v>
      </c>
      <c r="D691" s="23">
        <f t="shared" si="51"/>
        <v>276.928</v>
      </c>
      <c r="E691" s="24">
        <f>SMA1MSFT[[#This Row],[Adj Close]]-SMA1MSFT[[#This Row],[Naive Trend ]]</f>
        <v>6.7293999999999983</v>
      </c>
      <c r="F691" s="6">
        <f t="shared" si="50"/>
        <v>45.284824359999973</v>
      </c>
      <c r="G691" s="6">
        <f>ABS(SMA1MSFT[[#This Row],[Erorr 1]])</f>
        <v>6.7293999999999983</v>
      </c>
      <c r="H691" s="25">
        <f>SMA1MSFT[[#This Row],[Abs Erorr 1]]/SMA1MSFT[[#This Row],[Adj Close]]</f>
        <v>2.3723689210998898E-2</v>
      </c>
      <c r="I691" s="23">
        <f t="shared" si="53"/>
        <v>276.48003333333332</v>
      </c>
      <c r="J691" s="26">
        <f>(SMA1MSFT[[#This Row],[Adj Close]]-SMA1MSFT[[#This Row],[3-MA]])</f>
        <v>7.1773666666666713</v>
      </c>
      <c r="K691" s="11">
        <f t="shared" si="52"/>
        <v>51.514592267777843</v>
      </c>
      <c r="L691" s="11">
        <f>ABS(SMA1MSFT[[#This Row],[Erorr 2]])</f>
        <v>7.1773666666666713</v>
      </c>
      <c r="M691" s="25">
        <f>SMA1MSFT[[#This Row],[Abs Erorr 2]]/SMA1MSFT[[#This Row],[Adj Close]]</f>
        <v>2.5302941741222586E-2</v>
      </c>
      <c r="N691" s="23">
        <f t="shared" si="54"/>
        <v>275.72958333333332</v>
      </c>
      <c r="O691" s="27">
        <f>SMA1MSFT[[#This Row],[Adj Close]]-SMA1MSFT[[#This Row],[6-MA]]</f>
        <v>7.9278166666666721</v>
      </c>
      <c r="P691" s="11">
        <f>(SMA1MSFT[[#This Row],[Adj Close]]-N691)^2</f>
        <v>62.850277100277864</v>
      </c>
      <c r="Q691" s="11">
        <f>ABS(SMA1MSFT[[#This Row],[Erorr 3]])</f>
        <v>7.9278166666666721</v>
      </c>
      <c r="R691" s="28">
        <f>SMA1MSFT[[#This Row],[Abs Erorr 3]]/SMA1MSFT[[#This Row],[Adj Close]]</f>
        <v>2.794856283201733E-2</v>
      </c>
    </row>
    <row r="692" spans="2:18">
      <c r="B692" s="14">
        <v>44784.291666666664</v>
      </c>
      <c r="C692" s="15">
        <v>281.55810000000002</v>
      </c>
      <c r="D692" s="23">
        <f t="shared" si="51"/>
        <v>283.6574</v>
      </c>
      <c r="E692" s="24">
        <f>SMA1MSFT[[#This Row],[Adj Close]]-SMA1MSFT[[#This Row],[Naive Trend ]]</f>
        <v>-2.0992999999999711</v>
      </c>
      <c r="F692" s="6">
        <f t="shared" si="50"/>
        <v>4.4070604899998784</v>
      </c>
      <c r="G692" s="6">
        <f>ABS(SMA1MSFT[[#This Row],[Erorr 1]])</f>
        <v>2.0992999999999711</v>
      </c>
      <c r="H692" s="25">
        <f>SMA1MSFT[[#This Row],[Abs Erorr 1]]/SMA1MSFT[[#This Row],[Adj Close]]</f>
        <v>7.4560099673920618E-3</v>
      </c>
      <c r="I692" s="23">
        <f t="shared" si="53"/>
        <v>278.52370000000002</v>
      </c>
      <c r="J692" s="26">
        <f>(SMA1MSFT[[#This Row],[Adj Close]]-SMA1MSFT[[#This Row],[3-MA]])</f>
        <v>3.0344000000000051</v>
      </c>
      <c r="K692" s="11">
        <f t="shared" si="52"/>
        <v>9.2075833600000312</v>
      </c>
      <c r="L692" s="11">
        <f>ABS(SMA1MSFT[[#This Row],[Erorr 2]])</f>
        <v>3.0344000000000051</v>
      </c>
      <c r="M692" s="25">
        <f>SMA1MSFT[[#This Row],[Abs Erorr 2]]/SMA1MSFT[[#This Row],[Adj Close]]</f>
        <v>1.0777171745369801E-2</v>
      </c>
      <c r="N692" s="23">
        <f t="shared" si="54"/>
        <v>278.07409999999999</v>
      </c>
      <c r="O692" s="27">
        <f>SMA1MSFT[[#This Row],[Adj Close]]-SMA1MSFT[[#This Row],[6-MA]]</f>
        <v>3.4840000000000373</v>
      </c>
      <c r="P692" s="11">
        <f>(SMA1MSFT[[#This Row],[Adj Close]]-N692)^2</f>
        <v>12.13825600000026</v>
      </c>
      <c r="Q692" s="11">
        <f>ABS(SMA1MSFT[[#This Row],[Erorr 3]])</f>
        <v>3.4840000000000373</v>
      </c>
      <c r="R692" s="28">
        <f>SMA1MSFT[[#This Row],[Abs Erorr 3]]/SMA1MSFT[[#This Row],[Adj Close]]</f>
        <v>1.2374000250747669E-2</v>
      </c>
    </row>
    <row r="693" spans="2:18">
      <c r="B693" s="14">
        <v>44785.291666666664</v>
      </c>
      <c r="C693" s="15">
        <v>286.35509999999999</v>
      </c>
      <c r="D693" s="23">
        <f t="shared" si="51"/>
        <v>281.55810000000002</v>
      </c>
      <c r="E693" s="24">
        <f>SMA1MSFT[[#This Row],[Adj Close]]-SMA1MSFT[[#This Row],[Naive Trend ]]</f>
        <v>4.7969999999999686</v>
      </c>
      <c r="F693" s="6">
        <f t="shared" si="50"/>
        <v>23.011208999999699</v>
      </c>
      <c r="G693" s="6">
        <f>ABS(SMA1MSFT[[#This Row],[Erorr 1]])</f>
        <v>4.7969999999999686</v>
      </c>
      <c r="H693" s="25">
        <f>SMA1MSFT[[#This Row],[Abs Erorr 1]]/SMA1MSFT[[#This Row],[Adj Close]]</f>
        <v>1.6751927938423197E-2</v>
      </c>
      <c r="I693" s="23">
        <f t="shared" si="53"/>
        <v>280.71449999999999</v>
      </c>
      <c r="J693" s="26">
        <f>(SMA1MSFT[[#This Row],[Adj Close]]-SMA1MSFT[[#This Row],[3-MA]])</f>
        <v>5.6406000000000063</v>
      </c>
      <c r="K693" s="11">
        <f t="shared" si="52"/>
        <v>31.81636836000007</v>
      </c>
      <c r="L693" s="11">
        <f>ABS(SMA1MSFT[[#This Row],[Erorr 2]])</f>
        <v>5.6406000000000063</v>
      </c>
      <c r="M693" s="25">
        <f>SMA1MSFT[[#This Row],[Abs Erorr 2]]/SMA1MSFT[[#This Row],[Adj Close]]</f>
        <v>1.9697920518964063E-2</v>
      </c>
      <c r="N693" s="23">
        <f t="shared" si="54"/>
        <v>278.8179833333333</v>
      </c>
      <c r="O693" s="27">
        <f>SMA1MSFT[[#This Row],[Adj Close]]-SMA1MSFT[[#This Row],[6-MA]]</f>
        <v>7.5371166666666909</v>
      </c>
      <c r="P693" s="11">
        <f>(SMA1MSFT[[#This Row],[Adj Close]]-N693)^2</f>
        <v>56.808127646944811</v>
      </c>
      <c r="Q693" s="11">
        <f>ABS(SMA1MSFT[[#This Row],[Erorr 3]])</f>
        <v>7.5371166666666909</v>
      </c>
      <c r="R693" s="28">
        <f>SMA1MSFT[[#This Row],[Abs Erorr 3]]/SMA1MSFT[[#This Row],[Adj Close]]</f>
        <v>2.6320874559826912E-2</v>
      </c>
    </row>
    <row r="694" spans="2:18">
      <c r="B694" s="14">
        <v>44788.291666666664</v>
      </c>
      <c r="C694" s="15">
        <v>287.8854</v>
      </c>
      <c r="D694" s="23">
        <f t="shared" si="51"/>
        <v>286.35509999999999</v>
      </c>
      <c r="E694" s="24">
        <f>SMA1MSFT[[#This Row],[Adj Close]]-SMA1MSFT[[#This Row],[Naive Trend ]]</f>
        <v>1.5303000000000111</v>
      </c>
      <c r="F694" s="6">
        <f t="shared" si="50"/>
        <v>2.341818090000034</v>
      </c>
      <c r="G694" s="6">
        <f>ABS(SMA1MSFT[[#This Row],[Erorr 1]])</f>
        <v>1.5303000000000111</v>
      </c>
      <c r="H694" s="25">
        <f>SMA1MSFT[[#This Row],[Abs Erorr 1]]/SMA1MSFT[[#This Row],[Adj Close]]</f>
        <v>5.3156568551236396E-3</v>
      </c>
      <c r="I694" s="23">
        <f t="shared" si="53"/>
        <v>283.85686666666669</v>
      </c>
      <c r="J694" s="26">
        <f>(SMA1MSFT[[#This Row],[Adj Close]]-SMA1MSFT[[#This Row],[3-MA]])</f>
        <v>4.0285333333333142</v>
      </c>
      <c r="K694" s="11">
        <f t="shared" si="52"/>
        <v>16.229080817777625</v>
      </c>
      <c r="L694" s="11">
        <f>ABS(SMA1MSFT[[#This Row],[Erorr 2]])</f>
        <v>4.0285333333333142</v>
      </c>
      <c r="M694" s="25">
        <f>SMA1MSFT[[#This Row],[Abs Erorr 2]]/SMA1MSFT[[#This Row],[Adj Close]]</f>
        <v>1.3993531222261754E-2</v>
      </c>
      <c r="N694" s="23">
        <f t="shared" si="54"/>
        <v>280.16845000000001</v>
      </c>
      <c r="O694" s="27">
        <f>SMA1MSFT[[#This Row],[Adj Close]]-SMA1MSFT[[#This Row],[6-MA]]</f>
        <v>7.7169499999999971</v>
      </c>
      <c r="P694" s="11">
        <f>(SMA1MSFT[[#This Row],[Adj Close]]-N694)^2</f>
        <v>59.551317302499953</v>
      </c>
      <c r="Q694" s="11">
        <f>ABS(SMA1MSFT[[#This Row],[Erorr 3]])</f>
        <v>7.7169499999999971</v>
      </c>
      <c r="R694" s="28">
        <f>SMA1MSFT[[#This Row],[Abs Erorr 3]]/SMA1MSFT[[#This Row],[Adj Close]]</f>
        <v>2.6805631685385911E-2</v>
      </c>
    </row>
    <row r="695" spans="2:18">
      <c r="B695" s="14">
        <v>44789.291666666664</v>
      </c>
      <c r="C695" s="15">
        <v>287.13990000000001</v>
      </c>
      <c r="D695" s="23">
        <f t="shared" si="51"/>
        <v>287.8854</v>
      </c>
      <c r="E695" s="24">
        <f>SMA1MSFT[[#This Row],[Adj Close]]-SMA1MSFT[[#This Row],[Naive Trend ]]</f>
        <v>-0.74549999999999272</v>
      </c>
      <c r="F695" s="6">
        <f t="shared" si="50"/>
        <v>0.55577024999998914</v>
      </c>
      <c r="G695" s="6">
        <f>ABS(SMA1MSFT[[#This Row],[Erorr 1]])</f>
        <v>0.74549999999999272</v>
      </c>
      <c r="H695" s="25">
        <f>SMA1MSFT[[#This Row],[Abs Erorr 1]]/SMA1MSFT[[#This Row],[Adj Close]]</f>
        <v>2.5962953946838899E-3</v>
      </c>
      <c r="I695" s="23">
        <f t="shared" si="53"/>
        <v>285.26619999999997</v>
      </c>
      <c r="J695" s="26">
        <f>(SMA1MSFT[[#This Row],[Adj Close]]-SMA1MSFT[[#This Row],[3-MA]])</f>
        <v>1.8737000000000421</v>
      </c>
      <c r="K695" s="11">
        <f t="shared" si="52"/>
        <v>3.5107516900001579</v>
      </c>
      <c r="L695" s="11">
        <f>ABS(SMA1MSFT[[#This Row],[Erorr 2]])</f>
        <v>1.8737000000000421</v>
      </c>
      <c r="M695" s="25">
        <f>SMA1MSFT[[#This Row],[Abs Erorr 2]]/SMA1MSFT[[#This Row],[Adj Close]]</f>
        <v>6.5253905848683584E-3</v>
      </c>
      <c r="N695" s="23">
        <f t="shared" si="54"/>
        <v>281.89495000000005</v>
      </c>
      <c r="O695" s="27">
        <f>SMA1MSFT[[#This Row],[Adj Close]]-SMA1MSFT[[#This Row],[6-MA]]</f>
        <v>5.2449499999999603</v>
      </c>
      <c r="P695" s="11">
        <f>(SMA1MSFT[[#This Row],[Adj Close]]-N695)^2</f>
        <v>27.509500502499584</v>
      </c>
      <c r="Q695" s="11">
        <f>ABS(SMA1MSFT[[#This Row],[Erorr 3]])</f>
        <v>5.2449499999999603</v>
      </c>
      <c r="R695" s="28">
        <f>SMA1MSFT[[#This Row],[Abs Erorr 3]]/SMA1MSFT[[#This Row],[Adj Close]]</f>
        <v>1.8266183139298859E-2</v>
      </c>
    </row>
    <row r="696" spans="2:18">
      <c r="B696" s="14">
        <v>44790.291666666664</v>
      </c>
      <c r="C696" s="15">
        <v>286.38290000000001</v>
      </c>
      <c r="D696" s="23">
        <f t="shared" si="51"/>
        <v>287.13990000000001</v>
      </c>
      <c r="E696" s="24">
        <f>SMA1MSFT[[#This Row],[Adj Close]]-SMA1MSFT[[#This Row],[Naive Trend ]]</f>
        <v>-0.757000000000005</v>
      </c>
      <c r="F696" s="6">
        <f t="shared" si="50"/>
        <v>0.57304900000000758</v>
      </c>
      <c r="G696" s="6">
        <f>ABS(SMA1MSFT[[#This Row],[Erorr 1]])</f>
        <v>0.757000000000005</v>
      </c>
      <c r="H696" s="25">
        <f>SMA1MSFT[[#This Row],[Abs Erorr 1]]/SMA1MSFT[[#This Row],[Adj Close]]</f>
        <v>2.6433142481621808E-3</v>
      </c>
      <c r="I696" s="23">
        <f t="shared" si="53"/>
        <v>287.1268</v>
      </c>
      <c r="J696" s="26">
        <f>(SMA1MSFT[[#This Row],[Adj Close]]-SMA1MSFT[[#This Row],[3-MA]])</f>
        <v>-0.74389999999999645</v>
      </c>
      <c r="K696" s="11">
        <f t="shared" si="52"/>
        <v>0.55338720999999469</v>
      </c>
      <c r="L696" s="11">
        <f>ABS(SMA1MSFT[[#This Row],[Erorr 2]])</f>
        <v>0.74389999999999645</v>
      </c>
      <c r="M696" s="25">
        <f>SMA1MSFT[[#This Row],[Abs Erorr 2]]/SMA1MSFT[[#This Row],[Adj Close]]</f>
        <v>2.5975712935374161E-3</v>
      </c>
      <c r="N696" s="23">
        <f t="shared" si="54"/>
        <v>283.92065000000002</v>
      </c>
      <c r="O696" s="27">
        <f>SMA1MSFT[[#This Row],[Adj Close]]-SMA1MSFT[[#This Row],[6-MA]]</f>
        <v>2.4622499999999832</v>
      </c>
      <c r="P696" s="11">
        <f>(SMA1MSFT[[#This Row],[Adj Close]]-N696)^2</f>
        <v>6.0626750624999168</v>
      </c>
      <c r="Q696" s="11">
        <f>ABS(SMA1MSFT[[#This Row],[Erorr 3]])</f>
        <v>2.4622499999999832</v>
      </c>
      <c r="R696" s="28">
        <f>SMA1MSFT[[#This Row],[Abs Erorr 3]]/SMA1MSFT[[#This Row],[Adj Close]]</f>
        <v>8.5977549637215878E-3</v>
      </c>
    </row>
    <row r="697" spans="2:18">
      <c r="B697" s="14">
        <v>44791.291666666664</v>
      </c>
      <c r="C697" s="15">
        <v>285.2525</v>
      </c>
      <c r="D697" s="23">
        <f t="shared" si="51"/>
        <v>286.38290000000001</v>
      </c>
      <c r="E697" s="24">
        <f>SMA1MSFT[[#This Row],[Adj Close]]-SMA1MSFT[[#This Row],[Naive Trend ]]</f>
        <v>-1.1304000000000087</v>
      </c>
      <c r="F697" s="6">
        <f t="shared" si="50"/>
        <v>1.2778041600000198</v>
      </c>
      <c r="G697" s="6">
        <f>ABS(SMA1MSFT[[#This Row],[Erorr 1]])</f>
        <v>1.1304000000000087</v>
      </c>
      <c r="H697" s="25">
        <f>SMA1MSFT[[#This Row],[Abs Erorr 1]]/SMA1MSFT[[#This Row],[Adj Close]]</f>
        <v>3.9628048833928141E-3</v>
      </c>
      <c r="I697" s="23">
        <f t="shared" si="53"/>
        <v>287.13606666666669</v>
      </c>
      <c r="J697" s="26">
        <f>(SMA1MSFT[[#This Row],[Adj Close]]-SMA1MSFT[[#This Row],[3-MA]])</f>
        <v>-1.8835666666666953</v>
      </c>
      <c r="K697" s="11">
        <f t="shared" si="52"/>
        <v>3.5478233877778855</v>
      </c>
      <c r="L697" s="11">
        <f>ABS(SMA1MSFT[[#This Row],[Erorr 2]])</f>
        <v>1.8835666666666953</v>
      </c>
      <c r="M697" s="25">
        <f>SMA1MSFT[[#This Row],[Abs Erorr 2]]/SMA1MSFT[[#This Row],[Adj Close]]</f>
        <v>6.6031556837072248E-3</v>
      </c>
      <c r="N697" s="23">
        <f t="shared" si="54"/>
        <v>285.49646666666672</v>
      </c>
      <c r="O697" s="27">
        <f>SMA1MSFT[[#This Row],[Adj Close]]-SMA1MSFT[[#This Row],[6-MA]]</f>
        <v>-0.24396666666672218</v>
      </c>
      <c r="P697" s="11">
        <f>(SMA1MSFT[[#This Row],[Adj Close]]-N697)^2</f>
        <v>5.9519734444471527E-2</v>
      </c>
      <c r="Q697" s="11">
        <f>ABS(SMA1MSFT[[#This Row],[Erorr 3]])</f>
        <v>0.24396666666672218</v>
      </c>
      <c r="R697" s="28">
        <f>SMA1MSFT[[#This Row],[Abs Erorr 3]]/SMA1MSFT[[#This Row],[Adj Close]]</f>
        <v>8.5526565645076616E-4</v>
      </c>
    </row>
    <row r="698" spans="2:18">
      <c r="B698" s="14">
        <v>44792.291666666664</v>
      </c>
      <c r="C698" s="15">
        <v>281.3005</v>
      </c>
      <c r="D698" s="23">
        <f t="shared" si="51"/>
        <v>285.2525</v>
      </c>
      <c r="E698" s="24">
        <f>SMA1MSFT[[#This Row],[Adj Close]]-SMA1MSFT[[#This Row],[Naive Trend ]]</f>
        <v>-3.9519999999999982</v>
      </c>
      <c r="F698" s="6">
        <f t="shared" si="50"/>
        <v>15.618303999999986</v>
      </c>
      <c r="G698" s="6">
        <f>ABS(SMA1MSFT[[#This Row],[Erorr 1]])</f>
        <v>3.9519999999999982</v>
      </c>
      <c r="H698" s="25">
        <f>SMA1MSFT[[#This Row],[Abs Erorr 1]]/SMA1MSFT[[#This Row],[Adj Close]]</f>
        <v>1.404903297363495E-2</v>
      </c>
      <c r="I698" s="23">
        <f t="shared" si="53"/>
        <v>286.25843333333336</v>
      </c>
      <c r="J698" s="26">
        <f>(SMA1MSFT[[#This Row],[Adj Close]]-SMA1MSFT[[#This Row],[3-MA]])</f>
        <v>-4.957933333333358</v>
      </c>
      <c r="K698" s="11">
        <f t="shared" si="52"/>
        <v>24.58110293777802</v>
      </c>
      <c r="L698" s="11">
        <f>ABS(SMA1MSFT[[#This Row],[Erorr 2]])</f>
        <v>4.957933333333358</v>
      </c>
      <c r="M698" s="25">
        <f>SMA1MSFT[[#This Row],[Abs Erorr 2]]/SMA1MSFT[[#This Row],[Adj Close]]</f>
        <v>1.7625042733067867E-2</v>
      </c>
      <c r="N698" s="23">
        <f t="shared" si="54"/>
        <v>285.76231666666666</v>
      </c>
      <c r="O698" s="27">
        <f>SMA1MSFT[[#This Row],[Adj Close]]-SMA1MSFT[[#This Row],[6-MA]]</f>
        <v>-4.4618166666666639</v>
      </c>
      <c r="P698" s="11">
        <f>(SMA1MSFT[[#This Row],[Adj Close]]-N698)^2</f>
        <v>19.907807966944418</v>
      </c>
      <c r="Q698" s="11">
        <f>ABS(SMA1MSFT[[#This Row],[Erorr 3]])</f>
        <v>4.4618166666666639</v>
      </c>
      <c r="R698" s="28">
        <f>SMA1MSFT[[#This Row],[Abs Erorr 3]]/SMA1MSFT[[#This Row],[Adj Close]]</f>
        <v>1.5861389036516692E-2</v>
      </c>
    </row>
    <row r="699" spans="2:18">
      <c r="B699" s="14">
        <v>44795.291666666664</v>
      </c>
      <c r="C699" s="15">
        <v>273.04289999999997</v>
      </c>
      <c r="D699" s="23">
        <f t="shared" si="51"/>
        <v>281.3005</v>
      </c>
      <c r="E699" s="24">
        <f>SMA1MSFT[[#This Row],[Adj Close]]-SMA1MSFT[[#This Row],[Naive Trend ]]</f>
        <v>-8.2576000000000249</v>
      </c>
      <c r="F699" s="6">
        <f t="shared" si="50"/>
        <v>68.187957760000415</v>
      </c>
      <c r="G699" s="6">
        <f>ABS(SMA1MSFT[[#This Row],[Erorr 1]])</f>
        <v>8.2576000000000249</v>
      </c>
      <c r="H699" s="25">
        <f>SMA1MSFT[[#This Row],[Abs Erorr 1]]/SMA1MSFT[[#This Row],[Adj Close]]</f>
        <v>3.0242866597153875E-2</v>
      </c>
      <c r="I699" s="23">
        <f t="shared" si="53"/>
        <v>284.31196666666665</v>
      </c>
      <c r="J699" s="26">
        <f>(SMA1MSFT[[#This Row],[Adj Close]]-SMA1MSFT[[#This Row],[3-MA]])</f>
        <v>-11.269066666666674</v>
      </c>
      <c r="K699" s="11">
        <f t="shared" si="52"/>
        <v>126.99186353777795</v>
      </c>
      <c r="L699" s="11">
        <f>ABS(SMA1MSFT[[#This Row],[Erorr 2]])</f>
        <v>11.269066666666674</v>
      </c>
      <c r="M699" s="25">
        <f>SMA1MSFT[[#This Row],[Abs Erorr 2]]/SMA1MSFT[[#This Row],[Adj Close]]</f>
        <v>4.1272146855555206E-2</v>
      </c>
      <c r="N699" s="23">
        <f t="shared" si="54"/>
        <v>285.71938333333338</v>
      </c>
      <c r="O699" s="27">
        <f>SMA1MSFT[[#This Row],[Adj Close]]-SMA1MSFT[[#This Row],[6-MA]]</f>
        <v>-12.676483333333408</v>
      </c>
      <c r="P699" s="11">
        <f>(SMA1MSFT[[#This Row],[Adj Close]]-N699)^2</f>
        <v>160.69322970027969</v>
      </c>
      <c r="Q699" s="11">
        <f>ABS(SMA1MSFT[[#This Row],[Erorr 3]])</f>
        <v>12.676483333333408</v>
      </c>
      <c r="R699" s="28">
        <f>SMA1MSFT[[#This Row],[Abs Erorr 3]]/SMA1MSFT[[#This Row],[Adj Close]]</f>
        <v>4.642670925826458E-2</v>
      </c>
    </row>
    <row r="700" spans="2:18">
      <c r="B700" s="14">
        <v>44796.291666666664</v>
      </c>
      <c r="C700" s="15">
        <v>271.75510000000003</v>
      </c>
      <c r="D700" s="23">
        <f t="shared" si="51"/>
        <v>273.04289999999997</v>
      </c>
      <c r="E700" s="24">
        <f>SMA1MSFT[[#This Row],[Adj Close]]-SMA1MSFT[[#This Row],[Naive Trend ]]</f>
        <v>-1.2877999999999474</v>
      </c>
      <c r="F700" s="6">
        <f t="shared" si="50"/>
        <v>1.6584288399998646</v>
      </c>
      <c r="G700" s="6">
        <f>ABS(SMA1MSFT[[#This Row],[Erorr 1]])</f>
        <v>1.2877999999999474</v>
      </c>
      <c r="H700" s="25">
        <f>SMA1MSFT[[#This Row],[Abs Erorr 1]]/SMA1MSFT[[#This Row],[Adj Close]]</f>
        <v>4.7388255087023106E-3</v>
      </c>
      <c r="I700" s="23">
        <f t="shared" si="53"/>
        <v>279.86529999999999</v>
      </c>
      <c r="J700" s="26">
        <f>(SMA1MSFT[[#This Row],[Adj Close]]-SMA1MSFT[[#This Row],[3-MA]])</f>
        <v>-8.1101999999999634</v>
      </c>
      <c r="K700" s="11">
        <f t="shared" si="52"/>
        <v>65.77534403999941</v>
      </c>
      <c r="L700" s="11">
        <f>ABS(SMA1MSFT[[#This Row],[Erorr 2]])</f>
        <v>8.1101999999999634</v>
      </c>
      <c r="M700" s="25">
        <f>SMA1MSFT[[#This Row],[Abs Erorr 2]]/SMA1MSFT[[#This Row],[Adj Close]]</f>
        <v>2.9843782140611022E-2</v>
      </c>
      <c r="N700" s="23">
        <f t="shared" si="54"/>
        <v>283.50068333333337</v>
      </c>
      <c r="O700" s="27">
        <f>SMA1MSFT[[#This Row],[Adj Close]]-SMA1MSFT[[#This Row],[6-MA]]</f>
        <v>-11.745583333333343</v>
      </c>
      <c r="P700" s="11">
        <f>(SMA1MSFT[[#This Row],[Adj Close]]-N700)^2</f>
        <v>137.95872784027802</v>
      </c>
      <c r="Q700" s="11">
        <f>ABS(SMA1MSFT[[#This Row],[Erorr 3]])</f>
        <v>11.745583333333343</v>
      </c>
      <c r="R700" s="28">
        <f>SMA1MSFT[[#This Row],[Abs Erorr 3]]/SMA1MSFT[[#This Row],[Adj Close]]</f>
        <v>4.3221206642794711E-2</v>
      </c>
    </row>
    <row r="701" spans="2:18">
      <c r="B701" s="14">
        <v>44797.291666666664</v>
      </c>
      <c r="C701" s="15">
        <v>271.11619999999999</v>
      </c>
      <c r="D701" s="23">
        <f t="shared" si="51"/>
        <v>271.75510000000003</v>
      </c>
      <c r="E701" s="24">
        <f>SMA1MSFT[[#This Row],[Adj Close]]-SMA1MSFT[[#This Row],[Naive Trend ]]</f>
        <v>-0.63890000000003511</v>
      </c>
      <c r="F701" s="6">
        <f t="shared" si="50"/>
        <v>0.40819321000004488</v>
      </c>
      <c r="G701" s="6">
        <f>ABS(SMA1MSFT[[#This Row],[Erorr 1]])</f>
        <v>0.63890000000003511</v>
      </c>
      <c r="H701" s="25">
        <f>SMA1MSFT[[#This Row],[Abs Erorr 1]]/SMA1MSFT[[#This Row],[Adj Close]]</f>
        <v>2.3565541269759431E-3</v>
      </c>
      <c r="I701" s="23">
        <f t="shared" si="53"/>
        <v>275.36616666666669</v>
      </c>
      <c r="J701" s="26">
        <f>(SMA1MSFT[[#This Row],[Adj Close]]-SMA1MSFT[[#This Row],[3-MA]])</f>
        <v>-4.249966666666694</v>
      </c>
      <c r="K701" s="11">
        <f t="shared" si="52"/>
        <v>18.06221666777801</v>
      </c>
      <c r="L701" s="11">
        <f>ABS(SMA1MSFT[[#This Row],[Erorr 2]])</f>
        <v>4.249966666666694</v>
      </c>
      <c r="M701" s="25">
        <f>SMA1MSFT[[#This Row],[Abs Erorr 2]]/SMA1MSFT[[#This Row],[Adj Close]]</f>
        <v>1.5675812314670589E-2</v>
      </c>
      <c r="N701" s="23">
        <f t="shared" si="54"/>
        <v>280.81229999999999</v>
      </c>
      <c r="O701" s="27">
        <f>SMA1MSFT[[#This Row],[Adj Close]]-SMA1MSFT[[#This Row],[6-MA]]</f>
        <v>-9.6961000000000013</v>
      </c>
      <c r="P701" s="11">
        <f>(SMA1MSFT[[#This Row],[Adj Close]]-N701)^2</f>
        <v>94.014355210000019</v>
      </c>
      <c r="Q701" s="11">
        <f>ABS(SMA1MSFT[[#This Row],[Erorr 3]])</f>
        <v>9.6961000000000013</v>
      </c>
      <c r="R701" s="28">
        <f>SMA1MSFT[[#This Row],[Abs Erorr 3]]/SMA1MSFT[[#This Row],[Adj Close]]</f>
        <v>3.5763631977727639E-2</v>
      </c>
    </row>
    <row r="702" spans="2:18">
      <c r="B702" s="14">
        <v>44798.291666666664</v>
      </c>
      <c r="C702" s="15">
        <v>274.12430000000001</v>
      </c>
      <c r="D702" s="23">
        <f t="shared" si="51"/>
        <v>271.11619999999999</v>
      </c>
      <c r="E702" s="24">
        <f>SMA1MSFT[[#This Row],[Adj Close]]-SMA1MSFT[[#This Row],[Naive Trend ]]</f>
        <v>3.0081000000000131</v>
      </c>
      <c r="F702" s="6">
        <f t="shared" si="50"/>
        <v>9.0486656100000786</v>
      </c>
      <c r="G702" s="6">
        <f>ABS(SMA1MSFT[[#This Row],[Erorr 1]])</f>
        <v>3.0081000000000131</v>
      </c>
      <c r="H702" s="25">
        <f>SMA1MSFT[[#This Row],[Abs Erorr 1]]/SMA1MSFT[[#This Row],[Adj Close]]</f>
        <v>1.0973489033989373E-2</v>
      </c>
      <c r="I702" s="23">
        <f t="shared" si="53"/>
        <v>271.97139999999996</v>
      </c>
      <c r="J702" s="26">
        <f>(SMA1MSFT[[#This Row],[Adj Close]]-SMA1MSFT[[#This Row],[3-MA]])</f>
        <v>2.1529000000000451</v>
      </c>
      <c r="K702" s="11">
        <f t="shared" si="52"/>
        <v>4.6349784100001941</v>
      </c>
      <c r="L702" s="11">
        <f>ABS(SMA1MSFT[[#This Row],[Erorr 2]])</f>
        <v>2.1529000000000451</v>
      </c>
      <c r="M702" s="25">
        <f>SMA1MSFT[[#This Row],[Abs Erorr 2]]/SMA1MSFT[[#This Row],[Adj Close]]</f>
        <v>7.8537364254100978E-3</v>
      </c>
      <c r="N702" s="23">
        <f t="shared" si="54"/>
        <v>278.14168333333333</v>
      </c>
      <c r="O702" s="27">
        <f>SMA1MSFT[[#This Row],[Adj Close]]-SMA1MSFT[[#This Row],[6-MA]]</f>
        <v>-4.0173833333333278</v>
      </c>
      <c r="P702" s="11">
        <f>(SMA1MSFT[[#This Row],[Adj Close]]-N702)^2</f>
        <v>16.1393688469444</v>
      </c>
      <c r="Q702" s="11">
        <f>ABS(SMA1MSFT[[#This Row],[Erorr 3]])</f>
        <v>4.0173833333333278</v>
      </c>
      <c r="R702" s="28">
        <f>SMA1MSFT[[#This Row],[Abs Erorr 3]]/SMA1MSFT[[#This Row],[Adj Close]]</f>
        <v>1.4655334581185717E-2</v>
      </c>
    </row>
    <row r="703" spans="2:18">
      <c r="B703" s="14">
        <v>44799.291666666664</v>
      </c>
      <c r="C703" s="15">
        <v>263.54660000000001</v>
      </c>
      <c r="D703" s="23">
        <f t="shared" si="51"/>
        <v>274.12430000000001</v>
      </c>
      <c r="E703" s="24">
        <f>SMA1MSFT[[#This Row],[Adj Close]]-SMA1MSFT[[#This Row],[Naive Trend ]]</f>
        <v>-10.577699999999993</v>
      </c>
      <c r="F703" s="6">
        <f t="shared" si="50"/>
        <v>111.88773728999985</v>
      </c>
      <c r="G703" s="6">
        <f>ABS(SMA1MSFT[[#This Row],[Erorr 1]])</f>
        <v>10.577699999999993</v>
      </c>
      <c r="H703" s="25">
        <f>SMA1MSFT[[#This Row],[Abs Erorr 1]]/SMA1MSFT[[#This Row],[Adj Close]]</f>
        <v>4.0135975952639846E-2</v>
      </c>
      <c r="I703" s="23">
        <f t="shared" si="53"/>
        <v>272.33186666666666</v>
      </c>
      <c r="J703" s="26">
        <f>(SMA1MSFT[[#This Row],[Adj Close]]-SMA1MSFT[[#This Row],[3-MA]])</f>
        <v>-8.7852666666666437</v>
      </c>
      <c r="K703" s="11">
        <f t="shared" si="52"/>
        <v>77.180910404444035</v>
      </c>
      <c r="L703" s="11">
        <f>ABS(SMA1MSFT[[#This Row],[Erorr 2]])</f>
        <v>8.7852666666666437</v>
      </c>
      <c r="M703" s="25">
        <f>SMA1MSFT[[#This Row],[Abs Erorr 2]]/SMA1MSFT[[#This Row],[Adj Close]]</f>
        <v>3.3334775203575549E-2</v>
      </c>
      <c r="N703" s="23">
        <f t="shared" si="54"/>
        <v>276.09858333333335</v>
      </c>
      <c r="O703" s="27">
        <f>SMA1MSFT[[#This Row],[Adj Close]]-SMA1MSFT[[#This Row],[6-MA]]</f>
        <v>-12.551983333333339</v>
      </c>
      <c r="P703" s="11">
        <f>(SMA1MSFT[[#This Row],[Adj Close]]-N703)^2</f>
        <v>157.55228560027794</v>
      </c>
      <c r="Q703" s="11">
        <f>ABS(SMA1MSFT[[#This Row],[Erorr 3]])</f>
        <v>12.551983333333339</v>
      </c>
      <c r="R703" s="28">
        <f>SMA1MSFT[[#This Row],[Abs Erorr 3]]/SMA1MSFT[[#This Row],[Adj Close]]</f>
        <v>4.7627187500553371E-2</v>
      </c>
    </row>
    <row r="704" spans="2:18">
      <c r="B704" s="14">
        <v>44802.291666666664</v>
      </c>
      <c r="C704" s="15">
        <v>260.73509999999999</v>
      </c>
      <c r="D704" s="23">
        <f t="shared" si="51"/>
        <v>263.54660000000001</v>
      </c>
      <c r="E704" s="24">
        <f>SMA1MSFT[[#This Row],[Adj Close]]-SMA1MSFT[[#This Row],[Naive Trend ]]</f>
        <v>-2.8115000000000236</v>
      </c>
      <c r="F704" s="6">
        <f t="shared" si="50"/>
        <v>7.9045322500001332</v>
      </c>
      <c r="G704" s="6">
        <f>ABS(SMA1MSFT[[#This Row],[Erorr 1]])</f>
        <v>2.8115000000000236</v>
      </c>
      <c r="H704" s="25">
        <f>SMA1MSFT[[#This Row],[Abs Erorr 1]]/SMA1MSFT[[#This Row],[Adj Close]]</f>
        <v>1.0782974751002162E-2</v>
      </c>
      <c r="I704" s="23">
        <f t="shared" si="53"/>
        <v>269.59570000000002</v>
      </c>
      <c r="J704" s="26">
        <f>(SMA1MSFT[[#This Row],[Adj Close]]-SMA1MSFT[[#This Row],[3-MA]])</f>
        <v>-8.8606000000000336</v>
      </c>
      <c r="K704" s="11">
        <f t="shared" si="52"/>
        <v>78.5102323600006</v>
      </c>
      <c r="L704" s="11">
        <f>ABS(SMA1MSFT[[#This Row],[Erorr 2]])</f>
        <v>8.8606000000000336</v>
      </c>
      <c r="M704" s="25">
        <f>SMA1MSFT[[#This Row],[Abs Erorr 2]]/SMA1MSFT[[#This Row],[Adj Close]]</f>
        <v>3.3983149947974148E-2</v>
      </c>
      <c r="N704" s="23">
        <f t="shared" si="54"/>
        <v>272.48093333333333</v>
      </c>
      <c r="O704" s="27">
        <f>SMA1MSFT[[#This Row],[Adj Close]]-SMA1MSFT[[#This Row],[6-MA]]</f>
        <v>-11.745833333333337</v>
      </c>
      <c r="P704" s="11">
        <f>(SMA1MSFT[[#This Row],[Adj Close]]-N704)^2</f>
        <v>137.96460069444453</v>
      </c>
      <c r="Q704" s="11">
        <f>ABS(SMA1MSFT[[#This Row],[Erorr 3]])</f>
        <v>11.745833333333337</v>
      </c>
      <c r="R704" s="28">
        <f>SMA1MSFT[[#This Row],[Abs Erorr 3]]/SMA1MSFT[[#This Row],[Adj Close]]</f>
        <v>4.5048914907633603E-2</v>
      </c>
    </row>
    <row r="705" spans="2:18">
      <c r="B705" s="14">
        <v>44803.291666666664</v>
      </c>
      <c r="C705" s="15">
        <v>258.51339999999999</v>
      </c>
      <c r="D705" s="23">
        <f t="shared" si="51"/>
        <v>260.73509999999999</v>
      </c>
      <c r="E705" s="24">
        <f>SMA1MSFT[[#This Row],[Adj Close]]-SMA1MSFT[[#This Row],[Naive Trend ]]</f>
        <v>-2.2216999999999985</v>
      </c>
      <c r="F705" s="6">
        <f t="shared" si="50"/>
        <v>4.9359508899999929</v>
      </c>
      <c r="G705" s="6">
        <f>ABS(SMA1MSFT[[#This Row],[Erorr 1]])</f>
        <v>2.2216999999999985</v>
      </c>
      <c r="H705" s="25">
        <f>SMA1MSFT[[#This Row],[Abs Erorr 1]]/SMA1MSFT[[#This Row],[Adj Close]]</f>
        <v>8.5941386403954254E-3</v>
      </c>
      <c r="I705" s="23">
        <f t="shared" si="53"/>
        <v>266.13533333333334</v>
      </c>
      <c r="J705" s="26">
        <f>(SMA1MSFT[[#This Row],[Adj Close]]-SMA1MSFT[[#This Row],[3-MA]])</f>
        <v>-7.6219333333333452</v>
      </c>
      <c r="K705" s="11">
        <f t="shared" si="52"/>
        <v>58.093867737777956</v>
      </c>
      <c r="L705" s="11">
        <f>ABS(SMA1MSFT[[#This Row],[Erorr 2]])</f>
        <v>7.6219333333333452</v>
      </c>
      <c r="M705" s="25">
        <f>SMA1MSFT[[#This Row],[Abs Erorr 2]]/SMA1MSFT[[#This Row],[Adj Close]]</f>
        <v>2.9483706969670995E-2</v>
      </c>
      <c r="N705" s="23">
        <f t="shared" si="54"/>
        <v>269.05336666666659</v>
      </c>
      <c r="O705" s="27">
        <f>SMA1MSFT[[#This Row],[Adj Close]]-SMA1MSFT[[#This Row],[6-MA]]</f>
        <v>-10.539966666666601</v>
      </c>
      <c r="P705" s="11">
        <f>(SMA1MSFT[[#This Row],[Adj Close]]-N705)^2</f>
        <v>111.09089733444306</v>
      </c>
      <c r="Q705" s="11">
        <f>ABS(SMA1MSFT[[#This Row],[Erorr 3]])</f>
        <v>10.539966666666601</v>
      </c>
      <c r="R705" s="28">
        <f>SMA1MSFT[[#This Row],[Abs Erorr 3]]/SMA1MSFT[[#This Row],[Adj Close]]</f>
        <v>4.0771451950524042E-2</v>
      </c>
    </row>
    <row r="706" spans="2:18">
      <c r="B706" s="14">
        <v>44804.291666666664</v>
      </c>
      <c r="C706" s="15">
        <v>257.03879999999998</v>
      </c>
      <c r="D706" s="23">
        <f t="shared" si="51"/>
        <v>258.51339999999999</v>
      </c>
      <c r="E706" s="24">
        <f>SMA1MSFT[[#This Row],[Adj Close]]-SMA1MSFT[[#This Row],[Naive Trend ]]</f>
        <v>-1.4746000000000095</v>
      </c>
      <c r="F706" s="6">
        <f t="shared" si="50"/>
        <v>2.1744451600000279</v>
      </c>
      <c r="G706" s="6">
        <f>ABS(SMA1MSFT[[#This Row],[Erorr 1]])</f>
        <v>1.4746000000000095</v>
      </c>
      <c r="H706" s="25">
        <f>SMA1MSFT[[#This Row],[Abs Erorr 1]]/SMA1MSFT[[#This Row],[Adj Close]]</f>
        <v>5.7368770784800181E-3</v>
      </c>
      <c r="I706" s="23">
        <f t="shared" si="53"/>
        <v>260.93170000000003</v>
      </c>
      <c r="J706" s="26">
        <f>(SMA1MSFT[[#This Row],[Adj Close]]-SMA1MSFT[[#This Row],[3-MA]])</f>
        <v>-3.8929000000000542</v>
      </c>
      <c r="K706" s="11">
        <f t="shared" si="52"/>
        <v>15.154670410000422</v>
      </c>
      <c r="L706" s="11">
        <f>ABS(SMA1MSFT[[#This Row],[Erorr 2]])</f>
        <v>3.8929000000000542</v>
      </c>
      <c r="M706" s="25">
        <f>SMA1MSFT[[#This Row],[Abs Erorr 2]]/SMA1MSFT[[#This Row],[Adj Close]]</f>
        <v>1.5145184306805254E-2</v>
      </c>
      <c r="N706" s="23">
        <f t="shared" si="54"/>
        <v>266.63178333333332</v>
      </c>
      <c r="O706" s="27">
        <f>SMA1MSFT[[#This Row],[Adj Close]]-SMA1MSFT[[#This Row],[6-MA]]</f>
        <v>-9.5929833333333363</v>
      </c>
      <c r="P706" s="11">
        <f>(SMA1MSFT[[#This Row],[Adj Close]]-N706)^2</f>
        <v>92.025329233611174</v>
      </c>
      <c r="Q706" s="11">
        <f>ABS(SMA1MSFT[[#This Row],[Erorr 3]])</f>
        <v>9.5929833333333363</v>
      </c>
      <c r="R706" s="28">
        <f>SMA1MSFT[[#This Row],[Abs Erorr 3]]/SMA1MSFT[[#This Row],[Adj Close]]</f>
        <v>3.7321148921226434E-2</v>
      </c>
    </row>
    <row r="707" spans="2:18">
      <c r="B707" s="14">
        <v>44805.291666666664</v>
      </c>
      <c r="C707" s="15">
        <v>255.98699999999999</v>
      </c>
      <c r="D707" s="23">
        <f t="shared" si="51"/>
        <v>257.03879999999998</v>
      </c>
      <c r="E707" s="24">
        <f>SMA1MSFT[[#This Row],[Adj Close]]-SMA1MSFT[[#This Row],[Naive Trend ]]</f>
        <v>-1.0517999999999859</v>
      </c>
      <c r="F707" s="6">
        <f t="shared" si="50"/>
        <v>1.1062832399999702</v>
      </c>
      <c r="G707" s="6">
        <f>ABS(SMA1MSFT[[#This Row],[Erorr 1]])</f>
        <v>1.0517999999999859</v>
      </c>
      <c r="H707" s="25">
        <f>SMA1MSFT[[#This Row],[Abs Erorr 1]]/SMA1MSFT[[#This Row],[Adj Close]]</f>
        <v>4.1088024001218262E-3</v>
      </c>
      <c r="I707" s="23">
        <f t="shared" si="53"/>
        <v>258.76243333333332</v>
      </c>
      <c r="J707" s="26">
        <f>(SMA1MSFT[[#This Row],[Adj Close]]-SMA1MSFT[[#This Row],[3-MA]])</f>
        <v>-2.775433333333325</v>
      </c>
      <c r="K707" s="11">
        <f t="shared" si="52"/>
        <v>7.7030301877777312</v>
      </c>
      <c r="L707" s="11">
        <f>ABS(SMA1MSFT[[#This Row],[Erorr 2]])</f>
        <v>2.775433333333325</v>
      </c>
      <c r="M707" s="25">
        <f>SMA1MSFT[[#This Row],[Abs Erorr 2]]/SMA1MSFT[[#This Row],[Adj Close]]</f>
        <v>1.0842087033065448E-2</v>
      </c>
      <c r="N707" s="23">
        <f t="shared" si="54"/>
        <v>264.17906666666664</v>
      </c>
      <c r="O707" s="27">
        <f>SMA1MSFT[[#This Row],[Adj Close]]-SMA1MSFT[[#This Row],[6-MA]]</f>
        <v>-8.1920666666666477</v>
      </c>
      <c r="P707" s="11">
        <f>(SMA1MSFT[[#This Row],[Adj Close]]-N707)^2</f>
        <v>67.109956271110804</v>
      </c>
      <c r="Q707" s="11">
        <f>ABS(SMA1MSFT[[#This Row],[Erorr 3]])</f>
        <v>8.1920666666666477</v>
      </c>
      <c r="R707" s="28">
        <f>SMA1MSFT[[#This Row],[Abs Erorr 3]]/SMA1MSFT[[#This Row],[Adj Close]]</f>
        <v>3.2001885512415271E-2</v>
      </c>
    </row>
    <row r="708" spans="2:18">
      <c r="B708" s="14">
        <v>44806.291666666664</v>
      </c>
      <c r="C708" s="15">
        <v>251.72049999999999</v>
      </c>
      <c r="D708" s="23">
        <f t="shared" si="51"/>
        <v>255.98699999999999</v>
      </c>
      <c r="E708" s="24">
        <f>SMA1MSFT[[#This Row],[Adj Close]]-SMA1MSFT[[#This Row],[Naive Trend ]]</f>
        <v>-4.2665000000000077</v>
      </c>
      <c r="F708" s="6">
        <f t="shared" ref="F708:F771" si="55">(C708-D708)^2</f>
        <v>18.203022250000068</v>
      </c>
      <c r="G708" s="6">
        <f>ABS(SMA1MSFT[[#This Row],[Erorr 1]])</f>
        <v>4.2665000000000077</v>
      </c>
      <c r="H708" s="25">
        <f>SMA1MSFT[[#This Row],[Abs Erorr 1]]/SMA1MSFT[[#This Row],[Adj Close]]</f>
        <v>1.69493545420417E-2</v>
      </c>
      <c r="I708" s="23">
        <f t="shared" si="53"/>
        <v>257.17973333333333</v>
      </c>
      <c r="J708" s="26">
        <f>(SMA1MSFT[[#This Row],[Adj Close]]-SMA1MSFT[[#This Row],[3-MA]])</f>
        <v>-5.4592333333333443</v>
      </c>
      <c r="K708" s="11">
        <f t="shared" si="52"/>
        <v>29.803228587777898</v>
      </c>
      <c r="L708" s="11">
        <f>ABS(SMA1MSFT[[#This Row],[Erorr 2]])</f>
        <v>5.4592333333333443</v>
      </c>
      <c r="M708" s="25">
        <f>SMA1MSFT[[#This Row],[Abs Erorr 2]]/SMA1MSFT[[#This Row],[Adj Close]]</f>
        <v>2.1687678728325045E-2</v>
      </c>
      <c r="N708" s="23">
        <f t="shared" si="54"/>
        <v>261.65753333333333</v>
      </c>
      <c r="O708" s="27">
        <f>SMA1MSFT[[#This Row],[Adj Close]]-SMA1MSFT[[#This Row],[6-MA]]</f>
        <v>-9.9370333333333463</v>
      </c>
      <c r="P708" s="11">
        <f>(SMA1MSFT[[#This Row],[Adj Close]]-N708)^2</f>
        <v>98.744631467778035</v>
      </c>
      <c r="Q708" s="11">
        <f>ABS(SMA1MSFT[[#This Row],[Erorr 3]])</f>
        <v>9.9370333333333463</v>
      </c>
      <c r="R708" s="28">
        <f>SMA1MSFT[[#This Row],[Abs Erorr 3]]/SMA1MSFT[[#This Row],[Adj Close]]</f>
        <v>3.9476456360659329E-2</v>
      </c>
    </row>
    <row r="709" spans="2:18">
      <c r="B709" s="14">
        <v>44810.291666666664</v>
      </c>
      <c r="C709" s="15">
        <v>248.9581</v>
      </c>
      <c r="D709" s="23">
        <f t="shared" ref="D709:D772" si="56">C708</f>
        <v>251.72049999999999</v>
      </c>
      <c r="E709" s="24">
        <f>SMA1MSFT[[#This Row],[Adj Close]]-SMA1MSFT[[#This Row],[Naive Trend ]]</f>
        <v>-2.7623999999999853</v>
      </c>
      <c r="F709" s="6">
        <f t="shared" si="55"/>
        <v>7.6308537599999191</v>
      </c>
      <c r="G709" s="6">
        <f>ABS(SMA1MSFT[[#This Row],[Erorr 1]])</f>
        <v>2.7623999999999853</v>
      </c>
      <c r="H709" s="25">
        <f>SMA1MSFT[[#This Row],[Abs Erorr 1]]/SMA1MSFT[[#This Row],[Adj Close]]</f>
        <v>1.1095843035434417E-2</v>
      </c>
      <c r="I709" s="23">
        <f t="shared" si="53"/>
        <v>254.91543333333334</v>
      </c>
      <c r="J709" s="26">
        <f>(SMA1MSFT[[#This Row],[Adj Close]]-SMA1MSFT[[#This Row],[3-MA]])</f>
        <v>-5.957333333333338</v>
      </c>
      <c r="K709" s="11">
        <f t="shared" si="52"/>
        <v>35.489820444444497</v>
      </c>
      <c r="L709" s="11">
        <f>ABS(SMA1MSFT[[#This Row],[Erorr 2]])</f>
        <v>5.957333333333338</v>
      </c>
      <c r="M709" s="25">
        <f>SMA1MSFT[[#This Row],[Abs Erorr 2]]/SMA1MSFT[[#This Row],[Adj Close]]</f>
        <v>2.3929060084140013E-2</v>
      </c>
      <c r="N709" s="23">
        <f t="shared" si="54"/>
        <v>257.92356666666666</v>
      </c>
      <c r="O709" s="27">
        <f>SMA1MSFT[[#This Row],[Adj Close]]-SMA1MSFT[[#This Row],[6-MA]]</f>
        <v>-8.9654666666666571</v>
      </c>
      <c r="P709" s="11">
        <f>(SMA1MSFT[[#This Row],[Adj Close]]-N709)^2</f>
        <v>80.379592551110946</v>
      </c>
      <c r="Q709" s="11">
        <f>ABS(SMA1MSFT[[#This Row],[Erorr 3]])</f>
        <v>8.9654666666666571</v>
      </c>
      <c r="R709" s="28">
        <f>SMA1MSFT[[#This Row],[Abs Erorr 3]]/SMA1MSFT[[#This Row],[Adj Close]]</f>
        <v>3.6011950069777435E-2</v>
      </c>
    </row>
    <row r="710" spans="2:18">
      <c r="B710" s="14">
        <v>44811.291666666664</v>
      </c>
      <c r="C710" s="15">
        <v>253.71610000000001</v>
      </c>
      <c r="D710" s="23">
        <f t="shared" si="56"/>
        <v>248.9581</v>
      </c>
      <c r="E710" s="24">
        <f>SMA1MSFT[[#This Row],[Adj Close]]-SMA1MSFT[[#This Row],[Naive Trend ]]</f>
        <v>4.7580000000000098</v>
      </c>
      <c r="F710" s="6">
        <f t="shared" si="55"/>
        <v>22.638564000000095</v>
      </c>
      <c r="G710" s="6">
        <f>ABS(SMA1MSFT[[#This Row],[Erorr 1]])</f>
        <v>4.7580000000000098</v>
      </c>
      <c r="H710" s="25">
        <f>SMA1MSFT[[#This Row],[Abs Erorr 1]]/SMA1MSFT[[#This Row],[Adj Close]]</f>
        <v>1.8753244275787031E-2</v>
      </c>
      <c r="I710" s="23">
        <f t="shared" si="53"/>
        <v>252.22186666666667</v>
      </c>
      <c r="J710" s="26">
        <f>(SMA1MSFT[[#This Row],[Adj Close]]-SMA1MSFT[[#This Row],[3-MA]])</f>
        <v>1.4942333333333409</v>
      </c>
      <c r="K710" s="11">
        <f t="shared" ref="K710:K773" si="57">(C710-I710)^2</f>
        <v>2.2327332544444669</v>
      </c>
      <c r="L710" s="11">
        <f>ABS(SMA1MSFT[[#This Row],[Erorr 2]])</f>
        <v>1.4942333333333409</v>
      </c>
      <c r="M710" s="25">
        <f>SMA1MSFT[[#This Row],[Abs Erorr 2]]/SMA1MSFT[[#This Row],[Adj Close]]</f>
        <v>5.8893910687313131E-3</v>
      </c>
      <c r="N710" s="23">
        <f t="shared" si="54"/>
        <v>255.49215000000001</v>
      </c>
      <c r="O710" s="27">
        <f>SMA1MSFT[[#This Row],[Adj Close]]-SMA1MSFT[[#This Row],[6-MA]]</f>
        <v>-1.7760499999999979</v>
      </c>
      <c r="P710" s="11">
        <f>(SMA1MSFT[[#This Row],[Adj Close]]-N710)^2</f>
        <v>3.1543536024999925</v>
      </c>
      <c r="Q710" s="11">
        <f>ABS(SMA1MSFT[[#This Row],[Erorr 3]])</f>
        <v>1.7760499999999979</v>
      </c>
      <c r="R710" s="28">
        <f>SMA1MSFT[[#This Row],[Abs Erorr 3]]/SMA1MSFT[[#This Row],[Adj Close]]</f>
        <v>7.0001470147144692E-3</v>
      </c>
    </row>
    <row r="711" spans="2:18">
      <c r="B711" s="14">
        <v>44812.291666666664</v>
      </c>
      <c r="C711" s="15">
        <v>254.1388</v>
      </c>
      <c r="D711" s="23">
        <f t="shared" si="56"/>
        <v>253.71610000000001</v>
      </c>
      <c r="E711" s="24">
        <f>SMA1MSFT[[#This Row],[Adj Close]]-SMA1MSFT[[#This Row],[Naive Trend ]]</f>
        <v>0.42269999999999186</v>
      </c>
      <c r="F711" s="6">
        <f t="shared" si="55"/>
        <v>0.17867528999999313</v>
      </c>
      <c r="G711" s="6">
        <f>ABS(SMA1MSFT[[#This Row],[Erorr 1]])</f>
        <v>0.42269999999999186</v>
      </c>
      <c r="H711" s="25">
        <f>SMA1MSFT[[#This Row],[Abs Erorr 1]]/SMA1MSFT[[#This Row],[Adj Close]]</f>
        <v>1.6632643264231665E-3</v>
      </c>
      <c r="I711" s="23">
        <f t="shared" ref="I711:I774" si="58">AVERAGE(C708:C710)</f>
        <v>251.46489999999997</v>
      </c>
      <c r="J711" s="26">
        <f>(SMA1MSFT[[#This Row],[Adj Close]]-SMA1MSFT[[#This Row],[3-MA]])</f>
        <v>2.6739000000000317</v>
      </c>
      <c r="K711" s="11">
        <f t="shared" si="57"/>
        <v>7.1497412100001698</v>
      </c>
      <c r="L711" s="11">
        <f>ABS(SMA1MSFT[[#This Row],[Erorr 2]])</f>
        <v>2.6739000000000317</v>
      </c>
      <c r="M711" s="25">
        <f>SMA1MSFT[[#This Row],[Abs Erorr 2]]/SMA1MSFT[[#This Row],[Adj Close]]</f>
        <v>1.0521415856217279E-2</v>
      </c>
      <c r="N711" s="23">
        <f t="shared" si="54"/>
        <v>254.32231666666667</v>
      </c>
      <c r="O711" s="27">
        <f>SMA1MSFT[[#This Row],[Adj Close]]-SMA1MSFT[[#This Row],[6-MA]]</f>
        <v>-0.18351666666666233</v>
      </c>
      <c r="P711" s="11">
        <f>(SMA1MSFT[[#This Row],[Adj Close]]-N711)^2</f>
        <v>3.3678366944442852E-2</v>
      </c>
      <c r="Q711" s="11">
        <f>ABS(SMA1MSFT[[#This Row],[Erorr 3]])</f>
        <v>0.18351666666666233</v>
      </c>
      <c r="R711" s="28">
        <f>SMA1MSFT[[#This Row],[Abs Erorr 3]]/SMA1MSFT[[#This Row],[Adj Close]]</f>
        <v>7.2211195876687199E-4</v>
      </c>
    </row>
    <row r="712" spans="2:18">
      <c r="B712" s="14">
        <v>44813.291666666664</v>
      </c>
      <c r="C712" s="15">
        <v>259.97809999999998</v>
      </c>
      <c r="D712" s="23">
        <f t="shared" si="56"/>
        <v>254.1388</v>
      </c>
      <c r="E712" s="24">
        <f>SMA1MSFT[[#This Row],[Adj Close]]-SMA1MSFT[[#This Row],[Naive Trend ]]</f>
        <v>5.8392999999999802</v>
      </c>
      <c r="F712" s="6">
        <f t="shared" si="55"/>
        <v>34.097424489999767</v>
      </c>
      <c r="G712" s="6">
        <f>ABS(SMA1MSFT[[#This Row],[Erorr 1]])</f>
        <v>5.8392999999999802</v>
      </c>
      <c r="H712" s="25">
        <f>SMA1MSFT[[#This Row],[Abs Erorr 1]]/SMA1MSFT[[#This Row],[Adj Close]]</f>
        <v>2.2460738039088601E-2</v>
      </c>
      <c r="I712" s="23">
        <f t="shared" si="58"/>
        <v>252.27100000000004</v>
      </c>
      <c r="J712" s="26">
        <f>(SMA1MSFT[[#This Row],[Adj Close]]-SMA1MSFT[[#This Row],[3-MA]])</f>
        <v>7.7070999999999401</v>
      </c>
      <c r="K712" s="11">
        <f t="shared" si="57"/>
        <v>59.399390409999079</v>
      </c>
      <c r="L712" s="11">
        <f>ABS(SMA1MSFT[[#This Row],[Erorr 2]])</f>
        <v>7.7070999999999401</v>
      </c>
      <c r="M712" s="25">
        <f>SMA1MSFT[[#This Row],[Abs Erorr 2]]/SMA1MSFT[[#This Row],[Adj Close]]</f>
        <v>2.9645189344794584E-2</v>
      </c>
      <c r="N712" s="23">
        <f t="shared" si="54"/>
        <v>253.59321666666668</v>
      </c>
      <c r="O712" s="27">
        <f>SMA1MSFT[[#This Row],[Adj Close]]-SMA1MSFT[[#This Row],[6-MA]]</f>
        <v>6.3848833333333062</v>
      </c>
      <c r="P712" s="11">
        <f>(SMA1MSFT[[#This Row],[Adj Close]]-N712)^2</f>
        <v>40.766735180277429</v>
      </c>
      <c r="Q712" s="11">
        <f>ABS(SMA1MSFT[[#This Row],[Erorr 3]])</f>
        <v>6.3848833333333062</v>
      </c>
      <c r="R712" s="28">
        <f>SMA1MSFT[[#This Row],[Abs Erorr 3]]/SMA1MSFT[[#This Row],[Adj Close]]</f>
        <v>2.45593122395052E-2</v>
      </c>
    </row>
    <row r="713" spans="2:18">
      <c r="B713" s="14">
        <v>44816.291666666664</v>
      </c>
      <c r="C713" s="15">
        <v>262.13099999999997</v>
      </c>
      <c r="D713" s="23">
        <f t="shared" si="56"/>
        <v>259.97809999999998</v>
      </c>
      <c r="E713" s="24">
        <f>SMA1MSFT[[#This Row],[Adj Close]]-SMA1MSFT[[#This Row],[Naive Trend ]]</f>
        <v>2.1528999999999883</v>
      </c>
      <c r="F713" s="6">
        <f t="shared" si="55"/>
        <v>4.6349784099999498</v>
      </c>
      <c r="G713" s="6">
        <f>ABS(SMA1MSFT[[#This Row],[Erorr 1]])</f>
        <v>2.1528999999999883</v>
      </c>
      <c r="H713" s="25">
        <f>SMA1MSFT[[#This Row],[Abs Erorr 1]]/SMA1MSFT[[#This Row],[Adj Close]]</f>
        <v>8.2130690380000405E-3</v>
      </c>
      <c r="I713" s="23">
        <f t="shared" si="58"/>
        <v>255.94433333333336</v>
      </c>
      <c r="J713" s="26">
        <f>(SMA1MSFT[[#This Row],[Adj Close]]-SMA1MSFT[[#This Row],[3-MA]])</f>
        <v>6.1866666666666106</v>
      </c>
      <c r="K713" s="11">
        <f t="shared" si="57"/>
        <v>38.274844444443751</v>
      </c>
      <c r="L713" s="11">
        <f>ABS(SMA1MSFT[[#This Row],[Erorr 2]])</f>
        <v>6.1866666666666106</v>
      </c>
      <c r="M713" s="25">
        <f>SMA1MSFT[[#This Row],[Abs Erorr 2]]/SMA1MSFT[[#This Row],[Adj Close]]</f>
        <v>2.3601430836744267E-2</v>
      </c>
      <c r="N713" s="23">
        <f t="shared" si="54"/>
        <v>254.08310000000003</v>
      </c>
      <c r="O713" s="27">
        <f>SMA1MSFT[[#This Row],[Adj Close]]-SMA1MSFT[[#This Row],[6-MA]]</f>
        <v>8.0478999999999417</v>
      </c>
      <c r="P713" s="11">
        <f>(SMA1MSFT[[#This Row],[Adj Close]]-N713)^2</f>
        <v>64.768694409999057</v>
      </c>
      <c r="Q713" s="11">
        <f>ABS(SMA1MSFT[[#This Row],[Erorr 3]])</f>
        <v>8.0478999999999417</v>
      </c>
      <c r="R713" s="28">
        <f>SMA1MSFT[[#This Row],[Abs Erorr 3]]/SMA1MSFT[[#This Row],[Adj Close]]</f>
        <v>3.0701824660188771E-2</v>
      </c>
    </row>
    <row r="714" spans="2:18">
      <c r="B714" s="14">
        <v>44817.291666666664</v>
      </c>
      <c r="C714" s="15">
        <v>247.71950000000001</v>
      </c>
      <c r="D714" s="23">
        <f t="shared" si="56"/>
        <v>262.13099999999997</v>
      </c>
      <c r="E714" s="24">
        <f>SMA1MSFT[[#This Row],[Adj Close]]-SMA1MSFT[[#This Row],[Naive Trend ]]</f>
        <v>-14.411499999999961</v>
      </c>
      <c r="F714" s="6">
        <f t="shared" si="55"/>
        <v>207.69133224999888</v>
      </c>
      <c r="G714" s="6">
        <f>ABS(SMA1MSFT[[#This Row],[Erorr 1]])</f>
        <v>14.411499999999961</v>
      </c>
      <c r="H714" s="25">
        <f>SMA1MSFT[[#This Row],[Abs Erorr 1]]/SMA1MSFT[[#This Row],[Adj Close]]</f>
        <v>5.8176687745615345E-2</v>
      </c>
      <c r="I714" s="23">
        <f t="shared" si="58"/>
        <v>258.74930000000001</v>
      </c>
      <c r="J714" s="26">
        <f>(SMA1MSFT[[#This Row],[Adj Close]]-SMA1MSFT[[#This Row],[3-MA]])</f>
        <v>-11.029799999999994</v>
      </c>
      <c r="K714" s="11">
        <f t="shared" si="57"/>
        <v>121.65648803999989</v>
      </c>
      <c r="L714" s="11">
        <f>ABS(SMA1MSFT[[#This Row],[Erorr 2]])</f>
        <v>11.029799999999994</v>
      </c>
      <c r="M714" s="25">
        <f>SMA1MSFT[[#This Row],[Abs Erorr 2]]/SMA1MSFT[[#This Row],[Adj Close]]</f>
        <v>4.4525360336994037E-2</v>
      </c>
      <c r="N714" s="23">
        <f t="shared" ref="N714:N777" si="59">AVERAGE(C708:C713)</f>
        <v>255.10710000000003</v>
      </c>
      <c r="O714" s="27">
        <f>SMA1MSFT[[#This Row],[Adj Close]]-SMA1MSFT[[#This Row],[6-MA]]</f>
        <v>-7.3876000000000204</v>
      </c>
      <c r="P714" s="11">
        <f>(SMA1MSFT[[#This Row],[Adj Close]]-N714)^2</f>
        <v>54.576633760000298</v>
      </c>
      <c r="Q714" s="11">
        <f>ABS(SMA1MSFT[[#This Row],[Erorr 3]])</f>
        <v>7.3876000000000204</v>
      </c>
      <c r="R714" s="28">
        <f>SMA1MSFT[[#This Row],[Abs Erorr 3]]/SMA1MSFT[[#This Row],[Adj Close]]</f>
        <v>2.9822440300420517E-2</v>
      </c>
    </row>
    <row r="715" spans="2:18">
      <c r="B715" s="14">
        <v>44818.291666666664</v>
      </c>
      <c r="C715" s="15">
        <v>247.94560000000001</v>
      </c>
      <c r="D715" s="23">
        <f t="shared" si="56"/>
        <v>247.71950000000001</v>
      </c>
      <c r="E715" s="24">
        <f>SMA1MSFT[[#This Row],[Adj Close]]-SMA1MSFT[[#This Row],[Naive Trend ]]</f>
        <v>0.22610000000000241</v>
      </c>
      <c r="F715" s="6">
        <f t="shared" si="55"/>
        <v>5.112121000000109E-2</v>
      </c>
      <c r="G715" s="6">
        <f>ABS(SMA1MSFT[[#This Row],[Erorr 1]])</f>
        <v>0.22610000000000241</v>
      </c>
      <c r="H715" s="25">
        <f>SMA1MSFT[[#This Row],[Abs Erorr 1]]/SMA1MSFT[[#This Row],[Adj Close]]</f>
        <v>9.1189357665553408E-4</v>
      </c>
      <c r="I715" s="23">
        <f t="shared" si="58"/>
        <v>256.60953333333333</v>
      </c>
      <c r="J715" s="26">
        <f>(SMA1MSFT[[#This Row],[Adj Close]]-SMA1MSFT[[#This Row],[3-MA]])</f>
        <v>-8.6639333333333184</v>
      </c>
      <c r="K715" s="11">
        <f t="shared" si="57"/>
        <v>75.06374080444418</v>
      </c>
      <c r="L715" s="11">
        <f>ABS(SMA1MSFT[[#This Row],[Erorr 2]])</f>
        <v>8.6639333333333184</v>
      </c>
      <c r="M715" s="25">
        <f>SMA1MSFT[[#This Row],[Abs Erorr 2]]/SMA1MSFT[[#This Row],[Adj Close]]</f>
        <v>3.4942879943557451E-2</v>
      </c>
      <c r="N715" s="23">
        <f t="shared" si="59"/>
        <v>254.4402666666667</v>
      </c>
      <c r="O715" s="27">
        <f>SMA1MSFT[[#This Row],[Adj Close]]-SMA1MSFT[[#This Row],[6-MA]]</f>
        <v>-6.4946666666666886</v>
      </c>
      <c r="P715" s="11">
        <f>(SMA1MSFT[[#This Row],[Adj Close]]-N715)^2</f>
        <v>42.180695111111397</v>
      </c>
      <c r="Q715" s="11">
        <f>ABS(SMA1MSFT[[#This Row],[Erorr 3]])</f>
        <v>6.4946666666666886</v>
      </c>
      <c r="R715" s="28">
        <f>SMA1MSFT[[#This Row],[Abs Erorr 3]]/SMA1MSFT[[#This Row],[Adj Close]]</f>
        <v>2.6193917805626268E-2</v>
      </c>
    </row>
    <row r="716" spans="2:18">
      <c r="B716" s="14">
        <v>44819.291666666664</v>
      </c>
      <c r="C716" s="15">
        <v>241.22149999999999</v>
      </c>
      <c r="D716" s="23">
        <f t="shared" si="56"/>
        <v>247.94560000000001</v>
      </c>
      <c r="E716" s="24">
        <f>SMA1MSFT[[#This Row],[Adj Close]]-SMA1MSFT[[#This Row],[Naive Trend ]]</f>
        <v>-6.7241000000000213</v>
      </c>
      <c r="F716" s="6">
        <f t="shared" si="55"/>
        <v>45.213520810000283</v>
      </c>
      <c r="G716" s="6">
        <f>ABS(SMA1MSFT[[#This Row],[Erorr 1]])</f>
        <v>6.7241000000000213</v>
      </c>
      <c r="H716" s="25">
        <f>SMA1MSFT[[#This Row],[Abs Erorr 1]]/SMA1MSFT[[#This Row],[Adj Close]]</f>
        <v>2.7875210128450498E-2</v>
      </c>
      <c r="I716" s="23">
        <f t="shared" si="58"/>
        <v>252.59870000000001</v>
      </c>
      <c r="J716" s="26">
        <f>(SMA1MSFT[[#This Row],[Adj Close]]-SMA1MSFT[[#This Row],[3-MA]])</f>
        <v>-11.377200000000016</v>
      </c>
      <c r="K716" s="11">
        <f t="shared" si="57"/>
        <v>129.44067984000037</v>
      </c>
      <c r="L716" s="11">
        <f>ABS(SMA1MSFT[[#This Row],[Erorr 2]])</f>
        <v>11.377200000000016</v>
      </c>
      <c r="M716" s="25">
        <f>SMA1MSFT[[#This Row],[Abs Erorr 2]]/SMA1MSFT[[#This Row],[Adj Close]]</f>
        <v>4.7164950056276148E-2</v>
      </c>
      <c r="N716" s="23">
        <f t="shared" si="59"/>
        <v>254.27151666666666</v>
      </c>
      <c r="O716" s="27">
        <f>SMA1MSFT[[#This Row],[Adj Close]]-SMA1MSFT[[#This Row],[6-MA]]</f>
        <v>-13.050016666666664</v>
      </c>
      <c r="P716" s="11">
        <f>(SMA1MSFT[[#This Row],[Adj Close]]-N716)^2</f>
        <v>170.30293500027773</v>
      </c>
      <c r="Q716" s="11">
        <f>ABS(SMA1MSFT[[#This Row],[Erorr 3]])</f>
        <v>13.050016666666664</v>
      </c>
      <c r="R716" s="28">
        <f>SMA1MSFT[[#This Row],[Abs Erorr 3]]/SMA1MSFT[[#This Row],[Adj Close]]</f>
        <v>5.4099724388856983E-2</v>
      </c>
    </row>
    <row r="717" spans="2:18">
      <c r="B717" s="14">
        <v>44820.291666666664</v>
      </c>
      <c r="C717" s="15">
        <v>240.59229999999999</v>
      </c>
      <c r="D717" s="23">
        <f t="shared" si="56"/>
        <v>241.22149999999999</v>
      </c>
      <c r="E717" s="24">
        <f>SMA1MSFT[[#This Row],[Adj Close]]-SMA1MSFT[[#This Row],[Naive Trend ]]</f>
        <v>-0.62919999999999732</v>
      </c>
      <c r="F717" s="6">
        <f t="shared" si="55"/>
        <v>0.39589263999999663</v>
      </c>
      <c r="G717" s="6">
        <f>ABS(SMA1MSFT[[#This Row],[Erorr 1]])</f>
        <v>0.62919999999999732</v>
      </c>
      <c r="H717" s="25">
        <f>SMA1MSFT[[#This Row],[Abs Erorr 1]]/SMA1MSFT[[#This Row],[Adj Close]]</f>
        <v>2.6152125400521853E-3</v>
      </c>
      <c r="I717" s="23">
        <f t="shared" si="58"/>
        <v>245.62886666666668</v>
      </c>
      <c r="J717" s="26">
        <f>(SMA1MSFT[[#This Row],[Adj Close]]-SMA1MSFT[[#This Row],[3-MA]])</f>
        <v>-5.0365666666666868</v>
      </c>
      <c r="K717" s="11">
        <f t="shared" si="57"/>
        <v>25.367003787777982</v>
      </c>
      <c r="L717" s="11">
        <f>ABS(SMA1MSFT[[#This Row],[Erorr 2]])</f>
        <v>5.0365666666666868</v>
      </c>
      <c r="M717" s="25">
        <f>SMA1MSFT[[#This Row],[Abs Erorr 2]]/SMA1MSFT[[#This Row],[Adj Close]]</f>
        <v>2.093403100043803E-2</v>
      </c>
      <c r="N717" s="23">
        <f t="shared" si="59"/>
        <v>252.18908333333334</v>
      </c>
      <c r="O717" s="27">
        <f>SMA1MSFT[[#This Row],[Adj Close]]-SMA1MSFT[[#This Row],[6-MA]]</f>
        <v>-11.596783333333349</v>
      </c>
      <c r="P717" s="11">
        <f>(SMA1MSFT[[#This Row],[Adj Close]]-N717)^2</f>
        <v>134.48538368027815</v>
      </c>
      <c r="Q717" s="11">
        <f>ABS(SMA1MSFT[[#This Row],[Erorr 3]])</f>
        <v>11.596783333333349</v>
      </c>
      <c r="R717" s="28">
        <f>SMA1MSFT[[#This Row],[Abs Erorr 3]]/SMA1MSFT[[#This Row],[Adj Close]]</f>
        <v>4.8200974567071966E-2</v>
      </c>
    </row>
    <row r="718" spans="2:18">
      <c r="B718" s="14">
        <v>44823.291666666664</v>
      </c>
      <c r="C718" s="15">
        <v>240.37610000000001</v>
      </c>
      <c r="D718" s="23">
        <f t="shared" si="56"/>
        <v>240.59229999999999</v>
      </c>
      <c r="E718" s="24">
        <f>SMA1MSFT[[#This Row],[Adj Close]]-SMA1MSFT[[#This Row],[Naive Trend ]]</f>
        <v>-0.2161999999999864</v>
      </c>
      <c r="F718" s="6">
        <f t="shared" si="55"/>
        <v>4.6742439999994119E-2</v>
      </c>
      <c r="G718" s="6">
        <f>ABS(SMA1MSFT[[#This Row],[Erorr 1]])</f>
        <v>0.2161999999999864</v>
      </c>
      <c r="H718" s="25">
        <f>SMA1MSFT[[#This Row],[Abs Erorr 1]]/SMA1MSFT[[#This Row],[Adj Close]]</f>
        <v>8.9942386119080226E-4</v>
      </c>
      <c r="I718" s="23">
        <f t="shared" si="58"/>
        <v>243.25313333333335</v>
      </c>
      <c r="J718" s="26">
        <f>(SMA1MSFT[[#This Row],[Adj Close]]-SMA1MSFT[[#This Row],[3-MA]])</f>
        <v>-2.877033333333344</v>
      </c>
      <c r="K718" s="11">
        <f t="shared" si="57"/>
        <v>8.2773208011111716</v>
      </c>
      <c r="L718" s="11">
        <f>ABS(SMA1MSFT[[#This Row],[Erorr 2]])</f>
        <v>2.877033333333344</v>
      </c>
      <c r="M718" s="25">
        <f>SMA1MSFT[[#This Row],[Abs Erorr 2]]/SMA1MSFT[[#This Row],[Adj Close]]</f>
        <v>1.1968882652365788E-2</v>
      </c>
      <c r="N718" s="23">
        <f t="shared" si="59"/>
        <v>249.93133333333333</v>
      </c>
      <c r="O718" s="27">
        <f>SMA1MSFT[[#This Row],[Adj Close]]-SMA1MSFT[[#This Row],[6-MA]]</f>
        <v>-9.5552333333333195</v>
      </c>
      <c r="P718" s="11">
        <f>(SMA1MSFT[[#This Row],[Adj Close]]-N718)^2</f>
        <v>91.302484054444179</v>
      </c>
      <c r="Q718" s="11">
        <f>ABS(SMA1MSFT[[#This Row],[Erorr 3]])</f>
        <v>9.5552333333333195</v>
      </c>
      <c r="R718" s="28">
        <f>SMA1MSFT[[#This Row],[Abs Erorr 3]]/SMA1MSFT[[#This Row],[Adj Close]]</f>
        <v>3.9751178812424862E-2</v>
      </c>
    </row>
    <row r="719" spans="2:18">
      <c r="B719" s="14">
        <v>44824.291666666664</v>
      </c>
      <c r="C719" s="15">
        <v>238.34110000000001</v>
      </c>
      <c r="D719" s="23">
        <f t="shared" si="56"/>
        <v>240.37610000000001</v>
      </c>
      <c r="E719" s="24">
        <f>SMA1MSFT[[#This Row],[Adj Close]]-SMA1MSFT[[#This Row],[Naive Trend ]]</f>
        <v>-2.0349999999999966</v>
      </c>
      <c r="F719" s="6">
        <f t="shared" si="55"/>
        <v>4.1412249999999862</v>
      </c>
      <c r="G719" s="6">
        <f>ABS(SMA1MSFT[[#This Row],[Erorr 1]])</f>
        <v>2.0349999999999966</v>
      </c>
      <c r="H719" s="25">
        <f>SMA1MSFT[[#This Row],[Abs Erorr 1]]/SMA1MSFT[[#This Row],[Adj Close]]</f>
        <v>8.5381833011595413E-3</v>
      </c>
      <c r="I719" s="23">
        <f t="shared" si="58"/>
        <v>240.72996666666668</v>
      </c>
      <c r="J719" s="26">
        <f>(SMA1MSFT[[#This Row],[Adj Close]]-SMA1MSFT[[#This Row],[3-MA]])</f>
        <v>-2.3888666666666722</v>
      </c>
      <c r="K719" s="11">
        <f t="shared" si="57"/>
        <v>5.7066839511111374</v>
      </c>
      <c r="L719" s="11">
        <f>ABS(SMA1MSFT[[#This Row],[Erorr 2]])</f>
        <v>2.3888666666666722</v>
      </c>
      <c r="M719" s="25">
        <f>SMA1MSFT[[#This Row],[Abs Erorr 2]]/SMA1MSFT[[#This Row],[Adj Close]]</f>
        <v>1.0022890163159741E-2</v>
      </c>
      <c r="N719" s="23">
        <f t="shared" si="59"/>
        <v>246.6643333333333</v>
      </c>
      <c r="O719" s="27">
        <f>SMA1MSFT[[#This Row],[Adj Close]]-SMA1MSFT[[#This Row],[6-MA]]</f>
        <v>-8.3232333333332917</v>
      </c>
      <c r="P719" s="11">
        <f>(SMA1MSFT[[#This Row],[Adj Close]]-N719)^2</f>
        <v>69.276213121110416</v>
      </c>
      <c r="Q719" s="11">
        <f>ABS(SMA1MSFT[[#This Row],[Erorr 3]])</f>
        <v>8.3232333333332917</v>
      </c>
      <c r="R719" s="28">
        <f>SMA1MSFT[[#This Row],[Abs Erorr 3]]/SMA1MSFT[[#This Row],[Adj Close]]</f>
        <v>3.4921519340698232E-2</v>
      </c>
    </row>
    <row r="720" spans="2:18">
      <c r="B720" s="14">
        <v>44825.291666666664</v>
      </c>
      <c r="C720" s="15">
        <v>234.90049999999999</v>
      </c>
      <c r="D720" s="23">
        <f t="shared" si="56"/>
        <v>238.34110000000001</v>
      </c>
      <c r="E720" s="24">
        <f>SMA1MSFT[[#This Row],[Adj Close]]-SMA1MSFT[[#This Row],[Naive Trend ]]</f>
        <v>-3.4406000000000176</v>
      </c>
      <c r="F720" s="6">
        <f t="shared" si="55"/>
        <v>11.837728360000121</v>
      </c>
      <c r="G720" s="6">
        <f>ABS(SMA1MSFT[[#This Row],[Erorr 1]])</f>
        <v>3.4406000000000176</v>
      </c>
      <c r="H720" s="25">
        <f>SMA1MSFT[[#This Row],[Abs Erorr 1]]/SMA1MSFT[[#This Row],[Adj Close]]</f>
        <v>1.4647052688265959E-2</v>
      </c>
      <c r="I720" s="23">
        <f t="shared" si="58"/>
        <v>239.76983333333331</v>
      </c>
      <c r="J720" s="26">
        <f>(SMA1MSFT[[#This Row],[Adj Close]]-SMA1MSFT[[#This Row],[3-MA]])</f>
        <v>-4.8693333333333157</v>
      </c>
      <c r="K720" s="11">
        <f t="shared" si="57"/>
        <v>23.710407111110939</v>
      </c>
      <c r="L720" s="11">
        <f>ABS(SMA1MSFT[[#This Row],[Erorr 2]])</f>
        <v>4.8693333333333157</v>
      </c>
      <c r="M720" s="25">
        <f>SMA1MSFT[[#This Row],[Abs Erorr 2]]/SMA1MSFT[[#This Row],[Adj Close]]</f>
        <v>2.0729344268459692E-2</v>
      </c>
      <c r="N720" s="23">
        <f t="shared" si="59"/>
        <v>242.69935000000001</v>
      </c>
      <c r="O720" s="27">
        <f>SMA1MSFT[[#This Row],[Adj Close]]-SMA1MSFT[[#This Row],[6-MA]]</f>
        <v>-7.7988500000000158</v>
      </c>
      <c r="P720" s="11">
        <f>(SMA1MSFT[[#This Row],[Adj Close]]-N720)^2</f>
        <v>60.822061322500247</v>
      </c>
      <c r="Q720" s="11">
        <f>ABS(SMA1MSFT[[#This Row],[Erorr 3]])</f>
        <v>7.7988500000000158</v>
      </c>
      <c r="R720" s="28">
        <f>SMA1MSFT[[#This Row],[Abs Erorr 3]]/SMA1MSFT[[#This Row],[Adj Close]]</f>
        <v>3.3200653042458471E-2</v>
      </c>
    </row>
    <row r="721" spans="2:18">
      <c r="B721" s="14">
        <v>44826.291666666664</v>
      </c>
      <c r="C721" s="15">
        <v>236.89599999999999</v>
      </c>
      <c r="D721" s="23">
        <f t="shared" si="56"/>
        <v>234.90049999999999</v>
      </c>
      <c r="E721" s="24">
        <f>SMA1MSFT[[#This Row],[Adj Close]]-SMA1MSFT[[#This Row],[Naive Trend ]]</f>
        <v>1.9954999999999927</v>
      </c>
      <c r="F721" s="6">
        <f t="shared" si="55"/>
        <v>3.9820202499999708</v>
      </c>
      <c r="G721" s="6">
        <f>ABS(SMA1MSFT[[#This Row],[Erorr 1]])</f>
        <v>1.9954999999999927</v>
      </c>
      <c r="H721" s="25">
        <f>SMA1MSFT[[#This Row],[Abs Erorr 1]]/SMA1MSFT[[#This Row],[Adj Close]]</f>
        <v>8.4235276239362118E-3</v>
      </c>
      <c r="I721" s="23">
        <f t="shared" si="58"/>
        <v>237.87256666666667</v>
      </c>
      <c r="J721" s="26">
        <f>(SMA1MSFT[[#This Row],[Adj Close]]-SMA1MSFT[[#This Row],[3-MA]])</f>
        <v>-0.97656666666668457</v>
      </c>
      <c r="K721" s="11">
        <f t="shared" si="57"/>
        <v>0.95368245444447941</v>
      </c>
      <c r="L721" s="11">
        <f>ABS(SMA1MSFT[[#This Row],[Erorr 2]])</f>
        <v>0.97656666666668457</v>
      </c>
      <c r="M721" s="25">
        <f>SMA1MSFT[[#This Row],[Abs Erorr 2]]/SMA1MSFT[[#This Row],[Adj Close]]</f>
        <v>4.1223434193345797E-3</v>
      </c>
      <c r="N721" s="23">
        <f t="shared" si="59"/>
        <v>240.56285000000003</v>
      </c>
      <c r="O721" s="27">
        <f>SMA1MSFT[[#This Row],[Adj Close]]-SMA1MSFT[[#This Row],[6-MA]]</f>
        <v>-3.6668500000000392</v>
      </c>
      <c r="P721" s="11">
        <f>(SMA1MSFT[[#This Row],[Adj Close]]-N721)^2</f>
        <v>13.445788922500288</v>
      </c>
      <c r="Q721" s="11">
        <f>ABS(SMA1MSFT[[#This Row],[Erorr 3]])</f>
        <v>3.6668500000000392</v>
      </c>
      <c r="R721" s="28">
        <f>SMA1MSFT[[#This Row],[Abs Erorr 3]]/SMA1MSFT[[#This Row],[Adj Close]]</f>
        <v>1.547873328380403E-2</v>
      </c>
    </row>
    <row r="722" spans="2:18">
      <c r="B722" s="14">
        <v>44827.291666666664</v>
      </c>
      <c r="C722" s="15">
        <v>233.8879</v>
      </c>
      <c r="D722" s="23">
        <f t="shared" si="56"/>
        <v>236.89599999999999</v>
      </c>
      <c r="E722" s="24">
        <f>SMA1MSFT[[#This Row],[Adj Close]]-SMA1MSFT[[#This Row],[Naive Trend ]]</f>
        <v>-3.0080999999999847</v>
      </c>
      <c r="F722" s="6">
        <f t="shared" si="55"/>
        <v>9.0486656099999081</v>
      </c>
      <c r="G722" s="6">
        <f>ABS(SMA1MSFT[[#This Row],[Erorr 1]])</f>
        <v>3.0080999999999847</v>
      </c>
      <c r="H722" s="25">
        <f>SMA1MSFT[[#This Row],[Abs Erorr 1]]/SMA1MSFT[[#This Row],[Adj Close]]</f>
        <v>1.2861289532292968E-2</v>
      </c>
      <c r="I722" s="23">
        <f t="shared" si="58"/>
        <v>236.71253333333334</v>
      </c>
      <c r="J722" s="26">
        <f>(SMA1MSFT[[#This Row],[Adj Close]]-SMA1MSFT[[#This Row],[3-MA]])</f>
        <v>-2.8246333333333382</v>
      </c>
      <c r="K722" s="11">
        <f t="shared" si="57"/>
        <v>7.9785534677778056</v>
      </c>
      <c r="L722" s="11">
        <f>ABS(SMA1MSFT[[#This Row],[Erorr 2]])</f>
        <v>2.8246333333333382</v>
      </c>
      <c r="M722" s="25">
        <f>SMA1MSFT[[#This Row],[Abs Erorr 2]]/SMA1MSFT[[#This Row],[Adj Close]]</f>
        <v>1.2076868163480617E-2</v>
      </c>
      <c r="N722" s="23">
        <f t="shared" si="59"/>
        <v>238.72125000000003</v>
      </c>
      <c r="O722" s="27">
        <f>SMA1MSFT[[#This Row],[Adj Close]]-SMA1MSFT[[#This Row],[6-MA]]</f>
        <v>-4.8333500000000242</v>
      </c>
      <c r="P722" s="11">
        <f>(SMA1MSFT[[#This Row],[Adj Close]]-N722)^2</f>
        <v>23.361272222500233</v>
      </c>
      <c r="Q722" s="11">
        <f>ABS(SMA1MSFT[[#This Row],[Erorr 3]])</f>
        <v>4.8333500000000242</v>
      </c>
      <c r="R722" s="28">
        <f>SMA1MSFT[[#This Row],[Abs Erorr 3]]/SMA1MSFT[[#This Row],[Adj Close]]</f>
        <v>2.0665241767530616E-2</v>
      </c>
    </row>
    <row r="723" spans="2:18">
      <c r="B723" s="14">
        <v>44830.291666666664</v>
      </c>
      <c r="C723" s="15">
        <v>233.42590000000001</v>
      </c>
      <c r="D723" s="23">
        <f t="shared" si="56"/>
        <v>233.8879</v>
      </c>
      <c r="E723" s="24">
        <f>SMA1MSFT[[#This Row],[Adj Close]]-SMA1MSFT[[#This Row],[Naive Trend ]]</f>
        <v>-0.46199999999998909</v>
      </c>
      <c r="F723" s="6">
        <f t="shared" si="55"/>
        <v>0.21344399999998992</v>
      </c>
      <c r="G723" s="6">
        <f>ABS(SMA1MSFT[[#This Row],[Erorr 1]])</f>
        <v>0.46199999999998909</v>
      </c>
      <c r="H723" s="25">
        <f>SMA1MSFT[[#This Row],[Abs Erorr 1]]/SMA1MSFT[[#This Row],[Adj Close]]</f>
        <v>1.9792148172074696E-3</v>
      </c>
      <c r="I723" s="23">
        <f t="shared" si="58"/>
        <v>235.22813333333332</v>
      </c>
      <c r="J723" s="26">
        <f>(SMA1MSFT[[#This Row],[Adj Close]]-SMA1MSFT[[#This Row],[3-MA]])</f>
        <v>-1.8022333333333052</v>
      </c>
      <c r="K723" s="11">
        <f t="shared" si="57"/>
        <v>3.2480449877776763</v>
      </c>
      <c r="L723" s="11">
        <f>ABS(SMA1MSFT[[#This Row],[Erorr 2]])</f>
        <v>1.8022333333333052</v>
      </c>
      <c r="M723" s="25">
        <f>SMA1MSFT[[#This Row],[Abs Erorr 2]]/SMA1MSFT[[#This Row],[Adj Close]]</f>
        <v>7.7207941935033986E-3</v>
      </c>
      <c r="N723" s="23">
        <f t="shared" si="59"/>
        <v>237.49898333333331</v>
      </c>
      <c r="O723" s="27">
        <f>SMA1MSFT[[#This Row],[Adj Close]]-SMA1MSFT[[#This Row],[6-MA]]</f>
        <v>-4.073083333333301</v>
      </c>
      <c r="P723" s="11">
        <f>(SMA1MSFT[[#This Row],[Adj Close]]-N723)^2</f>
        <v>16.590007840277515</v>
      </c>
      <c r="Q723" s="11">
        <f>ABS(SMA1MSFT[[#This Row],[Erorr 3]])</f>
        <v>4.073083333333301</v>
      </c>
      <c r="R723" s="28">
        <f>SMA1MSFT[[#This Row],[Abs Erorr 3]]/SMA1MSFT[[#This Row],[Adj Close]]</f>
        <v>1.7449149101849026E-2</v>
      </c>
    </row>
    <row r="724" spans="2:18">
      <c r="B724" s="14">
        <v>44831.291666666664</v>
      </c>
      <c r="C724" s="15">
        <v>232.40350000000001</v>
      </c>
      <c r="D724" s="23">
        <f t="shared" si="56"/>
        <v>233.42590000000001</v>
      </c>
      <c r="E724" s="24">
        <f>SMA1MSFT[[#This Row],[Adj Close]]-SMA1MSFT[[#This Row],[Naive Trend ]]</f>
        <v>-1.0224000000000046</v>
      </c>
      <c r="F724" s="6">
        <f t="shared" si="55"/>
        <v>1.0453017600000094</v>
      </c>
      <c r="G724" s="6">
        <f>ABS(SMA1MSFT[[#This Row],[Erorr 1]])</f>
        <v>1.0224000000000046</v>
      </c>
      <c r="H724" s="25">
        <f>SMA1MSFT[[#This Row],[Abs Erorr 1]]/SMA1MSFT[[#This Row],[Adj Close]]</f>
        <v>4.399245278147724E-3</v>
      </c>
      <c r="I724" s="23">
        <f t="shared" si="58"/>
        <v>234.73660000000004</v>
      </c>
      <c r="J724" s="26">
        <f>(SMA1MSFT[[#This Row],[Adj Close]]-SMA1MSFT[[#This Row],[3-MA]])</f>
        <v>-2.3331000000000301</v>
      </c>
      <c r="K724" s="11">
        <f t="shared" si="57"/>
        <v>5.4433556100001406</v>
      </c>
      <c r="L724" s="11">
        <f>ABS(SMA1MSFT[[#This Row],[Erorr 2]])</f>
        <v>2.3331000000000301</v>
      </c>
      <c r="M724" s="25">
        <f>SMA1MSFT[[#This Row],[Abs Erorr 2]]/SMA1MSFT[[#This Row],[Adj Close]]</f>
        <v>1.0039005436665241E-2</v>
      </c>
      <c r="N724" s="23">
        <f t="shared" si="59"/>
        <v>236.30458333333331</v>
      </c>
      <c r="O724" s="27">
        <f>SMA1MSFT[[#This Row],[Adj Close]]-SMA1MSFT[[#This Row],[6-MA]]</f>
        <v>-3.9010833333333039</v>
      </c>
      <c r="P724" s="11">
        <f>(SMA1MSFT[[#This Row],[Adj Close]]-N724)^2</f>
        <v>15.218451173610882</v>
      </c>
      <c r="Q724" s="11">
        <f>ABS(SMA1MSFT[[#This Row],[Erorr 3]])</f>
        <v>3.9010833333333039</v>
      </c>
      <c r="R724" s="28">
        <f>SMA1MSFT[[#This Row],[Abs Erorr 3]]/SMA1MSFT[[#This Row],[Adj Close]]</f>
        <v>1.6785820064385018E-2</v>
      </c>
    </row>
    <row r="725" spans="2:18">
      <c r="B725" s="14">
        <v>44832.291666666664</v>
      </c>
      <c r="C725" s="15">
        <v>236.9845</v>
      </c>
      <c r="D725" s="23">
        <f t="shared" si="56"/>
        <v>232.40350000000001</v>
      </c>
      <c r="E725" s="24">
        <f>SMA1MSFT[[#This Row],[Adj Close]]-SMA1MSFT[[#This Row],[Naive Trend ]]</f>
        <v>4.5809999999999889</v>
      </c>
      <c r="F725" s="6">
        <f t="shared" si="55"/>
        <v>20.985560999999898</v>
      </c>
      <c r="G725" s="6">
        <f>ABS(SMA1MSFT[[#This Row],[Erorr 1]])</f>
        <v>4.5809999999999889</v>
      </c>
      <c r="H725" s="25">
        <f>SMA1MSFT[[#This Row],[Abs Erorr 1]]/SMA1MSFT[[#This Row],[Adj Close]]</f>
        <v>1.9330378147093961E-2</v>
      </c>
      <c r="I725" s="23">
        <f t="shared" si="58"/>
        <v>233.23910000000001</v>
      </c>
      <c r="J725" s="26">
        <f>(SMA1MSFT[[#This Row],[Adj Close]]-SMA1MSFT[[#This Row],[3-MA]])</f>
        <v>3.7453999999999894</v>
      </c>
      <c r="K725" s="11">
        <f t="shared" si="57"/>
        <v>14.02802115999992</v>
      </c>
      <c r="L725" s="11">
        <f>ABS(SMA1MSFT[[#This Row],[Erorr 2]])</f>
        <v>3.7453999999999894</v>
      </c>
      <c r="M725" s="25">
        <f>SMA1MSFT[[#This Row],[Abs Erorr 2]]/SMA1MSFT[[#This Row],[Adj Close]]</f>
        <v>1.5804409149121523E-2</v>
      </c>
      <c r="N725" s="23">
        <f t="shared" si="59"/>
        <v>234.97581666666665</v>
      </c>
      <c r="O725" s="27">
        <f>SMA1MSFT[[#This Row],[Adj Close]]-SMA1MSFT[[#This Row],[6-MA]]</f>
        <v>2.0086833333333516</v>
      </c>
      <c r="P725" s="11">
        <f>(SMA1MSFT[[#This Row],[Adj Close]]-N725)^2</f>
        <v>4.0348087336111842</v>
      </c>
      <c r="Q725" s="11">
        <f>ABS(SMA1MSFT[[#This Row],[Erorr 3]])</f>
        <v>2.0086833333333516</v>
      </c>
      <c r="R725" s="28">
        <f>SMA1MSFT[[#This Row],[Abs Erorr 3]]/SMA1MSFT[[#This Row],[Adj Close]]</f>
        <v>8.4760114409733623E-3</v>
      </c>
    </row>
    <row r="726" spans="2:18">
      <c r="B726" s="14">
        <v>44833.291666666664</v>
      </c>
      <c r="C726" s="15">
        <v>233.47499999999999</v>
      </c>
      <c r="D726" s="23">
        <f t="shared" si="56"/>
        <v>236.9845</v>
      </c>
      <c r="E726" s="24">
        <f>SMA1MSFT[[#This Row],[Adj Close]]-SMA1MSFT[[#This Row],[Naive Trend ]]</f>
        <v>-3.5095000000000027</v>
      </c>
      <c r="F726" s="6">
        <f t="shared" si="55"/>
        <v>12.316590250000019</v>
      </c>
      <c r="G726" s="6">
        <f>ABS(SMA1MSFT[[#This Row],[Erorr 1]])</f>
        <v>3.5095000000000027</v>
      </c>
      <c r="H726" s="25">
        <f>SMA1MSFT[[#This Row],[Abs Erorr 1]]/SMA1MSFT[[#This Row],[Adj Close]]</f>
        <v>1.5031587964450168E-2</v>
      </c>
      <c r="I726" s="23">
        <f t="shared" si="58"/>
        <v>234.2713</v>
      </c>
      <c r="J726" s="26">
        <f>(SMA1MSFT[[#This Row],[Adj Close]]-SMA1MSFT[[#This Row],[3-MA]])</f>
        <v>-0.79630000000000223</v>
      </c>
      <c r="K726" s="11">
        <f t="shared" si="57"/>
        <v>0.6340936900000036</v>
      </c>
      <c r="L726" s="11">
        <f>ABS(SMA1MSFT[[#This Row],[Erorr 2]])</f>
        <v>0.79630000000000223</v>
      </c>
      <c r="M726" s="25">
        <f>SMA1MSFT[[#This Row],[Abs Erorr 2]]/SMA1MSFT[[#This Row],[Adj Close]]</f>
        <v>3.4106435378520282E-3</v>
      </c>
      <c r="N726" s="23">
        <f t="shared" si="59"/>
        <v>234.7497166666667</v>
      </c>
      <c r="O726" s="27">
        <f>SMA1MSFT[[#This Row],[Adj Close]]-SMA1MSFT[[#This Row],[6-MA]]</f>
        <v>-1.2747166666667056</v>
      </c>
      <c r="P726" s="11">
        <f>(SMA1MSFT[[#This Row],[Adj Close]]-N726)^2</f>
        <v>1.6249025802778769</v>
      </c>
      <c r="Q726" s="11">
        <f>ABS(SMA1MSFT[[#This Row],[Erorr 3]])</f>
        <v>1.2747166666667056</v>
      </c>
      <c r="R726" s="28">
        <f>SMA1MSFT[[#This Row],[Abs Erorr 3]]/SMA1MSFT[[#This Row],[Adj Close]]</f>
        <v>5.4597565763645174E-3</v>
      </c>
    </row>
    <row r="727" spans="2:18">
      <c r="B727" s="14">
        <v>44834.291666666664</v>
      </c>
      <c r="C727" s="15">
        <v>228.953</v>
      </c>
      <c r="D727" s="23">
        <f t="shared" si="56"/>
        <v>233.47499999999999</v>
      </c>
      <c r="E727" s="24">
        <f>SMA1MSFT[[#This Row],[Adj Close]]-SMA1MSFT[[#This Row],[Naive Trend ]]</f>
        <v>-4.5219999999999914</v>
      </c>
      <c r="F727" s="6">
        <f t="shared" si="55"/>
        <v>20.448483999999922</v>
      </c>
      <c r="G727" s="6">
        <f>ABS(SMA1MSFT[[#This Row],[Erorr 1]])</f>
        <v>4.5219999999999914</v>
      </c>
      <c r="H727" s="25">
        <f>SMA1MSFT[[#This Row],[Abs Erorr 1]]/SMA1MSFT[[#This Row],[Adj Close]]</f>
        <v>1.9750778544067957E-2</v>
      </c>
      <c r="I727" s="23">
        <f t="shared" si="58"/>
        <v>234.28766666666669</v>
      </c>
      <c r="J727" s="26">
        <f>(SMA1MSFT[[#This Row],[Adj Close]]-SMA1MSFT[[#This Row],[3-MA]])</f>
        <v>-5.334666666666692</v>
      </c>
      <c r="K727" s="11">
        <f t="shared" si="57"/>
        <v>28.458668444444715</v>
      </c>
      <c r="L727" s="11">
        <f>ABS(SMA1MSFT[[#This Row],[Erorr 2]])</f>
        <v>5.334666666666692</v>
      </c>
      <c r="M727" s="25">
        <f>SMA1MSFT[[#This Row],[Abs Erorr 2]]/SMA1MSFT[[#This Row],[Adj Close]]</f>
        <v>2.3300269778804786E-2</v>
      </c>
      <c r="N727" s="23">
        <f t="shared" si="59"/>
        <v>234.51213333333331</v>
      </c>
      <c r="O727" s="27">
        <f>SMA1MSFT[[#This Row],[Adj Close]]-SMA1MSFT[[#This Row],[6-MA]]</f>
        <v>-5.5591333333333068</v>
      </c>
      <c r="P727" s="11">
        <f>(SMA1MSFT[[#This Row],[Adj Close]]-N727)^2</f>
        <v>30.903963417777483</v>
      </c>
      <c r="Q727" s="11">
        <f>ABS(SMA1MSFT[[#This Row],[Erorr 3]])</f>
        <v>5.5591333333333068</v>
      </c>
      <c r="R727" s="28">
        <f>SMA1MSFT[[#This Row],[Abs Erorr 3]]/SMA1MSFT[[#This Row],[Adj Close]]</f>
        <v>2.4280674781869235E-2</v>
      </c>
    </row>
    <row r="728" spans="2:18">
      <c r="B728" s="14">
        <v>44837.291666666664</v>
      </c>
      <c r="C728" s="15">
        <v>236.6601</v>
      </c>
      <c r="D728" s="23">
        <f t="shared" si="56"/>
        <v>228.953</v>
      </c>
      <c r="E728" s="24">
        <f>SMA1MSFT[[#This Row],[Adj Close]]-SMA1MSFT[[#This Row],[Naive Trend ]]</f>
        <v>7.707099999999997</v>
      </c>
      <c r="F728" s="6">
        <f t="shared" si="55"/>
        <v>59.399390409999953</v>
      </c>
      <c r="G728" s="6">
        <f>ABS(SMA1MSFT[[#This Row],[Erorr 1]])</f>
        <v>7.707099999999997</v>
      </c>
      <c r="H728" s="25">
        <f>SMA1MSFT[[#This Row],[Abs Erorr 1]]/SMA1MSFT[[#This Row],[Adj Close]]</f>
        <v>3.2566114862623639E-2</v>
      </c>
      <c r="I728" s="23">
        <f t="shared" si="58"/>
        <v>233.13750000000002</v>
      </c>
      <c r="J728" s="26">
        <f>(SMA1MSFT[[#This Row],[Adj Close]]-SMA1MSFT[[#This Row],[3-MA]])</f>
        <v>3.5225999999999829</v>
      </c>
      <c r="K728" s="11">
        <f t="shared" si="57"/>
        <v>12.408710759999879</v>
      </c>
      <c r="L728" s="11">
        <f>ABS(SMA1MSFT[[#This Row],[Erorr 2]])</f>
        <v>3.5225999999999829</v>
      </c>
      <c r="M728" s="25">
        <f>SMA1MSFT[[#This Row],[Abs Erorr 2]]/SMA1MSFT[[#This Row],[Adj Close]]</f>
        <v>1.4884638348416074E-2</v>
      </c>
      <c r="N728" s="23">
        <f t="shared" si="59"/>
        <v>233.1883</v>
      </c>
      <c r="O728" s="27">
        <f>SMA1MSFT[[#This Row],[Adj Close]]-SMA1MSFT[[#This Row],[6-MA]]</f>
        <v>3.4718000000000018</v>
      </c>
      <c r="P728" s="11">
        <f>(SMA1MSFT[[#This Row],[Adj Close]]-N728)^2</f>
        <v>12.053395240000013</v>
      </c>
      <c r="Q728" s="11">
        <f>ABS(SMA1MSFT[[#This Row],[Erorr 3]])</f>
        <v>3.4718000000000018</v>
      </c>
      <c r="R728" s="28">
        <f>SMA1MSFT[[#This Row],[Abs Erorr 3]]/SMA1MSFT[[#This Row],[Adj Close]]</f>
        <v>1.4669984505203884E-2</v>
      </c>
    </row>
    <row r="729" spans="2:18">
      <c r="B729" s="14">
        <v>44838.291666666664</v>
      </c>
      <c r="C729" s="15">
        <v>244.66220000000001</v>
      </c>
      <c r="D729" s="23">
        <f t="shared" si="56"/>
        <v>236.6601</v>
      </c>
      <c r="E729" s="24">
        <f>SMA1MSFT[[#This Row],[Adj Close]]-SMA1MSFT[[#This Row],[Naive Trend ]]</f>
        <v>8.0021000000000129</v>
      </c>
      <c r="F729" s="6">
        <f t="shared" si="55"/>
        <v>64.033604410000208</v>
      </c>
      <c r="G729" s="6">
        <f>ABS(SMA1MSFT[[#This Row],[Erorr 1]])</f>
        <v>8.0021000000000129</v>
      </c>
      <c r="H729" s="25">
        <f>SMA1MSFT[[#This Row],[Abs Erorr 1]]/SMA1MSFT[[#This Row],[Adj Close]]</f>
        <v>3.270672788849284E-2</v>
      </c>
      <c r="I729" s="23">
        <f t="shared" si="58"/>
        <v>233.02936666666665</v>
      </c>
      <c r="J729" s="26">
        <f>(SMA1MSFT[[#This Row],[Adj Close]]-SMA1MSFT[[#This Row],[3-MA]])</f>
        <v>11.632833333333366</v>
      </c>
      <c r="K729" s="11">
        <f t="shared" si="57"/>
        <v>135.32281136111186</v>
      </c>
      <c r="L729" s="11">
        <f>ABS(SMA1MSFT[[#This Row],[Erorr 2]])</f>
        <v>11.632833333333366</v>
      </c>
      <c r="M729" s="25">
        <f>SMA1MSFT[[#This Row],[Abs Erorr 2]]/SMA1MSFT[[#This Row],[Adj Close]]</f>
        <v>4.7546508342250521E-2</v>
      </c>
      <c r="N729" s="23">
        <f t="shared" si="59"/>
        <v>233.65033333333335</v>
      </c>
      <c r="O729" s="27">
        <f>SMA1MSFT[[#This Row],[Adj Close]]-SMA1MSFT[[#This Row],[6-MA]]</f>
        <v>11.011866666666663</v>
      </c>
      <c r="P729" s="11">
        <f>(SMA1MSFT[[#This Row],[Adj Close]]-N729)^2</f>
        <v>121.26120748444436</v>
      </c>
      <c r="Q729" s="11">
        <f>ABS(SMA1MSFT[[#This Row],[Erorr 3]])</f>
        <v>11.011866666666663</v>
      </c>
      <c r="R729" s="28">
        <f>SMA1MSFT[[#This Row],[Abs Erorr 3]]/SMA1MSFT[[#This Row],[Adj Close]]</f>
        <v>4.5008451107962991E-2</v>
      </c>
    </row>
    <row r="730" spans="2:18">
      <c r="B730" s="14">
        <v>44839.291666666664</v>
      </c>
      <c r="C730" s="15">
        <v>244.97669999999999</v>
      </c>
      <c r="D730" s="23">
        <f t="shared" si="56"/>
        <v>244.66220000000001</v>
      </c>
      <c r="E730" s="24">
        <f>SMA1MSFT[[#This Row],[Adj Close]]-SMA1MSFT[[#This Row],[Naive Trend ]]</f>
        <v>0.31449999999998113</v>
      </c>
      <c r="F730" s="6">
        <f t="shared" si="55"/>
        <v>9.8910249999988126E-2</v>
      </c>
      <c r="G730" s="6">
        <f>ABS(SMA1MSFT[[#This Row],[Erorr 1]])</f>
        <v>0.31449999999998113</v>
      </c>
      <c r="H730" s="25">
        <f>SMA1MSFT[[#This Row],[Abs Erorr 1]]/SMA1MSFT[[#This Row],[Adj Close]]</f>
        <v>1.2837955609655168E-3</v>
      </c>
      <c r="I730" s="23">
        <f t="shared" si="58"/>
        <v>236.75843333333333</v>
      </c>
      <c r="J730" s="26">
        <f>(SMA1MSFT[[#This Row],[Adj Close]]-SMA1MSFT[[#This Row],[3-MA]])</f>
        <v>8.2182666666666648</v>
      </c>
      <c r="K730" s="11">
        <f t="shared" si="57"/>
        <v>67.539907004444416</v>
      </c>
      <c r="L730" s="11">
        <f>ABS(SMA1MSFT[[#This Row],[Erorr 2]])</f>
        <v>8.2182666666666648</v>
      </c>
      <c r="M730" s="25">
        <f>SMA1MSFT[[#This Row],[Abs Erorr 2]]/SMA1MSFT[[#This Row],[Adj Close]]</f>
        <v>3.3547135979326466E-2</v>
      </c>
      <c r="N730" s="23">
        <f t="shared" si="59"/>
        <v>235.52305000000001</v>
      </c>
      <c r="O730" s="27">
        <f>SMA1MSFT[[#This Row],[Adj Close]]-SMA1MSFT[[#This Row],[6-MA]]</f>
        <v>9.4536499999999819</v>
      </c>
      <c r="P730" s="11">
        <f>(SMA1MSFT[[#This Row],[Adj Close]]-N730)^2</f>
        <v>89.371498322499662</v>
      </c>
      <c r="Q730" s="11">
        <f>ABS(SMA1MSFT[[#This Row],[Erorr 3]])</f>
        <v>9.4536499999999819</v>
      </c>
      <c r="R730" s="28">
        <f>SMA1MSFT[[#This Row],[Abs Erorr 3]]/SMA1MSFT[[#This Row],[Adj Close]]</f>
        <v>3.8589996518036129E-2</v>
      </c>
    </row>
    <row r="731" spans="2:18">
      <c r="B731" s="14">
        <v>44840.291666666664</v>
      </c>
      <c r="C731" s="15">
        <v>242.60759999999999</v>
      </c>
      <c r="D731" s="23">
        <f t="shared" si="56"/>
        <v>244.97669999999999</v>
      </c>
      <c r="E731" s="24">
        <f>SMA1MSFT[[#This Row],[Adj Close]]-SMA1MSFT[[#This Row],[Naive Trend ]]</f>
        <v>-2.3691000000000031</v>
      </c>
      <c r="F731" s="6">
        <f t="shared" si="55"/>
        <v>5.6126348100000145</v>
      </c>
      <c r="G731" s="6">
        <f>ABS(SMA1MSFT[[#This Row],[Erorr 1]])</f>
        <v>2.3691000000000031</v>
      </c>
      <c r="H731" s="25">
        <f>SMA1MSFT[[#This Row],[Abs Erorr 1]]/SMA1MSFT[[#This Row],[Adj Close]]</f>
        <v>9.7651516275665037E-3</v>
      </c>
      <c r="I731" s="23">
        <f t="shared" si="58"/>
        <v>242.09966666666665</v>
      </c>
      <c r="J731" s="26">
        <f>(SMA1MSFT[[#This Row],[Adj Close]]-SMA1MSFT[[#This Row],[3-MA]])</f>
        <v>0.5079333333333409</v>
      </c>
      <c r="K731" s="11">
        <f t="shared" si="57"/>
        <v>0.25799627111111878</v>
      </c>
      <c r="L731" s="11">
        <f>ABS(SMA1MSFT[[#This Row],[Erorr 2]])</f>
        <v>0.5079333333333409</v>
      </c>
      <c r="M731" s="25">
        <f>SMA1MSFT[[#This Row],[Abs Erorr 2]]/SMA1MSFT[[#This Row],[Adj Close]]</f>
        <v>2.0936414742709665E-3</v>
      </c>
      <c r="N731" s="23">
        <f t="shared" si="59"/>
        <v>237.61858333333331</v>
      </c>
      <c r="O731" s="27">
        <f>SMA1MSFT[[#This Row],[Adj Close]]-SMA1MSFT[[#This Row],[6-MA]]</f>
        <v>4.9890166666666858</v>
      </c>
      <c r="P731" s="11">
        <f>(SMA1MSFT[[#This Row],[Adj Close]]-N731)^2</f>
        <v>24.890287300277969</v>
      </c>
      <c r="Q731" s="11">
        <f>ABS(SMA1MSFT[[#This Row],[Erorr 3]])</f>
        <v>4.9890166666666858</v>
      </c>
      <c r="R731" s="28">
        <f>SMA1MSFT[[#This Row],[Abs Erorr 3]]/SMA1MSFT[[#This Row],[Adj Close]]</f>
        <v>2.0564140062663685E-2</v>
      </c>
    </row>
    <row r="732" spans="2:18">
      <c r="B732" s="14">
        <v>44841.291666666664</v>
      </c>
      <c r="C732" s="15">
        <v>230.27029999999999</v>
      </c>
      <c r="D732" s="23">
        <f t="shared" si="56"/>
        <v>242.60759999999999</v>
      </c>
      <c r="E732" s="24">
        <f>SMA1MSFT[[#This Row],[Adj Close]]-SMA1MSFT[[#This Row],[Naive Trend ]]</f>
        <v>-12.337299999999999</v>
      </c>
      <c r="F732" s="6">
        <f t="shared" si="55"/>
        <v>152.20897128999997</v>
      </c>
      <c r="G732" s="6">
        <f>ABS(SMA1MSFT[[#This Row],[Erorr 1]])</f>
        <v>12.337299999999999</v>
      </c>
      <c r="H732" s="25">
        <f>SMA1MSFT[[#This Row],[Abs Erorr 1]]/SMA1MSFT[[#This Row],[Adj Close]]</f>
        <v>5.3577469608542656E-2</v>
      </c>
      <c r="I732" s="23">
        <f t="shared" si="58"/>
        <v>244.08216666666667</v>
      </c>
      <c r="J732" s="26">
        <f>(SMA1MSFT[[#This Row],[Adj Close]]-SMA1MSFT[[#This Row],[3-MA]])</f>
        <v>-13.811866666666674</v>
      </c>
      <c r="K732" s="11">
        <f t="shared" si="57"/>
        <v>190.76766081777799</v>
      </c>
      <c r="L732" s="11">
        <f>ABS(SMA1MSFT[[#This Row],[Erorr 2]])</f>
        <v>13.811866666666674</v>
      </c>
      <c r="M732" s="25">
        <f>SMA1MSFT[[#This Row],[Abs Erorr 2]]/SMA1MSFT[[#This Row],[Adj Close]]</f>
        <v>5.9981103367071978E-2</v>
      </c>
      <c r="N732" s="23">
        <f t="shared" si="59"/>
        <v>238.55576666666664</v>
      </c>
      <c r="O732" s="27">
        <f>SMA1MSFT[[#This Row],[Adj Close]]-SMA1MSFT[[#This Row],[6-MA]]</f>
        <v>-8.2854666666666503</v>
      </c>
      <c r="P732" s="11">
        <f>(SMA1MSFT[[#This Row],[Adj Close]]-N732)^2</f>
        <v>68.648957884444172</v>
      </c>
      <c r="Q732" s="11">
        <f>ABS(SMA1MSFT[[#This Row],[Erorr 3]])</f>
        <v>8.2854666666666503</v>
      </c>
      <c r="R732" s="28">
        <f>SMA1MSFT[[#This Row],[Abs Erorr 3]]/SMA1MSFT[[#This Row],[Adj Close]]</f>
        <v>3.598148205246899E-2</v>
      </c>
    </row>
    <row r="733" spans="2:18">
      <c r="B733" s="14">
        <v>44844.291666666664</v>
      </c>
      <c r="C733" s="15">
        <v>225.3648</v>
      </c>
      <c r="D733" s="23">
        <f t="shared" si="56"/>
        <v>230.27029999999999</v>
      </c>
      <c r="E733" s="24">
        <f>SMA1MSFT[[#This Row],[Adj Close]]-SMA1MSFT[[#This Row],[Naive Trend ]]</f>
        <v>-4.9054999999999893</v>
      </c>
      <c r="F733" s="6">
        <f t="shared" si="55"/>
        <v>24.063930249999895</v>
      </c>
      <c r="G733" s="6">
        <f>ABS(SMA1MSFT[[#This Row],[Erorr 1]])</f>
        <v>4.9054999999999893</v>
      </c>
      <c r="H733" s="25">
        <f>SMA1MSFT[[#This Row],[Abs Erorr 1]]/SMA1MSFT[[#This Row],[Adj Close]]</f>
        <v>2.1766930771797501E-2</v>
      </c>
      <c r="I733" s="23">
        <f t="shared" si="58"/>
        <v>239.28486666666666</v>
      </c>
      <c r="J733" s="26">
        <f>(SMA1MSFT[[#This Row],[Adj Close]]-SMA1MSFT[[#This Row],[3-MA]])</f>
        <v>-13.920066666666656</v>
      </c>
      <c r="K733" s="11">
        <f t="shared" si="57"/>
        <v>193.76825600444417</v>
      </c>
      <c r="L733" s="11">
        <f>ABS(SMA1MSFT[[#This Row],[Erorr 2]])</f>
        <v>13.920066666666656</v>
      </c>
      <c r="M733" s="25">
        <f>SMA1MSFT[[#This Row],[Abs Erorr 2]]/SMA1MSFT[[#This Row],[Adj Close]]</f>
        <v>6.1766818361459537E-2</v>
      </c>
      <c r="N733" s="23">
        <f t="shared" si="59"/>
        <v>238.02164999999999</v>
      </c>
      <c r="O733" s="27">
        <f>SMA1MSFT[[#This Row],[Adj Close]]-SMA1MSFT[[#This Row],[6-MA]]</f>
        <v>-12.656849999999991</v>
      </c>
      <c r="P733" s="11">
        <f>(SMA1MSFT[[#This Row],[Adj Close]]-N733)^2</f>
        <v>160.1958519224998</v>
      </c>
      <c r="Q733" s="11">
        <f>ABS(SMA1MSFT[[#This Row],[Erorr 3]])</f>
        <v>12.656849999999991</v>
      </c>
      <c r="R733" s="28">
        <f>SMA1MSFT[[#This Row],[Abs Erorr 3]]/SMA1MSFT[[#This Row],[Adj Close]]</f>
        <v>5.6161609976358294E-2</v>
      </c>
    </row>
    <row r="734" spans="2:18">
      <c r="B734" s="14">
        <v>44845.291666666664</v>
      </c>
      <c r="C734" s="15">
        <v>221.59</v>
      </c>
      <c r="D734" s="23">
        <f t="shared" si="56"/>
        <v>225.3648</v>
      </c>
      <c r="E734" s="24">
        <f>SMA1MSFT[[#This Row],[Adj Close]]-SMA1MSFT[[#This Row],[Naive Trend ]]</f>
        <v>-3.774799999999999</v>
      </c>
      <c r="F734" s="6">
        <f t="shared" si="55"/>
        <v>14.249115039999992</v>
      </c>
      <c r="G734" s="6">
        <f>ABS(SMA1MSFT[[#This Row],[Erorr 1]])</f>
        <v>3.774799999999999</v>
      </c>
      <c r="H734" s="25">
        <f>SMA1MSFT[[#This Row],[Abs Erorr 1]]/SMA1MSFT[[#This Row],[Adj Close]]</f>
        <v>1.7035064759240034E-2</v>
      </c>
      <c r="I734" s="23">
        <f t="shared" si="58"/>
        <v>232.74756666666667</v>
      </c>
      <c r="J734" s="26">
        <f>(SMA1MSFT[[#This Row],[Adj Close]]-SMA1MSFT[[#This Row],[3-MA]])</f>
        <v>-11.157566666666668</v>
      </c>
      <c r="K734" s="11">
        <f t="shared" si="57"/>
        <v>124.49129392111114</v>
      </c>
      <c r="L734" s="11">
        <f>ABS(SMA1MSFT[[#This Row],[Erorr 2]])</f>
        <v>11.157566666666668</v>
      </c>
      <c r="M734" s="25">
        <f>SMA1MSFT[[#This Row],[Abs Erorr 2]]/SMA1MSFT[[#This Row],[Adj Close]]</f>
        <v>5.035230230004363E-2</v>
      </c>
      <c r="N734" s="23">
        <f t="shared" si="59"/>
        <v>237.42361666666667</v>
      </c>
      <c r="O734" s="27">
        <f>SMA1MSFT[[#This Row],[Adj Close]]-SMA1MSFT[[#This Row],[6-MA]]</f>
        <v>-15.833616666666671</v>
      </c>
      <c r="P734" s="11">
        <f>(SMA1MSFT[[#This Row],[Adj Close]]-N734)^2</f>
        <v>250.70341674694458</v>
      </c>
      <c r="Q734" s="11">
        <f>ABS(SMA1MSFT[[#This Row],[Erorr 3]])</f>
        <v>15.833616666666671</v>
      </c>
      <c r="R734" s="28">
        <f>SMA1MSFT[[#This Row],[Abs Erorr 3]]/SMA1MSFT[[#This Row],[Adj Close]]</f>
        <v>7.1454563232396184E-2</v>
      </c>
    </row>
    <row r="735" spans="2:18">
      <c r="B735" s="14">
        <v>44846.291666666664</v>
      </c>
      <c r="C735" s="15">
        <v>221.92420000000001</v>
      </c>
      <c r="D735" s="23">
        <f t="shared" si="56"/>
        <v>221.59</v>
      </c>
      <c r="E735" s="24">
        <f>SMA1MSFT[[#This Row],[Adj Close]]-SMA1MSFT[[#This Row],[Naive Trend ]]</f>
        <v>0.33420000000000982</v>
      </c>
      <c r="F735" s="6">
        <f t="shared" si="55"/>
        <v>0.11168964000000657</v>
      </c>
      <c r="G735" s="6">
        <f>ABS(SMA1MSFT[[#This Row],[Erorr 1]])</f>
        <v>0.33420000000000982</v>
      </c>
      <c r="H735" s="25">
        <f>SMA1MSFT[[#This Row],[Abs Erorr 1]]/SMA1MSFT[[#This Row],[Adj Close]]</f>
        <v>1.5059195887605309E-3</v>
      </c>
      <c r="I735" s="23">
        <f t="shared" si="58"/>
        <v>225.74170000000001</v>
      </c>
      <c r="J735" s="26">
        <f>(SMA1MSFT[[#This Row],[Adj Close]]-SMA1MSFT[[#This Row],[3-MA]])</f>
        <v>-3.8174999999999955</v>
      </c>
      <c r="K735" s="11">
        <f t="shared" si="57"/>
        <v>14.573306249999966</v>
      </c>
      <c r="L735" s="11">
        <f>ABS(SMA1MSFT[[#This Row],[Erorr 2]])</f>
        <v>3.8174999999999955</v>
      </c>
      <c r="M735" s="25">
        <f>SMA1MSFT[[#This Row],[Abs Erorr 2]]/SMA1MSFT[[#This Row],[Adj Close]]</f>
        <v>1.7201819359943599E-2</v>
      </c>
      <c r="N735" s="23">
        <f t="shared" si="59"/>
        <v>234.91193333333331</v>
      </c>
      <c r="O735" s="27">
        <f>SMA1MSFT[[#This Row],[Adj Close]]-SMA1MSFT[[#This Row],[6-MA]]</f>
        <v>-12.987733333333296</v>
      </c>
      <c r="P735" s="11">
        <f>(SMA1MSFT[[#This Row],[Adj Close]]-N735)^2</f>
        <v>168.6812171377768</v>
      </c>
      <c r="Q735" s="11">
        <f>ABS(SMA1MSFT[[#This Row],[Erorr 3]])</f>
        <v>12.987733333333296</v>
      </c>
      <c r="R735" s="28">
        <f>SMA1MSFT[[#This Row],[Abs Erorr 3]]/SMA1MSFT[[#This Row],[Adj Close]]</f>
        <v>5.8523285578288869E-2</v>
      </c>
    </row>
    <row r="736" spans="2:18">
      <c r="B736" s="14">
        <v>44847.291666666664</v>
      </c>
      <c r="C736" s="15">
        <v>230.27029999999999</v>
      </c>
      <c r="D736" s="23">
        <f t="shared" si="56"/>
        <v>221.92420000000001</v>
      </c>
      <c r="E736" s="24">
        <f>SMA1MSFT[[#This Row],[Adj Close]]-SMA1MSFT[[#This Row],[Naive Trend ]]</f>
        <v>8.3460999999999785</v>
      </c>
      <c r="F736" s="6">
        <f t="shared" si="55"/>
        <v>69.657385209999646</v>
      </c>
      <c r="G736" s="6">
        <f>ABS(SMA1MSFT[[#This Row],[Erorr 1]])</f>
        <v>8.3460999999999785</v>
      </c>
      <c r="H736" s="25">
        <f>SMA1MSFT[[#This Row],[Abs Erorr 1]]/SMA1MSFT[[#This Row],[Adj Close]]</f>
        <v>3.6244795789991062E-2</v>
      </c>
      <c r="I736" s="23">
        <f t="shared" si="58"/>
        <v>222.95966666666666</v>
      </c>
      <c r="J736" s="26">
        <f>(SMA1MSFT[[#This Row],[Adj Close]]-SMA1MSFT[[#This Row],[3-MA]])</f>
        <v>7.3106333333333282</v>
      </c>
      <c r="K736" s="11">
        <f t="shared" si="57"/>
        <v>53.445359734444366</v>
      </c>
      <c r="L736" s="11">
        <f>ABS(SMA1MSFT[[#This Row],[Erorr 2]])</f>
        <v>7.3106333333333282</v>
      </c>
      <c r="M736" s="25">
        <f>SMA1MSFT[[#This Row],[Abs Erorr 2]]/SMA1MSFT[[#This Row],[Adj Close]]</f>
        <v>3.1748051456628706E-2</v>
      </c>
      <c r="N736" s="23">
        <f t="shared" si="59"/>
        <v>231.12226666666663</v>
      </c>
      <c r="O736" s="27">
        <f>SMA1MSFT[[#This Row],[Adj Close]]-SMA1MSFT[[#This Row],[6-MA]]</f>
        <v>-0.851966666666641</v>
      </c>
      <c r="P736" s="11">
        <f>(SMA1MSFT[[#This Row],[Adj Close]]-N736)^2</f>
        <v>0.72584720111106737</v>
      </c>
      <c r="Q736" s="11">
        <f>ABS(SMA1MSFT[[#This Row],[Erorr 3]])</f>
        <v>0.851966666666641</v>
      </c>
      <c r="R736" s="28">
        <f>SMA1MSFT[[#This Row],[Abs Erorr 3]]/SMA1MSFT[[#This Row],[Adj Close]]</f>
        <v>3.6998547648856195E-3</v>
      </c>
    </row>
    <row r="737" spans="2:18">
      <c r="B737" s="14">
        <v>44848.291666666664</v>
      </c>
      <c r="C737" s="15">
        <v>224.6866</v>
      </c>
      <c r="D737" s="23">
        <f t="shared" si="56"/>
        <v>230.27029999999999</v>
      </c>
      <c r="E737" s="24">
        <f>SMA1MSFT[[#This Row],[Adj Close]]-SMA1MSFT[[#This Row],[Naive Trend ]]</f>
        <v>-5.5836999999999932</v>
      </c>
      <c r="F737" s="6">
        <f t="shared" si="55"/>
        <v>31.177705689999925</v>
      </c>
      <c r="G737" s="6">
        <f>ABS(SMA1MSFT[[#This Row],[Erorr 1]])</f>
        <v>5.5836999999999932</v>
      </c>
      <c r="H737" s="25">
        <f>SMA1MSFT[[#This Row],[Abs Erorr 1]]/SMA1MSFT[[#This Row],[Adj Close]]</f>
        <v>2.4851059208693325E-2</v>
      </c>
      <c r="I737" s="23">
        <f t="shared" si="58"/>
        <v>224.59483333333333</v>
      </c>
      <c r="J737" s="26">
        <f>(SMA1MSFT[[#This Row],[Adj Close]]-SMA1MSFT[[#This Row],[3-MA]])</f>
        <v>9.1766666666671881E-2</v>
      </c>
      <c r="K737" s="11">
        <f t="shared" si="57"/>
        <v>8.4211211111120676E-3</v>
      </c>
      <c r="L737" s="11">
        <f>ABS(SMA1MSFT[[#This Row],[Erorr 2]])</f>
        <v>9.1766666666671881E-2</v>
      </c>
      <c r="M737" s="25">
        <f>SMA1MSFT[[#This Row],[Abs Erorr 2]]/SMA1MSFT[[#This Row],[Adj Close]]</f>
        <v>4.0842073655781821E-4</v>
      </c>
      <c r="N737" s="23">
        <f t="shared" si="59"/>
        <v>228.6712</v>
      </c>
      <c r="O737" s="27">
        <f>SMA1MSFT[[#This Row],[Adj Close]]-SMA1MSFT[[#This Row],[6-MA]]</f>
        <v>-3.9846000000000004</v>
      </c>
      <c r="P737" s="11">
        <f>(SMA1MSFT[[#This Row],[Adj Close]]-N737)^2</f>
        <v>15.877037160000002</v>
      </c>
      <c r="Q737" s="11">
        <f>ABS(SMA1MSFT[[#This Row],[Erorr 3]])</f>
        <v>3.9846000000000004</v>
      </c>
      <c r="R737" s="28">
        <f>SMA1MSFT[[#This Row],[Abs Erorr 3]]/SMA1MSFT[[#This Row],[Adj Close]]</f>
        <v>1.7734034873463752E-2</v>
      </c>
    </row>
    <row r="738" spans="2:18">
      <c r="B738" s="14">
        <v>44851.291666666664</v>
      </c>
      <c r="C738" s="15">
        <v>233.50450000000001</v>
      </c>
      <c r="D738" s="23">
        <f t="shared" si="56"/>
        <v>224.6866</v>
      </c>
      <c r="E738" s="24">
        <f>SMA1MSFT[[#This Row],[Adj Close]]-SMA1MSFT[[#This Row],[Naive Trend ]]</f>
        <v>8.8179000000000087</v>
      </c>
      <c r="F738" s="6">
        <f t="shared" si="55"/>
        <v>77.755360410000151</v>
      </c>
      <c r="G738" s="6">
        <f>ABS(SMA1MSFT[[#This Row],[Erorr 1]])</f>
        <v>8.8179000000000087</v>
      </c>
      <c r="H738" s="25">
        <f>SMA1MSFT[[#This Row],[Abs Erorr 1]]/SMA1MSFT[[#This Row],[Adj Close]]</f>
        <v>3.7763297923594653E-2</v>
      </c>
      <c r="I738" s="23">
        <f t="shared" si="58"/>
        <v>225.62703333333334</v>
      </c>
      <c r="J738" s="26">
        <f>(SMA1MSFT[[#This Row],[Adj Close]]-SMA1MSFT[[#This Row],[3-MA]])</f>
        <v>7.8774666666666633</v>
      </c>
      <c r="K738" s="11">
        <f t="shared" si="57"/>
        <v>62.05448108444439</v>
      </c>
      <c r="L738" s="11">
        <f>ABS(SMA1MSFT[[#This Row],[Erorr 2]])</f>
        <v>7.8774666666666633</v>
      </c>
      <c r="M738" s="25">
        <f>SMA1MSFT[[#This Row],[Abs Erorr 2]]/SMA1MSFT[[#This Row],[Adj Close]]</f>
        <v>3.3735823792118196E-2</v>
      </c>
      <c r="N738" s="23">
        <f t="shared" si="59"/>
        <v>225.68436666666665</v>
      </c>
      <c r="O738" s="27">
        <f>SMA1MSFT[[#This Row],[Adj Close]]-SMA1MSFT[[#This Row],[6-MA]]</f>
        <v>7.8201333333333594</v>
      </c>
      <c r="P738" s="11">
        <f>(SMA1MSFT[[#This Row],[Adj Close]]-N738)^2</f>
        <v>61.154485351111518</v>
      </c>
      <c r="Q738" s="11">
        <f>ABS(SMA1MSFT[[#This Row],[Erorr 3]])</f>
        <v>7.8201333333333594</v>
      </c>
      <c r="R738" s="28">
        <f>SMA1MSFT[[#This Row],[Abs Erorr 3]]/SMA1MSFT[[#This Row],[Adj Close]]</f>
        <v>3.3490289623255051E-2</v>
      </c>
    </row>
    <row r="739" spans="2:18">
      <c r="B739" s="14">
        <v>44852.291666666664</v>
      </c>
      <c r="C739" s="15">
        <v>234.4581</v>
      </c>
      <c r="D739" s="23">
        <f t="shared" si="56"/>
        <v>233.50450000000001</v>
      </c>
      <c r="E739" s="24">
        <f>SMA1MSFT[[#This Row],[Adj Close]]-SMA1MSFT[[#This Row],[Naive Trend ]]</f>
        <v>0.95359999999999445</v>
      </c>
      <c r="F739" s="6">
        <f t="shared" si="55"/>
        <v>0.90935295999998944</v>
      </c>
      <c r="G739" s="6">
        <f>ABS(SMA1MSFT[[#This Row],[Erorr 1]])</f>
        <v>0.95359999999999445</v>
      </c>
      <c r="H739" s="25">
        <f>SMA1MSFT[[#This Row],[Abs Erorr 1]]/SMA1MSFT[[#This Row],[Adj Close]]</f>
        <v>4.0672512487305596E-3</v>
      </c>
      <c r="I739" s="23">
        <f t="shared" si="58"/>
        <v>229.48713333333333</v>
      </c>
      <c r="J739" s="26">
        <f>(SMA1MSFT[[#This Row],[Adj Close]]-SMA1MSFT[[#This Row],[3-MA]])</f>
        <v>4.9709666666666692</v>
      </c>
      <c r="K739" s="11">
        <f t="shared" si="57"/>
        <v>24.710509601111138</v>
      </c>
      <c r="L739" s="11">
        <f>ABS(SMA1MSFT[[#This Row],[Erorr 2]])</f>
        <v>4.9709666666666692</v>
      </c>
      <c r="M739" s="25">
        <f>SMA1MSFT[[#This Row],[Abs Erorr 2]]/SMA1MSFT[[#This Row],[Adj Close]]</f>
        <v>2.1201940417783258E-2</v>
      </c>
      <c r="N739" s="23">
        <f t="shared" si="59"/>
        <v>226.2234</v>
      </c>
      <c r="O739" s="27">
        <f>SMA1MSFT[[#This Row],[Adj Close]]-SMA1MSFT[[#This Row],[6-MA]]</f>
        <v>8.2347000000000037</v>
      </c>
      <c r="P739" s="11">
        <f>(SMA1MSFT[[#This Row],[Adj Close]]-N739)^2</f>
        <v>67.810284090000067</v>
      </c>
      <c r="Q739" s="11">
        <f>ABS(SMA1MSFT[[#This Row],[Erorr 3]])</f>
        <v>8.2347000000000037</v>
      </c>
      <c r="R739" s="28">
        <f>SMA1MSFT[[#This Row],[Abs Erorr 3]]/SMA1MSFT[[#This Row],[Adj Close]]</f>
        <v>3.5122267048995126E-2</v>
      </c>
    </row>
    <row r="740" spans="2:18">
      <c r="B740" s="14">
        <v>44853.291666666664</v>
      </c>
      <c r="C740" s="15">
        <v>232.47229999999999</v>
      </c>
      <c r="D740" s="23">
        <f t="shared" si="56"/>
        <v>234.4581</v>
      </c>
      <c r="E740" s="24">
        <f>SMA1MSFT[[#This Row],[Adj Close]]-SMA1MSFT[[#This Row],[Naive Trend ]]</f>
        <v>-1.9858000000000118</v>
      </c>
      <c r="F740" s="6">
        <f t="shared" si="55"/>
        <v>3.9434016400000469</v>
      </c>
      <c r="G740" s="6">
        <f>ABS(SMA1MSFT[[#This Row],[Erorr 1]])</f>
        <v>1.9858000000000118</v>
      </c>
      <c r="H740" s="25">
        <f>SMA1MSFT[[#This Row],[Abs Erorr 1]]/SMA1MSFT[[#This Row],[Adj Close]]</f>
        <v>8.5420929719369227E-3</v>
      </c>
      <c r="I740" s="23">
        <f t="shared" si="58"/>
        <v>230.88306666666668</v>
      </c>
      <c r="J740" s="26">
        <f>(SMA1MSFT[[#This Row],[Adj Close]]-SMA1MSFT[[#This Row],[3-MA]])</f>
        <v>1.5892333333333113</v>
      </c>
      <c r="K740" s="11">
        <f t="shared" si="57"/>
        <v>2.5256625877777079</v>
      </c>
      <c r="L740" s="11">
        <f>ABS(SMA1MSFT[[#This Row],[Erorr 2]])</f>
        <v>1.5892333333333113</v>
      </c>
      <c r="M740" s="25">
        <f>SMA1MSFT[[#This Row],[Abs Erorr 2]]/SMA1MSFT[[#This Row],[Adj Close]]</f>
        <v>6.8362266529531108E-3</v>
      </c>
      <c r="N740" s="23">
        <f t="shared" si="59"/>
        <v>227.73895000000002</v>
      </c>
      <c r="O740" s="27">
        <f>SMA1MSFT[[#This Row],[Adj Close]]-SMA1MSFT[[#This Row],[6-MA]]</f>
        <v>4.7333499999999731</v>
      </c>
      <c r="P740" s="11">
        <f>(SMA1MSFT[[#This Row],[Adj Close]]-N740)^2</f>
        <v>22.404602222499744</v>
      </c>
      <c r="Q740" s="11">
        <f>ABS(SMA1MSFT[[#This Row],[Erorr 3]])</f>
        <v>4.7333499999999731</v>
      </c>
      <c r="R740" s="28">
        <f>SMA1MSFT[[#This Row],[Abs Erorr 3]]/SMA1MSFT[[#This Row],[Adj Close]]</f>
        <v>2.0360920419335866E-2</v>
      </c>
    </row>
    <row r="741" spans="2:18">
      <c r="B741" s="14">
        <v>44854.291666666664</v>
      </c>
      <c r="C741" s="15">
        <v>232.14789999999999</v>
      </c>
      <c r="D741" s="23">
        <f t="shared" si="56"/>
        <v>232.47229999999999</v>
      </c>
      <c r="E741" s="24">
        <f>SMA1MSFT[[#This Row],[Adj Close]]-SMA1MSFT[[#This Row],[Naive Trend ]]</f>
        <v>-0.32439999999999714</v>
      </c>
      <c r="F741" s="6">
        <f t="shared" si="55"/>
        <v>0.10523535999999814</v>
      </c>
      <c r="G741" s="6">
        <f>ABS(SMA1MSFT[[#This Row],[Erorr 1]])</f>
        <v>0.32439999999999714</v>
      </c>
      <c r="H741" s="25">
        <f>SMA1MSFT[[#This Row],[Abs Erorr 1]]/SMA1MSFT[[#This Row],[Adj Close]]</f>
        <v>1.3973850291128936E-3</v>
      </c>
      <c r="I741" s="23">
        <f t="shared" si="58"/>
        <v>233.47829999999999</v>
      </c>
      <c r="J741" s="26">
        <f>(SMA1MSFT[[#This Row],[Adj Close]]-SMA1MSFT[[#This Row],[3-MA]])</f>
        <v>-1.3303999999999974</v>
      </c>
      <c r="K741" s="11">
        <f t="shared" si="57"/>
        <v>1.7699641599999929</v>
      </c>
      <c r="L741" s="11">
        <f>ABS(SMA1MSFT[[#This Row],[Erorr 2]])</f>
        <v>1.3303999999999974</v>
      </c>
      <c r="M741" s="25">
        <f>SMA1MSFT[[#This Row],[Abs Erorr 2]]/SMA1MSFT[[#This Row],[Adj Close]]</f>
        <v>5.7308293549069257E-3</v>
      </c>
      <c r="N741" s="23">
        <f t="shared" si="59"/>
        <v>229.55266666666668</v>
      </c>
      <c r="O741" s="27">
        <f>SMA1MSFT[[#This Row],[Adj Close]]-SMA1MSFT[[#This Row],[6-MA]]</f>
        <v>2.5952333333333115</v>
      </c>
      <c r="P741" s="11">
        <f>(SMA1MSFT[[#This Row],[Adj Close]]-N741)^2</f>
        <v>6.7352360544443313</v>
      </c>
      <c r="Q741" s="11">
        <f>ABS(SMA1MSFT[[#This Row],[Erorr 3]])</f>
        <v>2.5952333333333115</v>
      </c>
      <c r="R741" s="28">
        <f>SMA1MSFT[[#This Row],[Abs Erorr 3]]/SMA1MSFT[[#This Row],[Adj Close]]</f>
        <v>1.1179223819527601E-2</v>
      </c>
    </row>
    <row r="742" spans="2:18">
      <c r="B742" s="14">
        <v>44855.291666666664</v>
      </c>
      <c r="C742" s="15">
        <v>238.01669999999999</v>
      </c>
      <c r="D742" s="23">
        <f t="shared" si="56"/>
        <v>232.14789999999999</v>
      </c>
      <c r="E742" s="24">
        <f>SMA1MSFT[[#This Row],[Adj Close]]-SMA1MSFT[[#This Row],[Naive Trend ]]</f>
        <v>5.8687999999999931</v>
      </c>
      <c r="F742" s="6">
        <f t="shared" si="55"/>
        <v>34.442813439999917</v>
      </c>
      <c r="G742" s="6">
        <f>ABS(SMA1MSFT[[#This Row],[Erorr 1]])</f>
        <v>5.8687999999999931</v>
      </c>
      <c r="H742" s="25">
        <f>SMA1MSFT[[#This Row],[Abs Erorr 1]]/SMA1MSFT[[#This Row],[Adj Close]]</f>
        <v>2.465709338882521E-2</v>
      </c>
      <c r="I742" s="23">
        <f t="shared" si="58"/>
        <v>233.02609999999996</v>
      </c>
      <c r="J742" s="26">
        <f>(SMA1MSFT[[#This Row],[Adj Close]]-SMA1MSFT[[#This Row],[3-MA]])</f>
        <v>4.990600000000029</v>
      </c>
      <c r="K742" s="11">
        <f t="shared" si="57"/>
        <v>24.90608836000029</v>
      </c>
      <c r="L742" s="11">
        <f>ABS(SMA1MSFT[[#This Row],[Erorr 2]])</f>
        <v>4.990600000000029</v>
      </c>
      <c r="M742" s="25">
        <f>SMA1MSFT[[#This Row],[Abs Erorr 2]]/SMA1MSFT[[#This Row],[Adj Close]]</f>
        <v>2.0967436318544159E-2</v>
      </c>
      <c r="N742" s="23">
        <f t="shared" si="59"/>
        <v>231.25661666666664</v>
      </c>
      <c r="O742" s="27">
        <f>SMA1MSFT[[#This Row],[Adj Close]]-SMA1MSFT[[#This Row],[6-MA]]</f>
        <v>6.7600833333333412</v>
      </c>
      <c r="P742" s="11">
        <f>(SMA1MSFT[[#This Row],[Adj Close]]-N742)^2</f>
        <v>45.698726673611219</v>
      </c>
      <c r="Q742" s="11">
        <f>ABS(SMA1MSFT[[#This Row],[Erorr 3]])</f>
        <v>6.7600833333333412</v>
      </c>
      <c r="R742" s="28">
        <f>SMA1MSFT[[#This Row],[Abs Erorr 3]]/SMA1MSFT[[#This Row],[Adj Close]]</f>
        <v>2.8401718590894427E-2</v>
      </c>
    </row>
    <row r="743" spans="2:18">
      <c r="B743" s="14">
        <v>44858.291666666664</v>
      </c>
      <c r="C743" s="15">
        <v>243.0598</v>
      </c>
      <c r="D743" s="23">
        <f t="shared" si="56"/>
        <v>238.01669999999999</v>
      </c>
      <c r="E743" s="24">
        <f>SMA1MSFT[[#This Row],[Adj Close]]-SMA1MSFT[[#This Row],[Naive Trend ]]</f>
        <v>5.0431000000000097</v>
      </c>
      <c r="F743" s="6">
        <f t="shared" si="55"/>
        <v>25.432857610000099</v>
      </c>
      <c r="G743" s="6">
        <f>ABS(SMA1MSFT[[#This Row],[Erorr 1]])</f>
        <v>5.0431000000000097</v>
      </c>
      <c r="H743" s="25">
        <f>SMA1MSFT[[#This Row],[Abs Erorr 1]]/SMA1MSFT[[#This Row],[Adj Close]]</f>
        <v>2.0748391959509595E-2</v>
      </c>
      <c r="I743" s="23">
        <f t="shared" si="58"/>
        <v>234.2123</v>
      </c>
      <c r="J743" s="26">
        <f>(SMA1MSFT[[#This Row],[Adj Close]]-SMA1MSFT[[#This Row],[3-MA]])</f>
        <v>8.8474999999999966</v>
      </c>
      <c r="K743" s="11">
        <f t="shared" si="57"/>
        <v>78.278256249999941</v>
      </c>
      <c r="L743" s="11">
        <f>ABS(SMA1MSFT[[#This Row],[Erorr 2]])</f>
        <v>8.8474999999999966</v>
      </c>
      <c r="M743" s="25">
        <f>SMA1MSFT[[#This Row],[Abs Erorr 2]]/SMA1MSFT[[#This Row],[Adj Close]]</f>
        <v>3.6400507200285676E-2</v>
      </c>
      <c r="N743" s="23">
        <f t="shared" si="59"/>
        <v>232.54768333333334</v>
      </c>
      <c r="O743" s="27">
        <f>SMA1MSFT[[#This Row],[Adj Close]]-SMA1MSFT[[#This Row],[6-MA]]</f>
        <v>10.512116666666657</v>
      </c>
      <c r="P743" s="11">
        <f>(SMA1MSFT[[#This Row],[Adj Close]]-N743)^2</f>
        <v>110.5045968136109</v>
      </c>
      <c r="Q743" s="11">
        <f>ABS(SMA1MSFT[[#This Row],[Erorr 3]])</f>
        <v>10.512116666666657</v>
      </c>
      <c r="R743" s="28">
        <f>SMA1MSFT[[#This Row],[Abs Erorr 3]]/SMA1MSFT[[#This Row],[Adj Close]]</f>
        <v>4.3249096175783312E-2</v>
      </c>
    </row>
    <row r="744" spans="2:18">
      <c r="B744" s="14">
        <v>44859.291666666664</v>
      </c>
      <c r="C744" s="15">
        <v>246.41200000000001</v>
      </c>
      <c r="D744" s="23">
        <f t="shared" si="56"/>
        <v>243.0598</v>
      </c>
      <c r="E744" s="24">
        <f>SMA1MSFT[[#This Row],[Adj Close]]-SMA1MSFT[[#This Row],[Naive Trend ]]</f>
        <v>3.3522000000000105</v>
      </c>
      <c r="F744" s="6">
        <f t="shared" si="55"/>
        <v>11.23724484000007</v>
      </c>
      <c r="G744" s="6">
        <f>ABS(SMA1MSFT[[#This Row],[Erorr 1]])</f>
        <v>3.3522000000000105</v>
      </c>
      <c r="H744" s="25">
        <f>SMA1MSFT[[#This Row],[Abs Erorr 1]]/SMA1MSFT[[#This Row],[Adj Close]]</f>
        <v>1.3604045257536201E-2</v>
      </c>
      <c r="I744" s="23">
        <f t="shared" si="58"/>
        <v>237.74146666666664</v>
      </c>
      <c r="J744" s="26">
        <f>(SMA1MSFT[[#This Row],[Adj Close]]-SMA1MSFT[[#This Row],[3-MA]])</f>
        <v>8.670533333333367</v>
      </c>
      <c r="K744" s="11">
        <f t="shared" si="57"/>
        <v>75.17814828444503</v>
      </c>
      <c r="L744" s="11">
        <f>ABS(SMA1MSFT[[#This Row],[Erorr 2]])</f>
        <v>8.670533333333367</v>
      </c>
      <c r="M744" s="25">
        <f>SMA1MSFT[[#This Row],[Abs Erorr 2]]/SMA1MSFT[[#This Row],[Adj Close]]</f>
        <v>3.518713915447854E-2</v>
      </c>
      <c r="N744" s="23">
        <f t="shared" si="59"/>
        <v>235.6098833333333</v>
      </c>
      <c r="O744" s="27">
        <f>SMA1MSFT[[#This Row],[Adj Close]]-SMA1MSFT[[#This Row],[6-MA]]</f>
        <v>10.802116666666706</v>
      </c>
      <c r="P744" s="11">
        <f>(SMA1MSFT[[#This Row],[Adj Close]]-N744)^2</f>
        <v>116.68572448027862</v>
      </c>
      <c r="Q744" s="11">
        <f>ABS(SMA1MSFT[[#This Row],[Erorr 3]])</f>
        <v>10.802116666666706</v>
      </c>
      <c r="R744" s="28">
        <f>SMA1MSFT[[#This Row],[Abs Erorr 3]]/SMA1MSFT[[#This Row],[Adj Close]]</f>
        <v>4.3837624249901404E-2</v>
      </c>
    </row>
    <row r="745" spans="2:18">
      <c r="B745" s="14">
        <v>44860.291666666664</v>
      </c>
      <c r="C745" s="15">
        <v>227.3998</v>
      </c>
      <c r="D745" s="23">
        <f t="shared" si="56"/>
        <v>246.41200000000001</v>
      </c>
      <c r="E745" s="24">
        <f>SMA1MSFT[[#This Row],[Adj Close]]-SMA1MSFT[[#This Row],[Naive Trend ]]</f>
        <v>-19.012200000000007</v>
      </c>
      <c r="F745" s="6">
        <f t="shared" si="55"/>
        <v>361.46374884000028</v>
      </c>
      <c r="G745" s="6">
        <f>ABS(SMA1MSFT[[#This Row],[Erorr 1]])</f>
        <v>19.012200000000007</v>
      </c>
      <c r="H745" s="25">
        <f>SMA1MSFT[[#This Row],[Abs Erorr 1]]/SMA1MSFT[[#This Row],[Adj Close]]</f>
        <v>8.3606933691234592E-2</v>
      </c>
      <c r="I745" s="23">
        <f t="shared" si="58"/>
        <v>242.49616666666668</v>
      </c>
      <c r="J745" s="26">
        <f>(SMA1MSFT[[#This Row],[Adj Close]]-SMA1MSFT[[#This Row],[3-MA]])</f>
        <v>-15.096366666666682</v>
      </c>
      <c r="K745" s="11">
        <f t="shared" si="57"/>
        <v>227.90028653444492</v>
      </c>
      <c r="L745" s="11">
        <f>ABS(SMA1MSFT[[#This Row],[Erorr 2]])</f>
        <v>15.096366666666682</v>
      </c>
      <c r="M745" s="25">
        <f>SMA1MSFT[[#This Row],[Abs Erorr 2]]/SMA1MSFT[[#This Row],[Adj Close]]</f>
        <v>6.6386895092549261E-2</v>
      </c>
      <c r="N745" s="23">
        <f t="shared" si="59"/>
        <v>237.76113333333331</v>
      </c>
      <c r="O745" s="27">
        <f>SMA1MSFT[[#This Row],[Adj Close]]-SMA1MSFT[[#This Row],[6-MA]]</f>
        <v>-10.361333333333306</v>
      </c>
      <c r="P745" s="11">
        <f>(SMA1MSFT[[#This Row],[Adj Close]]-N745)^2</f>
        <v>107.35722844444388</v>
      </c>
      <c r="Q745" s="11">
        <f>ABS(SMA1MSFT[[#This Row],[Erorr 3]])</f>
        <v>10.361333333333306</v>
      </c>
      <c r="R745" s="28">
        <f>SMA1MSFT[[#This Row],[Abs Erorr 3]]/SMA1MSFT[[#This Row],[Adj Close]]</f>
        <v>4.5564390704535829E-2</v>
      </c>
    </row>
    <row r="746" spans="2:18">
      <c r="B746" s="14">
        <v>44861.291666666664</v>
      </c>
      <c r="C746" s="15">
        <v>222.90719999999999</v>
      </c>
      <c r="D746" s="23">
        <f t="shared" si="56"/>
        <v>227.3998</v>
      </c>
      <c r="E746" s="24">
        <f>SMA1MSFT[[#This Row],[Adj Close]]-SMA1MSFT[[#This Row],[Naive Trend ]]</f>
        <v>-4.4926000000000101</v>
      </c>
      <c r="F746" s="6">
        <f t="shared" si="55"/>
        <v>20.183454760000092</v>
      </c>
      <c r="G746" s="6">
        <f>ABS(SMA1MSFT[[#This Row],[Erorr 1]])</f>
        <v>4.4926000000000101</v>
      </c>
      <c r="H746" s="25">
        <f>SMA1MSFT[[#This Row],[Abs Erorr 1]]/SMA1MSFT[[#This Row],[Adj Close]]</f>
        <v>2.0154575536366751E-2</v>
      </c>
      <c r="I746" s="23">
        <f t="shared" si="58"/>
        <v>238.95720000000003</v>
      </c>
      <c r="J746" s="26">
        <f>(SMA1MSFT[[#This Row],[Adj Close]]-SMA1MSFT[[#This Row],[3-MA]])</f>
        <v>-16.05000000000004</v>
      </c>
      <c r="K746" s="11">
        <f t="shared" si="57"/>
        <v>257.60250000000127</v>
      </c>
      <c r="L746" s="11">
        <f>ABS(SMA1MSFT[[#This Row],[Erorr 2]])</f>
        <v>16.05000000000004</v>
      </c>
      <c r="M746" s="25">
        <f>SMA1MSFT[[#This Row],[Abs Erorr 2]]/SMA1MSFT[[#This Row],[Adj Close]]</f>
        <v>7.2003057774715398E-2</v>
      </c>
      <c r="N746" s="23">
        <f t="shared" si="59"/>
        <v>236.58474999999999</v>
      </c>
      <c r="O746" s="27">
        <f>SMA1MSFT[[#This Row],[Adj Close]]-SMA1MSFT[[#This Row],[6-MA]]</f>
        <v>-13.677549999999997</v>
      </c>
      <c r="P746" s="11">
        <f>(SMA1MSFT[[#This Row],[Adj Close]]-N746)^2</f>
        <v>187.0753740024999</v>
      </c>
      <c r="Q746" s="11">
        <f>ABS(SMA1MSFT[[#This Row],[Erorr 3]])</f>
        <v>13.677549999999997</v>
      </c>
      <c r="R746" s="28">
        <f>SMA1MSFT[[#This Row],[Abs Erorr 3]]/SMA1MSFT[[#This Row],[Adj Close]]</f>
        <v>6.1359839430938062E-2</v>
      </c>
    </row>
    <row r="747" spans="2:18">
      <c r="B747" s="14">
        <v>44862.291666666664</v>
      </c>
      <c r="C747" s="15">
        <v>231.87270000000001</v>
      </c>
      <c r="D747" s="23">
        <f t="shared" si="56"/>
        <v>222.90719999999999</v>
      </c>
      <c r="E747" s="24">
        <f>SMA1MSFT[[#This Row],[Adj Close]]-SMA1MSFT[[#This Row],[Naive Trend ]]</f>
        <v>8.96550000000002</v>
      </c>
      <c r="F747" s="6">
        <f t="shared" si="55"/>
        <v>80.380190250000354</v>
      </c>
      <c r="G747" s="6">
        <f>ABS(SMA1MSFT[[#This Row],[Erorr 1]])</f>
        <v>8.96550000000002</v>
      </c>
      <c r="H747" s="25">
        <f>SMA1MSFT[[#This Row],[Abs Erorr 1]]/SMA1MSFT[[#This Row],[Adj Close]]</f>
        <v>3.8665612640039211E-2</v>
      </c>
      <c r="I747" s="23">
        <f t="shared" si="58"/>
        <v>232.23966666666669</v>
      </c>
      <c r="J747" s="26">
        <f>(SMA1MSFT[[#This Row],[Adj Close]]-SMA1MSFT[[#This Row],[3-MA]])</f>
        <v>-0.3669666666666842</v>
      </c>
      <c r="K747" s="11">
        <f t="shared" si="57"/>
        <v>0.13466453444445731</v>
      </c>
      <c r="L747" s="11">
        <f>ABS(SMA1MSFT[[#This Row],[Erorr 2]])</f>
        <v>0.3669666666666842</v>
      </c>
      <c r="M747" s="25">
        <f>SMA1MSFT[[#This Row],[Abs Erorr 2]]/SMA1MSFT[[#This Row],[Adj Close]]</f>
        <v>1.5826212687680965E-3</v>
      </c>
      <c r="N747" s="23">
        <f t="shared" si="59"/>
        <v>234.99056666666669</v>
      </c>
      <c r="O747" s="27">
        <f>SMA1MSFT[[#This Row],[Adj Close]]-SMA1MSFT[[#This Row],[6-MA]]</f>
        <v>-3.1178666666666857</v>
      </c>
      <c r="P747" s="11">
        <f>(SMA1MSFT[[#This Row],[Adj Close]]-N747)^2</f>
        <v>9.7210925511112301</v>
      </c>
      <c r="Q747" s="11">
        <f>ABS(SMA1MSFT[[#This Row],[Erorr 3]])</f>
        <v>3.1178666666666857</v>
      </c>
      <c r="R747" s="28">
        <f>SMA1MSFT[[#This Row],[Abs Erorr 3]]/SMA1MSFT[[#This Row],[Adj Close]]</f>
        <v>1.3446458624351575E-2</v>
      </c>
    </row>
    <row r="748" spans="2:18">
      <c r="B748" s="14">
        <v>44865.291666666664</v>
      </c>
      <c r="C748" s="15">
        <v>228.1961</v>
      </c>
      <c r="D748" s="23">
        <f t="shared" si="56"/>
        <v>231.87270000000001</v>
      </c>
      <c r="E748" s="24">
        <f>SMA1MSFT[[#This Row],[Adj Close]]-SMA1MSFT[[#This Row],[Naive Trend ]]</f>
        <v>-3.6766000000000076</v>
      </c>
      <c r="F748" s="6">
        <f t="shared" si="55"/>
        <v>13.517387560000056</v>
      </c>
      <c r="G748" s="6">
        <f>ABS(SMA1MSFT[[#This Row],[Erorr 1]])</f>
        <v>3.6766000000000076</v>
      </c>
      <c r="H748" s="25">
        <f>SMA1MSFT[[#This Row],[Abs Erorr 1]]/SMA1MSFT[[#This Row],[Adj Close]]</f>
        <v>1.6111581223342587E-2</v>
      </c>
      <c r="I748" s="23">
        <f t="shared" si="58"/>
        <v>227.39323333333334</v>
      </c>
      <c r="J748" s="26">
        <f>(SMA1MSFT[[#This Row],[Adj Close]]-SMA1MSFT[[#This Row],[3-MA]])</f>
        <v>0.80286666666665951</v>
      </c>
      <c r="K748" s="11">
        <f t="shared" si="57"/>
        <v>0.64459488444443291</v>
      </c>
      <c r="L748" s="11">
        <f>ABS(SMA1MSFT[[#This Row],[Erorr 2]])</f>
        <v>0.80286666666665951</v>
      </c>
      <c r="M748" s="25">
        <f>SMA1MSFT[[#This Row],[Abs Erorr 2]]/SMA1MSFT[[#This Row],[Adj Close]]</f>
        <v>3.5183189663042422E-3</v>
      </c>
      <c r="N748" s="23">
        <f t="shared" si="59"/>
        <v>234.94470000000001</v>
      </c>
      <c r="O748" s="27">
        <f>SMA1MSFT[[#This Row],[Adj Close]]-SMA1MSFT[[#This Row],[6-MA]]</f>
        <v>-6.7486000000000104</v>
      </c>
      <c r="P748" s="11">
        <f>(SMA1MSFT[[#This Row],[Adj Close]]-N748)^2</f>
        <v>45.543601960000139</v>
      </c>
      <c r="Q748" s="11">
        <f>ABS(SMA1MSFT[[#This Row],[Erorr 3]])</f>
        <v>6.7486000000000104</v>
      </c>
      <c r="R748" s="28">
        <f>SMA1MSFT[[#This Row],[Abs Erorr 3]]/SMA1MSFT[[#This Row],[Adj Close]]</f>
        <v>2.9573686842150282E-2</v>
      </c>
    </row>
    <row r="749" spans="2:18">
      <c r="B749" s="14">
        <v>44866.291666666664</v>
      </c>
      <c r="C749" s="15">
        <v>224.3032</v>
      </c>
      <c r="D749" s="23">
        <f t="shared" si="56"/>
        <v>228.1961</v>
      </c>
      <c r="E749" s="24">
        <f>SMA1MSFT[[#This Row],[Adj Close]]-SMA1MSFT[[#This Row],[Naive Trend ]]</f>
        <v>-3.8928999999999974</v>
      </c>
      <c r="F749" s="6">
        <f t="shared" si="55"/>
        <v>15.15467040999998</v>
      </c>
      <c r="G749" s="6">
        <f>ABS(SMA1MSFT[[#This Row],[Erorr 1]])</f>
        <v>3.8928999999999974</v>
      </c>
      <c r="H749" s="25">
        <f>SMA1MSFT[[#This Row],[Abs Erorr 1]]/SMA1MSFT[[#This Row],[Adj Close]]</f>
        <v>1.7355525913138988E-2</v>
      </c>
      <c r="I749" s="23">
        <f t="shared" si="58"/>
        <v>227.65866666666668</v>
      </c>
      <c r="J749" s="26">
        <f>(SMA1MSFT[[#This Row],[Adj Close]]-SMA1MSFT[[#This Row],[3-MA]])</f>
        <v>-3.3554666666666719</v>
      </c>
      <c r="K749" s="11">
        <f t="shared" si="57"/>
        <v>11.259156551111147</v>
      </c>
      <c r="L749" s="11">
        <f>ABS(SMA1MSFT[[#This Row],[Erorr 2]])</f>
        <v>3.3554666666666719</v>
      </c>
      <c r="M749" s="25">
        <f>SMA1MSFT[[#This Row],[Abs Erorr 2]]/SMA1MSFT[[#This Row],[Adj Close]]</f>
        <v>1.4959513135196787E-2</v>
      </c>
      <c r="N749" s="23">
        <f t="shared" si="59"/>
        <v>233.30793333333335</v>
      </c>
      <c r="O749" s="27">
        <f>SMA1MSFT[[#This Row],[Adj Close]]-SMA1MSFT[[#This Row],[6-MA]]</f>
        <v>-9.0047333333333484</v>
      </c>
      <c r="P749" s="11">
        <f>(SMA1MSFT[[#This Row],[Adj Close]]-N749)^2</f>
        <v>81.085222404444721</v>
      </c>
      <c r="Q749" s="11">
        <f>ABS(SMA1MSFT[[#This Row],[Erorr 3]])</f>
        <v>9.0047333333333484</v>
      </c>
      <c r="R749" s="28">
        <f>SMA1MSFT[[#This Row],[Abs Erorr 3]]/SMA1MSFT[[#This Row],[Adj Close]]</f>
        <v>4.0145362764924211E-2</v>
      </c>
    </row>
    <row r="750" spans="2:18">
      <c r="B750" s="14">
        <v>44867.291666666664</v>
      </c>
      <c r="C750" s="15">
        <v>216.3699</v>
      </c>
      <c r="D750" s="23">
        <f t="shared" si="56"/>
        <v>224.3032</v>
      </c>
      <c r="E750" s="24">
        <f>SMA1MSFT[[#This Row],[Adj Close]]-SMA1MSFT[[#This Row],[Naive Trend ]]</f>
        <v>-7.9333000000000027</v>
      </c>
      <c r="F750" s="6">
        <f t="shared" si="55"/>
        <v>62.937248890000042</v>
      </c>
      <c r="G750" s="6">
        <f>ABS(SMA1MSFT[[#This Row],[Erorr 1]])</f>
        <v>7.9333000000000027</v>
      </c>
      <c r="H750" s="25">
        <f>SMA1MSFT[[#This Row],[Abs Erorr 1]]/SMA1MSFT[[#This Row],[Adj Close]]</f>
        <v>3.6665451155636727E-2</v>
      </c>
      <c r="I750" s="23">
        <f t="shared" si="58"/>
        <v>228.12400000000002</v>
      </c>
      <c r="J750" s="26">
        <f>(SMA1MSFT[[#This Row],[Adj Close]]-SMA1MSFT[[#This Row],[3-MA]])</f>
        <v>-11.754100000000022</v>
      </c>
      <c r="K750" s="11">
        <f t="shared" si="57"/>
        <v>138.15886681000052</v>
      </c>
      <c r="L750" s="11">
        <f>ABS(SMA1MSFT[[#This Row],[Erorr 2]])</f>
        <v>11.754100000000022</v>
      </c>
      <c r="M750" s="25">
        <f>SMA1MSFT[[#This Row],[Abs Erorr 2]]/SMA1MSFT[[#This Row],[Adj Close]]</f>
        <v>5.4324099609049235E-2</v>
      </c>
      <c r="N750" s="23">
        <f t="shared" si="59"/>
        <v>230.18183333333334</v>
      </c>
      <c r="O750" s="27">
        <f>SMA1MSFT[[#This Row],[Adj Close]]-SMA1MSFT[[#This Row],[6-MA]]</f>
        <v>-13.811933333333343</v>
      </c>
      <c r="P750" s="11">
        <f>(SMA1MSFT[[#This Row],[Adj Close]]-N750)^2</f>
        <v>190.76950240444472</v>
      </c>
      <c r="Q750" s="11">
        <f>ABS(SMA1MSFT[[#This Row],[Erorr 3]])</f>
        <v>13.811933333333343</v>
      </c>
      <c r="R750" s="28">
        <f>SMA1MSFT[[#This Row],[Abs Erorr 3]]/SMA1MSFT[[#This Row],[Adj Close]]</f>
        <v>6.3834818675487404E-2</v>
      </c>
    </row>
    <row r="751" spans="2:18">
      <c r="B751" s="14">
        <v>44868.291666666664</v>
      </c>
      <c r="C751" s="15">
        <v>210.619</v>
      </c>
      <c r="D751" s="23">
        <f t="shared" si="56"/>
        <v>216.3699</v>
      </c>
      <c r="E751" s="24">
        <f>SMA1MSFT[[#This Row],[Adj Close]]-SMA1MSFT[[#This Row],[Naive Trend ]]</f>
        <v>-5.7509000000000015</v>
      </c>
      <c r="F751" s="6">
        <f t="shared" si="55"/>
        <v>33.07285081000002</v>
      </c>
      <c r="G751" s="6">
        <f>ABS(SMA1MSFT[[#This Row],[Erorr 1]])</f>
        <v>5.7509000000000015</v>
      </c>
      <c r="H751" s="25">
        <f>SMA1MSFT[[#This Row],[Abs Erorr 1]]/SMA1MSFT[[#This Row],[Adj Close]]</f>
        <v>2.7304754082015398E-2</v>
      </c>
      <c r="I751" s="23">
        <f t="shared" si="58"/>
        <v>222.9564</v>
      </c>
      <c r="J751" s="26">
        <f>(SMA1MSFT[[#This Row],[Adj Close]]-SMA1MSFT[[#This Row],[3-MA]])</f>
        <v>-12.337400000000002</v>
      </c>
      <c r="K751" s="11">
        <f t="shared" si="57"/>
        <v>152.21143876000005</v>
      </c>
      <c r="L751" s="11">
        <f>ABS(SMA1MSFT[[#This Row],[Erorr 2]])</f>
        <v>12.337400000000002</v>
      </c>
      <c r="M751" s="25">
        <f>SMA1MSFT[[#This Row],[Abs Erorr 2]]/SMA1MSFT[[#This Row],[Adj Close]]</f>
        <v>5.8576861536708477E-2</v>
      </c>
      <c r="N751" s="23">
        <f t="shared" si="59"/>
        <v>225.17481666666666</v>
      </c>
      <c r="O751" s="27">
        <f>SMA1MSFT[[#This Row],[Adj Close]]-SMA1MSFT[[#This Row],[6-MA]]</f>
        <v>-14.555816666666658</v>
      </c>
      <c r="P751" s="11">
        <f>(SMA1MSFT[[#This Row],[Adj Close]]-N751)^2</f>
        <v>211.87179883361085</v>
      </c>
      <c r="Q751" s="11">
        <f>ABS(SMA1MSFT[[#This Row],[Erorr 3]])</f>
        <v>14.555816666666658</v>
      </c>
      <c r="R751" s="28">
        <f>SMA1MSFT[[#This Row],[Abs Erorr 3]]/SMA1MSFT[[#This Row],[Adj Close]]</f>
        <v>6.9109703619648077E-2</v>
      </c>
    </row>
    <row r="752" spans="2:18">
      <c r="B752" s="14">
        <v>44869.291666666664</v>
      </c>
      <c r="C752" s="15">
        <v>217.63810000000001</v>
      </c>
      <c r="D752" s="23">
        <f t="shared" si="56"/>
        <v>210.619</v>
      </c>
      <c r="E752" s="24">
        <f>SMA1MSFT[[#This Row],[Adj Close]]-SMA1MSFT[[#This Row],[Naive Trend ]]</f>
        <v>7.0191000000000088</v>
      </c>
      <c r="F752" s="6">
        <f t="shared" si="55"/>
        <v>49.267764810000124</v>
      </c>
      <c r="G752" s="6">
        <f>ABS(SMA1MSFT[[#This Row],[Erorr 1]])</f>
        <v>7.0191000000000088</v>
      </c>
      <c r="H752" s="25">
        <f>SMA1MSFT[[#This Row],[Abs Erorr 1]]/SMA1MSFT[[#This Row],[Adj Close]]</f>
        <v>3.2251246449955265E-2</v>
      </c>
      <c r="I752" s="23">
        <f t="shared" si="58"/>
        <v>217.09736666666666</v>
      </c>
      <c r="J752" s="26">
        <f>(SMA1MSFT[[#This Row],[Adj Close]]-SMA1MSFT[[#This Row],[3-MA]])</f>
        <v>0.54073333333334972</v>
      </c>
      <c r="K752" s="11">
        <f t="shared" si="57"/>
        <v>0.2923925377777955</v>
      </c>
      <c r="L752" s="11">
        <f>ABS(SMA1MSFT[[#This Row],[Erorr 2]])</f>
        <v>0.54073333333334972</v>
      </c>
      <c r="M752" s="25">
        <f>SMA1MSFT[[#This Row],[Abs Erorr 2]]/SMA1MSFT[[#This Row],[Adj Close]]</f>
        <v>2.4845527200124872E-3</v>
      </c>
      <c r="N752" s="23">
        <f t="shared" si="59"/>
        <v>222.37801666666664</v>
      </c>
      <c r="O752" s="27">
        <f>SMA1MSFT[[#This Row],[Adj Close]]-SMA1MSFT[[#This Row],[6-MA]]</f>
        <v>-4.7399166666666304</v>
      </c>
      <c r="P752" s="11">
        <f>(SMA1MSFT[[#This Row],[Adj Close]]-N752)^2</f>
        <v>22.466810006944101</v>
      </c>
      <c r="Q752" s="11">
        <f>ABS(SMA1MSFT[[#This Row],[Erorr 3]])</f>
        <v>4.7399166666666304</v>
      </c>
      <c r="R752" s="28">
        <f>SMA1MSFT[[#This Row],[Abs Erorr 3]]/SMA1MSFT[[#This Row],[Adj Close]]</f>
        <v>2.1778891961777971E-2</v>
      </c>
    </row>
    <row r="753" spans="2:18">
      <c r="B753" s="14">
        <v>44872.291666666664</v>
      </c>
      <c r="C753" s="15">
        <v>224.00819999999999</v>
      </c>
      <c r="D753" s="23">
        <f t="shared" si="56"/>
        <v>217.63810000000001</v>
      </c>
      <c r="E753" s="24">
        <f>SMA1MSFT[[#This Row],[Adj Close]]-SMA1MSFT[[#This Row],[Naive Trend ]]</f>
        <v>6.3700999999999794</v>
      </c>
      <c r="F753" s="6">
        <f t="shared" si="55"/>
        <v>40.578174009999735</v>
      </c>
      <c r="G753" s="6">
        <f>ABS(SMA1MSFT[[#This Row],[Erorr 1]])</f>
        <v>6.3700999999999794</v>
      </c>
      <c r="H753" s="25">
        <f>SMA1MSFT[[#This Row],[Abs Erorr 1]]/SMA1MSFT[[#This Row],[Adj Close]]</f>
        <v>2.8436905434711675E-2</v>
      </c>
      <c r="I753" s="23">
        <f t="shared" si="58"/>
        <v>214.87566666666666</v>
      </c>
      <c r="J753" s="26">
        <f>(SMA1MSFT[[#This Row],[Adj Close]]-SMA1MSFT[[#This Row],[3-MA]])</f>
        <v>9.1325333333333276</v>
      </c>
      <c r="K753" s="11">
        <f t="shared" si="57"/>
        <v>83.403165084444339</v>
      </c>
      <c r="L753" s="11">
        <f>ABS(SMA1MSFT[[#This Row],[Erorr 2]])</f>
        <v>9.1325333333333276</v>
      </c>
      <c r="M753" s="25">
        <f>SMA1MSFT[[#This Row],[Abs Erorr 2]]/SMA1MSFT[[#This Row],[Adj Close]]</f>
        <v>4.0768745667941302E-2</v>
      </c>
      <c r="N753" s="23">
        <f t="shared" si="59"/>
        <v>221.49983333333338</v>
      </c>
      <c r="O753" s="27">
        <f>SMA1MSFT[[#This Row],[Adj Close]]-SMA1MSFT[[#This Row],[6-MA]]</f>
        <v>2.5083666666666034</v>
      </c>
      <c r="P753" s="11">
        <f>(SMA1MSFT[[#This Row],[Adj Close]]-N753)^2</f>
        <v>6.2919033344441271</v>
      </c>
      <c r="Q753" s="11">
        <f>ABS(SMA1MSFT[[#This Row],[Erorr 3]])</f>
        <v>2.5083666666666034</v>
      </c>
      <c r="R753" s="28">
        <f>SMA1MSFT[[#This Row],[Abs Erorr 3]]/SMA1MSFT[[#This Row],[Adj Close]]</f>
        <v>1.1197655562013371E-2</v>
      </c>
    </row>
    <row r="754" spans="2:18">
      <c r="B754" s="14">
        <v>44873.291666666664</v>
      </c>
      <c r="C754" s="15">
        <v>224.9913</v>
      </c>
      <c r="D754" s="23">
        <f t="shared" si="56"/>
        <v>224.00819999999999</v>
      </c>
      <c r="E754" s="24">
        <f>SMA1MSFT[[#This Row],[Adj Close]]-SMA1MSFT[[#This Row],[Naive Trend ]]</f>
        <v>0.98310000000000741</v>
      </c>
      <c r="F754" s="6">
        <f t="shared" si="55"/>
        <v>0.96648561000001454</v>
      </c>
      <c r="G754" s="6">
        <f>ABS(SMA1MSFT[[#This Row],[Erorr 1]])</f>
        <v>0.98310000000000741</v>
      </c>
      <c r="H754" s="25">
        <f>SMA1MSFT[[#This Row],[Abs Erorr 1]]/SMA1MSFT[[#This Row],[Adj Close]]</f>
        <v>4.3695022874218137E-3</v>
      </c>
      <c r="I754" s="23">
        <f t="shared" si="58"/>
        <v>217.42176666666668</v>
      </c>
      <c r="J754" s="26">
        <f>(SMA1MSFT[[#This Row],[Adj Close]]-SMA1MSFT[[#This Row],[3-MA]])</f>
        <v>7.569533333333311</v>
      </c>
      <c r="K754" s="11">
        <f t="shared" si="57"/>
        <v>57.297834884444107</v>
      </c>
      <c r="L754" s="11">
        <f>ABS(SMA1MSFT[[#This Row],[Erorr 2]])</f>
        <v>7.569533333333311</v>
      </c>
      <c r="M754" s="25">
        <f>SMA1MSFT[[#This Row],[Abs Erorr 2]]/SMA1MSFT[[#This Row],[Adj Close]]</f>
        <v>3.3643671258992286E-2</v>
      </c>
      <c r="N754" s="23">
        <f t="shared" si="59"/>
        <v>220.18908333333331</v>
      </c>
      <c r="O754" s="27">
        <f>SMA1MSFT[[#This Row],[Adj Close]]-SMA1MSFT[[#This Row],[6-MA]]</f>
        <v>4.8022166666666806</v>
      </c>
      <c r="P754" s="11">
        <f>(SMA1MSFT[[#This Row],[Adj Close]]-N754)^2</f>
        <v>23.061284913611246</v>
      </c>
      <c r="Q754" s="11">
        <f>ABS(SMA1MSFT[[#This Row],[Erorr 3]])</f>
        <v>4.8022166666666806</v>
      </c>
      <c r="R754" s="28">
        <f>SMA1MSFT[[#This Row],[Abs Erorr 3]]/SMA1MSFT[[#This Row],[Adj Close]]</f>
        <v>2.1344010486924074E-2</v>
      </c>
    </row>
    <row r="755" spans="2:18">
      <c r="B755" s="14">
        <v>44874.291666666664</v>
      </c>
      <c r="C755" s="15">
        <v>220.70519999999999</v>
      </c>
      <c r="D755" s="23">
        <f t="shared" si="56"/>
        <v>224.9913</v>
      </c>
      <c r="E755" s="24">
        <f>SMA1MSFT[[#This Row],[Adj Close]]-SMA1MSFT[[#This Row],[Naive Trend ]]</f>
        <v>-4.2861000000000047</v>
      </c>
      <c r="F755" s="6">
        <f t="shared" si="55"/>
        <v>18.370653210000039</v>
      </c>
      <c r="G755" s="6">
        <f>ABS(SMA1MSFT[[#This Row],[Erorr 1]])</f>
        <v>4.2861000000000047</v>
      </c>
      <c r="H755" s="25">
        <f>SMA1MSFT[[#This Row],[Abs Erorr 1]]/SMA1MSFT[[#This Row],[Adj Close]]</f>
        <v>1.942002272714918E-2</v>
      </c>
      <c r="I755" s="23">
        <f t="shared" si="58"/>
        <v>222.21253333333334</v>
      </c>
      <c r="J755" s="26">
        <f>(SMA1MSFT[[#This Row],[Adj Close]]-SMA1MSFT[[#This Row],[3-MA]])</f>
        <v>-1.5073333333333494</v>
      </c>
      <c r="K755" s="11">
        <f t="shared" si="57"/>
        <v>2.2720537777778262</v>
      </c>
      <c r="L755" s="11">
        <f>ABS(SMA1MSFT[[#This Row],[Erorr 2]])</f>
        <v>1.5073333333333494</v>
      </c>
      <c r="M755" s="25">
        <f>SMA1MSFT[[#This Row],[Abs Erorr 2]]/SMA1MSFT[[#This Row],[Adj Close]]</f>
        <v>6.8296231050892749E-3</v>
      </c>
      <c r="N755" s="23">
        <f t="shared" si="59"/>
        <v>219.65494999999999</v>
      </c>
      <c r="O755" s="27">
        <f>SMA1MSFT[[#This Row],[Adj Close]]-SMA1MSFT[[#This Row],[6-MA]]</f>
        <v>1.0502500000000055</v>
      </c>
      <c r="P755" s="11">
        <f>(SMA1MSFT[[#This Row],[Adj Close]]-N755)^2</f>
        <v>1.1030250625000115</v>
      </c>
      <c r="Q755" s="11">
        <f>ABS(SMA1MSFT[[#This Row],[Erorr 3]])</f>
        <v>1.0502500000000055</v>
      </c>
      <c r="R755" s="28">
        <f>SMA1MSFT[[#This Row],[Abs Erorr 3]]/SMA1MSFT[[#This Row],[Adj Close]]</f>
        <v>4.7586101278991409E-3</v>
      </c>
    </row>
    <row r="756" spans="2:18">
      <c r="B756" s="14">
        <v>44875.291666666664</v>
      </c>
      <c r="C756" s="15">
        <v>238.8622</v>
      </c>
      <c r="D756" s="23">
        <f t="shared" si="56"/>
        <v>220.70519999999999</v>
      </c>
      <c r="E756" s="24">
        <f>SMA1MSFT[[#This Row],[Adj Close]]-SMA1MSFT[[#This Row],[Naive Trend ]]</f>
        <v>18.157000000000011</v>
      </c>
      <c r="F756" s="6">
        <f t="shared" si="55"/>
        <v>329.6766490000004</v>
      </c>
      <c r="G756" s="6">
        <f>ABS(SMA1MSFT[[#This Row],[Erorr 1]])</f>
        <v>18.157000000000011</v>
      </c>
      <c r="H756" s="25">
        <f>SMA1MSFT[[#This Row],[Abs Erorr 1]]/SMA1MSFT[[#This Row],[Adj Close]]</f>
        <v>7.6014538926628031E-2</v>
      </c>
      <c r="I756" s="23">
        <f t="shared" si="58"/>
        <v>223.23490000000001</v>
      </c>
      <c r="J756" s="26">
        <f>(SMA1MSFT[[#This Row],[Adj Close]]-SMA1MSFT[[#This Row],[3-MA]])</f>
        <v>15.627299999999991</v>
      </c>
      <c r="K756" s="11">
        <f t="shared" si="57"/>
        <v>244.21250528999971</v>
      </c>
      <c r="L756" s="11">
        <f>ABS(SMA1MSFT[[#This Row],[Erorr 2]])</f>
        <v>15.627299999999991</v>
      </c>
      <c r="M756" s="25">
        <f>SMA1MSFT[[#This Row],[Abs Erorr 2]]/SMA1MSFT[[#This Row],[Adj Close]]</f>
        <v>6.5423913871679951E-2</v>
      </c>
      <c r="N756" s="23">
        <f t="shared" si="59"/>
        <v>219.05528333333328</v>
      </c>
      <c r="O756" s="27">
        <f>SMA1MSFT[[#This Row],[Adj Close]]-SMA1MSFT[[#This Row],[6-MA]]</f>
        <v>19.806916666666723</v>
      </c>
      <c r="P756" s="11">
        <f>(SMA1MSFT[[#This Row],[Adj Close]]-N756)^2</f>
        <v>392.31394784027998</v>
      </c>
      <c r="Q756" s="11">
        <f>ABS(SMA1MSFT[[#This Row],[Erorr 3]])</f>
        <v>19.806916666666723</v>
      </c>
      <c r="R756" s="28">
        <f>SMA1MSFT[[#This Row],[Abs Erorr 3]]/SMA1MSFT[[#This Row],[Adj Close]]</f>
        <v>8.2921938534714676E-2</v>
      </c>
    </row>
    <row r="757" spans="2:18">
      <c r="B757" s="14">
        <v>44876.291666666664</v>
      </c>
      <c r="C757" s="15">
        <v>242.9222</v>
      </c>
      <c r="D757" s="23">
        <f t="shared" si="56"/>
        <v>238.8622</v>
      </c>
      <c r="E757" s="24">
        <f>SMA1MSFT[[#This Row],[Adj Close]]-SMA1MSFT[[#This Row],[Naive Trend ]]</f>
        <v>4.0600000000000023</v>
      </c>
      <c r="F757" s="6">
        <f t="shared" si="55"/>
        <v>16.483600000000017</v>
      </c>
      <c r="G757" s="6">
        <f>ABS(SMA1MSFT[[#This Row],[Erorr 1]])</f>
        <v>4.0600000000000023</v>
      </c>
      <c r="H757" s="25">
        <f>SMA1MSFT[[#This Row],[Abs Erorr 1]]/SMA1MSFT[[#This Row],[Adj Close]]</f>
        <v>1.6713169895546814E-2</v>
      </c>
      <c r="I757" s="23">
        <f t="shared" si="58"/>
        <v>228.18623333333335</v>
      </c>
      <c r="J757" s="26">
        <f>(SMA1MSFT[[#This Row],[Adj Close]]-SMA1MSFT[[#This Row],[3-MA]])</f>
        <v>14.735966666666656</v>
      </c>
      <c r="K757" s="11">
        <f t="shared" si="57"/>
        <v>217.14871360111079</v>
      </c>
      <c r="L757" s="11">
        <f>ABS(SMA1MSFT[[#This Row],[Erorr 2]])</f>
        <v>14.735966666666656</v>
      </c>
      <c r="M757" s="25">
        <f>SMA1MSFT[[#This Row],[Abs Erorr 2]]/SMA1MSFT[[#This Row],[Adj Close]]</f>
        <v>6.0661259722934568E-2</v>
      </c>
      <c r="N757" s="23">
        <f t="shared" si="59"/>
        <v>222.804</v>
      </c>
      <c r="O757" s="27">
        <f>SMA1MSFT[[#This Row],[Adj Close]]-SMA1MSFT[[#This Row],[6-MA]]</f>
        <v>20.118200000000002</v>
      </c>
      <c r="P757" s="11">
        <f>(SMA1MSFT[[#This Row],[Adj Close]]-N757)^2</f>
        <v>404.74197124000005</v>
      </c>
      <c r="Q757" s="11">
        <f>ABS(SMA1MSFT[[#This Row],[Erorr 3]])</f>
        <v>20.118200000000002</v>
      </c>
      <c r="R757" s="28">
        <f>SMA1MSFT[[#This Row],[Abs Erorr 3]]/SMA1MSFT[[#This Row],[Adj Close]]</f>
        <v>8.2817461722312746E-2</v>
      </c>
    </row>
    <row r="758" spans="2:18">
      <c r="B758" s="14">
        <v>44879.291666666664</v>
      </c>
      <c r="C758" s="15">
        <v>237.4564</v>
      </c>
      <c r="D758" s="23">
        <f t="shared" si="56"/>
        <v>242.9222</v>
      </c>
      <c r="E758" s="24">
        <f>SMA1MSFT[[#This Row],[Adj Close]]-SMA1MSFT[[#This Row],[Naive Trend ]]</f>
        <v>-5.4658000000000015</v>
      </c>
      <c r="F758" s="6">
        <f t="shared" si="55"/>
        <v>29.874969640000018</v>
      </c>
      <c r="G758" s="6">
        <f>ABS(SMA1MSFT[[#This Row],[Erorr 1]])</f>
        <v>5.4658000000000015</v>
      </c>
      <c r="H758" s="25">
        <f>SMA1MSFT[[#This Row],[Abs Erorr 1]]/SMA1MSFT[[#This Row],[Adj Close]]</f>
        <v>2.3018120379151717E-2</v>
      </c>
      <c r="I758" s="23">
        <f t="shared" si="58"/>
        <v>234.16319999999999</v>
      </c>
      <c r="J758" s="26">
        <f>(SMA1MSFT[[#This Row],[Adj Close]]-SMA1MSFT[[#This Row],[3-MA]])</f>
        <v>3.293200000000013</v>
      </c>
      <c r="K758" s="11">
        <f t="shared" si="57"/>
        <v>10.845166240000086</v>
      </c>
      <c r="L758" s="11">
        <f>ABS(SMA1MSFT[[#This Row],[Erorr 2]])</f>
        <v>3.293200000000013</v>
      </c>
      <c r="M758" s="25">
        <f>SMA1MSFT[[#This Row],[Abs Erorr 2]]/SMA1MSFT[[#This Row],[Adj Close]]</f>
        <v>1.3868651255556865E-2</v>
      </c>
      <c r="N758" s="23">
        <f t="shared" si="59"/>
        <v>228.18786666666665</v>
      </c>
      <c r="O758" s="27">
        <f>SMA1MSFT[[#This Row],[Adj Close]]-SMA1MSFT[[#This Row],[6-MA]]</f>
        <v>9.2685333333333517</v>
      </c>
      <c r="P758" s="11">
        <f>(SMA1MSFT[[#This Row],[Adj Close]]-N758)^2</f>
        <v>85.90571015111145</v>
      </c>
      <c r="Q758" s="11">
        <f>ABS(SMA1MSFT[[#This Row],[Erorr 3]])</f>
        <v>9.2685333333333517</v>
      </c>
      <c r="R758" s="28">
        <f>SMA1MSFT[[#This Row],[Abs Erorr 3]]/SMA1MSFT[[#This Row],[Adj Close]]</f>
        <v>3.9032569066714359E-2</v>
      </c>
    </row>
    <row r="759" spans="2:18">
      <c r="B759" s="14">
        <v>44880.291666666664</v>
      </c>
      <c r="C759" s="15">
        <v>237.86930000000001</v>
      </c>
      <c r="D759" s="23">
        <f t="shared" si="56"/>
        <v>237.4564</v>
      </c>
      <c r="E759" s="24">
        <f>SMA1MSFT[[#This Row],[Adj Close]]-SMA1MSFT[[#This Row],[Naive Trend ]]</f>
        <v>0.41290000000000759</v>
      </c>
      <c r="F759" s="6">
        <f t="shared" si="55"/>
        <v>0.17048641000000628</v>
      </c>
      <c r="G759" s="6">
        <f>ABS(SMA1MSFT[[#This Row],[Erorr 1]])</f>
        <v>0.41290000000000759</v>
      </c>
      <c r="H759" s="25">
        <f>SMA1MSFT[[#This Row],[Abs Erorr 1]]/SMA1MSFT[[#This Row],[Adj Close]]</f>
        <v>1.7358271958592705E-3</v>
      </c>
      <c r="I759" s="23">
        <f t="shared" si="58"/>
        <v>239.74693333333335</v>
      </c>
      <c r="J759" s="26">
        <f>(SMA1MSFT[[#This Row],[Adj Close]]-SMA1MSFT[[#This Row],[3-MA]])</f>
        <v>-1.8776333333333355</v>
      </c>
      <c r="K759" s="11">
        <f t="shared" si="57"/>
        <v>3.5255069344444525</v>
      </c>
      <c r="L759" s="11">
        <f>ABS(SMA1MSFT[[#This Row],[Erorr 2]])</f>
        <v>1.8776333333333355</v>
      </c>
      <c r="M759" s="25">
        <f>SMA1MSFT[[#This Row],[Abs Erorr 2]]/SMA1MSFT[[#This Row],[Adj Close]]</f>
        <v>7.8935505058169986E-3</v>
      </c>
      <c r="N759" s="23">
        <f t="shared" si="59"/>
        <v>231.49091666666666</v>
      </c>
      <c r="O759" s="27">
        <f>SMA1MSFT[[#This Row],[Adj Close]]-SMA1MSFT[[#This Row],[6-MA]]</f>
        <v>6.3783833333333462</v>
      </c>
      <c r="P759" s="11">
        <f>(SMA1MSFT[[#This Row],[Adj Close]]-N759)^2</f>
        <v>40.683773946944605</v>
      </c>
      <c r="Q759" s="11">
        <f>ABS(SMA1MSFT[[#This Row],[Erorr 3]])</f>
        <v>6.3783833333333462</v>
      </c>
      <c r="R759" s="28">
        <f>SMA1MSFT[[#This Row],[Abs Erorr 3]]/SMA1MSFT[[#This Row],[Adj Close]]</f>
        <v>2.6814655499189453E-2</v>
      </c>
    </row>
    <row r="760" spans="2:18">
      <c r="B760" s="14">
        <v>44881.291666666664</v>
      </c>
      <c r="C760" s="15">
        <v>238.303</v>
      </c>
      <c r="D760" s="23">
        <f t="shared" si="56"/>
        <v>237.86930000000001</v>
      </c>
      <c r="E760" s="24">
        <f>SMA1MSFT[[#This Row],[Adj Close]]-SMA1MSFT[[#This Row],[Naive Trend ]]</f>
        <v>0.43369999999998754</v>
      </c>
      <c r="F760" s="6">
        <f t="shared" si="55"/>
        <v>0.18809568999998919</v>
      </c>
      <c r="G760" s="6">
        <f>ABS(SMA1MSFT[[#This Row],[Erorr 1]])</f>
        <v>0.43369999999998754</v>
      </c>
      <c r="H760" s="25">
        <f>SMA1MSFT[[#This Row],[Abs Erorr 1]]/SMA1MSFT[[#This Row],[Adj Close]]</f>
        <v>1.8199519099633137E-3</v>
      </c>
      <c r="I760" s="23">
        <f t="shared" si="58"/>
        <v>239.41596666666669</v>
      </c>
      <c r="J760" s="26">
        <f>(SMA1MSFT[[#This Row],[Adj Close]]-SMA1MSFT[[#This Row],[3-MA]])</f>
        <v>-1.1129666666666935</v>
      </c>
      <c r="K760" s="11">
        <f t="shared" si="57"/>
        <v>1.2386948011111709</v>
      </c>
      <c r="L760" s="11">
        <f>ABS(SMA1MSFT[[#This Row],[Erorr 2]])</f>
        <v>1.1129666666666935</v>
      </c>
      <c r="M760" s="25">
        <f>SMA1MSFT[[#This Row],[Abs Erorr 2]]/SMA1MSFT[[#This Row],[Adj Close]]</f>
        <v>4.6703846223786248E-3</v>
      </c>
      <c r="N760" s="23">
        <f t="shared" si="59"/>
        <v>233.80110000000002</v>
      </c>
      <c r="O760" s="27">
        <f>SMA1MSFT[[#This Row],[Adj Close]]-SMA1MSFT[[#This Row],[6-MA]]</f>
        <v>4.5018999999999778</v>
      </c>
      <c r="P760" s="11">
        <f>(SMA1MSFT[[#This Row],[Adj Close]]-N760)^2</f>
        <v>20.267103609999801</v>
      </c>
      <c r="Q760" s="11">
        <f>ABS(SMA1MSFT[[#This Row],[Erorr 3]])</f>
        <v>4.5018999999999778</v>
      </c>
      <c r="R760" s="28">
        <f>SMA1MSFT[[#This Row],[Abs Erorr 3]]/SMA1MSFT[[#This Row],[Adj Close]]</f>
        <v>1.8891495281217516E-2</v>
      </c>
    </row>
    <row r="761" spans="2:18">
      <c r="B761" s="14">
        <v>44882.291666666664</v>
      </c>
      <c r="C761" s="15">
        <v>238.25380000000001</v>
      </c>
      <c r="D761" s="23">
        <f t="shared" si="56"/>
        <v>238.303</v>
      </c>
      <c r="E761" s="24">
        <f>SMA1MSFT[[#This Row],[Adj Close]]-SMA1MSFT[[#This Row],[Naive Trend ]]</f>
        <v>-4.9199999999984811E-2</v>
      </c>
      <c r="F761" s="6">
        <f t="shared" si="55"/>
        <v>2.4206399999985055E-3</v>
      </c>
      <c r="G761" s="6">
        <f>ABS(SMA1MSFT[[#This Row],[Erorr 1]])</f>
        <v>4.9199999999984811E-2</v>
      </c>
      <c r="H761" s="25">
        <f>SMA1MSFT[[#This Row],[Abs Erorr 1]]/SMA1MSFT[[#This Row],[Adj Close]]</f>
        <v>2.0650247760994707E-4</v>
      </c>
      <c r="I761" s="23">
        <f t="shared" si="58"/>
        <v>237.87623333333332</v>
      </c>
      <c r="J761" s="26">
        <f>(SMA1MSFT[[#This Row],[Adj Close]]-SMA1MSFT[[#This Row],[3-MA]])</f>
        <v>0.37756666666669503</v>
      </c>
      <c r="K761" s="11">
        <f t="shared" si="57"/>
        <v>0.1425565877777992</v>
      </c>
      <c r="L761" s="11">
        <f>ABS(SMA1MSFT[[#This Row],[Erorr 2]])</f>
        <v>0.37756666666669503</v>
      </c>
      <c r="M761" s="25">
        <f>SMA1MSFT[[#This Row],[Abs Erorr 2]]/SMA1MSFT[[#This Row],[Adj Close]]</f>
        <v>1.5847246367810084E-3</v>
      </c>
      <c r="N761" s="23">
        <f t="shared" si="59"/>
        <v>236.01971666666668</v>
      </c>
      <c r="O761" s="27">
        <f>SMA1MSFT[[#This Row],[Adj Close]]-SMA1MSFT[[#This Row],[6-MA]]</f>
        <v>2.2340833333333308</v>
      </c>
      <c r="P761" s="11">
        <f>(SMA1MSFT[[#This Row],[Adj Close]]-N761)^2</f>
        <v>4.9911283402777666</v>
      </c>
      <c r="Q761" s="11">
        <f>ABS(SMA1MSFT[[#This Row],[Erorr 3]])</f>
        <v>2.2340833333333308</v>
      </c>
      <c r="R761" s="28">
        <f>SMA1MSFT[[#This Row],[Abs Erorr 3]]/SMA1MSFT[[#This Row],[Adj Close]]</f>
        <v>9.3769053561090342E-3</v>
      </c>
    </row>
    <row r="762" spans="2:18">
      <c r="B762" s="14">
        <v>44883.291666666664</v>
      </c>
      <c r="C762" s="15">
        <v>237.80029999999999</v>
      </c>
      <c r="D762" s="23">
        <f t="shared" si="56"/>
        <v>238.25380000000001</v>
      </c>
      <c r="E762" s="24">
        <f>SMA1MSFT[[#This Row],[Adj Close]]-SMA1MSFT[[#This Row],[Naive Trend ]]</f>
        <v>-0.45350000000001955</v>
      </c>
      <c r="F762" s="6">
        <f t="shared" si="55"/>
        <v>0.20566225000001773</v>
      </c>
      <c r="G762" s="6">
        <f>ABS(SMA1MSFT[[#This Row],[Erorr 1]])</f>
        <v>0.45350000000001955</v>
      </c>
      <c r="H762" s="25">
        <f>SMA1MSFT[[#This Row],[Abs Erorr 1]]/SMA1MSFT[[#This Row],[Adj Close]]</f>
        <v>1.9070623544209977E-3</v>
      </c>
      <c r="I762" s="23">
        <f t="shared" si="58"/>
        <v>238.14203333333333</v>
      </c>
      <c r="J762" s="26">
        <f>(SMA1MSFT[[#This Row],[Adj Close]]-SMA1MSFT[[#This Row],[3-MA]])</f>
        <v>-0.34173333333333744</v>
      </c>
      <c r="K762" s="11">
        <f t="shared" si="57"/>
        <v>0.11678167111111391</v>
      </c>
      <c r="L762" s="11">
        <f>ABS(SMA1MSFT[[#This Row],[Erorr 2]])</f>
        <v>0.34173333333333744</v>
      </c>
      <c r="M762" s="25">
        <f>SMA1MSFT[[#This Row],[Abs Erorr 2]]/SMA1MSFT[[#This Row],[Adj Close]]</f>
        <v>1.4370601438826506E-3</v>
      </c>
      <c r="N762" s="23">
        <f t="shared" si="59"/>
        <v>238.94448333333335</v>
      </c>
      <c r="O762" s="27">
        <f>SMA1MSFT[[#This Row],[Adj Close]]-SMA1MSFT[[#This Row],[6-MA]]</f>
        <v>-1.1441833333333591</v>
      </c>
      <c r="P762" s="11">
        <f>(SMA1MSFT[[#This Row],[Adj Close]]-N762)^2</f>
        <v>1.3091555002778368</v>
      </c>
      <c r="Q762" s="11">
        <f>ABS(SMA1MSFT[[#This Row],[Erorr 3]])</f>
        <v>1.1441833333333591</v>
      </c>
      <c r="R762" s="28">
        <f>SMA1MSFT[[#This Row],[Abs Erorr 3]]/SMA1MSFT[[#This Row],[Adj Close]]</f>
        <v>4.811530234963367E-3</v>
      </c>
    </row>
    <row r="763" spans="2:18">
      <c r="B763" s="14">
        <v>44886.291666666664</v>
      </c>
      <c r="C763" s="15">
        <v>238.61850000000001</v>
      </c>
      <c r="D763" s="23">
        <f t="shared" si="56"/>
        <v>237.80029999999999</v>
      </c>
      <c r="E763" s="24">
        <f>SMA1MSFT[[#This Row],[Adj Close]]-SMA1MSFT[[#This Row],[Naive Trend ]]</f>
        <v>0.81820000000001869</v>
      </c>
      <c r="F763" s="6">
        <f t="shared" si="55"/>
        <v>0.66945124000003053</v>
      </c>
      <c r="G763" s="6">
        <f>ABS(SMA1MSFT[[#This Row],[Erorr 1]])</f>
        <v>0.81820000000001869</v>
      </c>
      <c r="H763" s="25">
        <f>SMA1MSFT[[#This Row],[Abs Erorr 1]]/SMA1MSFT[[#This Row],[Adj Close]]</f>
        <v>3.4289042970265032E-3</v>
      </c>
      <c r="I763" s="23">
        <f t="shared" si="58"/>
        <v>238.11903333333331</v>
      </c>
      <c r="J763" s="26">
        <f>(SMA1MSFT[[#This Row],[Adj Close]]-SMA1MSFT[[#This Row],[3-MA]])</f>
        <v>0.49946666666670581</v>
      </c>
      <c r="K763" s="11">
        <f t="shared" si="57"/>
        <v>0.24946695111115022</v>
      </c>
      <c r="L763" s="11">
        <f>ABS(SMA1MSFT[[#This Row],[Erorr 2]])</f>
        <v>0.49946666666670581</v>
      </c>
      <c r="M763" s="25">
        <f>SMA1MSFT[[#This Row],[Abs Erorr 2]]/SMA1MSFT[[#This Row],[Adj Close]]</f>
        <v>2.0931598625701939E-3</v>
      </c>
      <c r="N763" s="23">
        <f t="shared" si="59"/>
        <v>238.76750000000001</v>
      </c>
      <c r="O763" s="27">
        <f>SMA1MSFT[[#This Row],[Adj Close]]-SMA1MSFT[[#This Row],[6-MA]]</f>
        <v>-0.14900000000000091</v>
      </c>
      <c r="P763" s="11">
        <f>(SMA1MSFT[[#This Row],[Adj Close]]-N763)^2</f>
        <v>2.2201000000000273E-2</v>
      </c>
      <c r="Q763" s="11">
        <f>ABS(SMA1MSFT[[#This Row],[Erorr 3]])</f>
        <v>0.14900000000000091</v>
      </c>
      <c r="R763" s="28">
        <f>SMA1MSFT[[#This Row],[Abs Erorr 3]]/SMA1MSFT[[#This Row],[Adj Close]]</f>
        <v>6.2442769525414374E-4</v>
      </c>
    </row>
    <row r="764" spans="2:18">
      <c r="B764" s="14">
        <v>44887.291666666664</v>
      </c>
      <c r="C764" s="15">
        <v>241.55619999999999</v>
      </c>
      <c r="D764" s="23">
        <f t="shared" si="56"/>
        <v>238.61850000000001</v>
      </c>
      <c r="E764" s="24">
        <f>SMA1MSFT[[#This Row],[Adj Close]]-SMA1MSFT[[#This Row],[Naive Trend ]]</f>
        <v>2.9376999999999782</v>
      </c>
      <c r="F764" s="6">
        <f t="shared" si="55"/>
        <v>8.6300812899998718</v>
      </c>
      <c r="G764" s="6">
        <f>ABS(SMA1MSFT[[#This Row],[Erorr 1]])</f>
        <v>2.9376999999999782</v>
      </c>
      <c r="H764" s="25">
        <f>SMA1MSFT[[#This Row],[Abs Erorr 1]]/SMA1MSFT[[#This Row],[Adj Close]]</f>
        <v>1.2161559090596633E-2</v>
      </c>
      <c r="I764" s="23">
        <f t="shared" si="58"/>
        <v>238.2242</v>
      </c>
      <c r="J764" s="26">
        <f>(SMA1MSFT[[#This Row],[Adj Close]]-SMA1MSFT[[#This Row],[3-MA]])</f>
        <v>3.3319999999999936</v>
      </c>
      <c r="K764" s="11">
        <f t="shared" si="57"/>
        <v>11.102223999999957</v>
      </c>
      <c r="L764" s="11">
        <f>ABS(SMA1MSFT[[#This Row],[Erorr 2]])</f>
        <v>3.3319999999999936</v>
      </c>
      <c r="M764" s="25">
        <f>SMA1MSFT[[#This Row],[Abs Erorr 2]]/SMA1MSFT[[#This Row],[Adj Close]]</f>
        <v>1.3793891442239917E-2</v>
      </c>
      <c r="N764" s="23">
        <f t="shared" si="59"/>
        <v>238.05021666666667</v>
      </c>
      <c r="O764" s="27">
        <f>SMA1MSFT[[#This Row],[Adj Close]]-SMA1MSFT[[#This Row],[6-MA]]</f>
        <v>3.5059833333333188</v>
      </c>
      <c r="P764" s="11">
        <f>(SMA1MSFT[[#This Row],[Adj Close]]-N764)^2</f>
        <v>12.291919133611009</v>
      </c>
      <c r="Q764" s="11">
        <f>ABS(SMA1MSFT[[#This Row],[Erorr 3]])</f>
        <v>3.5059833333333188</v>
      </c>
      <c r="R764" s="28">
        <f>SMA1MSFT[[#This Row],[Abs Erorr 3]]/SMA1MSFT[[#This Row],[Adj Close]]</f>
        <v>1.4514151710174771E-2</v>
      </c>
    </row>
    <row r="765" spans="2:18">
      <c r="B765" s="14">
        <v>44888.291666666664</v>
      </c>
      <c r="C765" s="15">
        <v>244.0701</v>
      </c>
      <c r="D765" s="23">
        <f t="shared" si="56"/>
        <v>241.55619999999999</v>
      </c>
      <c r="E765" s="24">
        <f>SMA1MSFT[[#This Row],[Adj Close]]-SMA1MSFT[[#This Row],[Naive Trend ]]</f>
        <v>2.5139000000000067</v>
      </c>
      <c r="F765" s="6">
        <f t="shared" si="55"/>
        <v>6.3196932100000334</v>
      </c>
      <c r="G765" s="6">
        <f>ABS(SMA1MSFT[[#This Row],[Erorr 1]])</f>
        <v>2.5139000000000067</v>
      </c>
      <c r="H765" s="25">
        <f>SMA1MSFT[[#This Row],[Abs Erorr 1]]/SMA1MSFT[[#This Row],[Adj Close]]</f>
        <v>1.029990973904631E-2</v>
      </c>
      <c r="I765" s="23">
        <f t="shared" si="58"/>
        <v>239.32500000000002</v>
      </c>
      <c r="J765" s="26">
        <f>(SMA1MSFT[[#This Row],[Adj Close]]-SMA1MSFT[[#This Row],[3-MA]])</f>
        <v>4.7450999999999794</v>
      </c>
      <c r="K765" s="11">
        <f t="shared" si="57"/>
        <v>22.515974009999805</v>
      </c>
      <c r="L765" s="11">
        <f>ABS(SMA1MSFT[[#This Row],[Erorr 2]])</f>
        <v>4.7450999999999794</v>
      </c>
      <c r="M765" s="25">
        <f>SMA1MSFT[[#This Row],[Abs Erorr 2]]/SMA1MSFT[[#This Row],[Adj Close]]</f>
        <v>1.9441545687079162E-2</v>
      </c>
      <c r="N765" s="23">
        <f t="shared" si="59"/>
        <v>238.73351666666667</v>
      </c>
      <c r="O765" s="27">
        <f>SMA1MSFT[[#This Row],[Adj Close]]-SMA1MSFT[[#This Row],[6-MA]]</f>
        <v>5.3365833333333228</v>
      </c>
      <c r="P765" s="11">
        <f>(SMA1MSFT[[#This Row],[Adj Close]]-N765)^2</f>
        <v>28.479121673610997</v>
      </c>
      <c r="Q765" s="11">
        <f>ABS(SMA1MSFT[[#This Row],[Erorr 3]])</f>
        <v>5.3365833333333228</v>
      </c>
      <c r="R765" s="28">
        <f>SMA1MSFT[[#This Row],[Abs Erorr 3]]/SMA1MSFT[[#This Row],[Adj Close]]</f>
        <v>2.1864961473500127E-2</v>
      </c>
    </row>
    <row r="766" spans="2:18">
      <c r="B766" s="14">
        <v>44890.291666666664</v>
      </c>
      <c r="C766" s="15">
        <v>243.98140000000001</v>
      </c>
      <c r="D766" s="23">
        <f t="shared" si="56"/>
        <v>244.0701</v>
      </c>
      <c r="E766" s="24">
        <f>SMA1MSFT[[#This Row],[Adj Close]]-SMA1MSFT[[#This Row],[Naive Trend ]]</f>
        <v>-8.8699999999988677E-2</v>
      </c>
      <c r="F766" s="6">
        <f t="shared" si="55"/>
        <v>7.8676899999979913E-3</v>
      </c>
      <c r="G766" s="6">
        <f>ABS(SMA1MSFT[[#This Row],[Erorr 1]])</f>
        <v>8.8699999999988677E-2</v>
      </c>
      <c r="H766" s="25">
        <f>SMA1MSFT[[#This Row],[Abs Erorr 1]]/SMA1MSFT[[#This Row],[Adj Close]]</f>
        <v>3.635523035771935E-4</v>
      </c>
      <c r="I766" s="23">
        <f t="shared" si="58"/>
        <v>241.41493333333335</v>
      </c>
      <c r="J766" s="26">
        <f>(SMA1MSFT[[#This Row],[Adj Close]]-SMA1MSFT[[#This Row],[3-MA]])</f>
        <v>2.5664666666666562</v>
      </c>
      <c r="K766" s="11">
        <f t="shared" si="57"/>
        <v>6.5867511511110575</v>
      </c>
      <c r="L766" s="11">
        <f>ABS(SMA1MSFT[[#This Row],[Erorr 2]])</f>
        <v>2.5664666666666562</v>
      </c>
      <c r="M766" s="25">
        <f>SMA1MSFT[[#This Row],[Abs Erorr 2]]/SMA1MSFT[[#This Row],[Adj Close]]</f>
        <v>1.0519107877349077E-2</v>
      </c>
      <c r="N766" s="23">
        <f t="shared" si="59"/>
        <v>239.76698333333331</v>
      </c>
      <c r="O766" s="27">
        <f>SMA1MSFT[[#This Row],[Adj Close]]-SMA1MSFT[[#This Row],[6-MA]]</f>
        <v>4.2144166666666933</v>
      </c>
      <c r="P766" s="11">
        <f>(SMA1MSFT[[#This Row],[Adj Close]]-N766)^2</f>
        <v>17.761307840278004</v>
      </c>
      <c r="Q766" s="11">
        <f>ABS(SMA1MSFT[[#This Row],[Erorr 3]])</f>
        <v>4.2144166666666933</v>
      </c>
      <c r="R766" s="28">
        <f>SMA1MSFT[[#This Row],[Abs Erorr 3]]/SMA1MSFT[[#This Row],[Adj Close]]</f>
        <v>1.7273516205197171E-2</v>
      </c>
    </row>
    <row r="767" spans="2:18">
      <c r="B767" s="14">
        <v>44893.291666666664</v>
      </c>
      <c r="C767" s="15">
        <v>238.33260000000001</v>
      </c>
      <c r="D767" s="23">
        <f t="shared" si="56"/>
        <v>243.98140000000001</v>
      </c>
      <c r="E767" s="24">
        <f>SMA1MSFT[[#This Row],[Adj Close]]-SMA1MSFT[[#This Row],[Naive Trend ]]</f>
        <v>-5.6487999999999943</v>
      </c>
      <c r="F767" s="6">
        <f t="shared" si="55"/>
        <v>31.908941439999936</v>
      </c>
      <c r="G767" s="6">
        <f>ABS(SMA1MSFT[[#This Row],[Erorr 1]])</f>
        <v>5.6487999999999943</v>
      </c>
      <c r="H767" s="25">
        <f>SMA1MSFT[[#This Row],[Abs Erorr 1]]/SMA1MSFT[[#This Row],[Adj Close]]</f>
        <v>2.3701331668433079E-2</v>
      </c>
      <c r="I767" s="23">
        <f t="shared" si="58"/>
        <v>243.20256666666668</v>
      </c>
      <c r="J767" s="26">
        <f>(SMA1MSFT[[#This Row],[Adj Close]]-SMA1MSFT[[#This Row],[3-MA]])</f>
        <v>-4.8699666666666701</v>
      </c>
      <c r="K767" s="11">
        <f t="shared" si="57"/>
        <v>23.716575334444478</v>
      </c>
      <c r="L767" s="11">
        <f>ABS(SMA1MSFT[[#This Row],[Erorr 2]])</f>
        <v>4.8699666666666701</v>
      </c>
      <c r="M767" s="25">
        <f>SMA1MSFT[[#This Row],[Abs Erorr 2]]/SMA1MSFT[[#This Row],[Adj Close]]</f>
        <v>2.0433489445701804E-2</v>
      </c>
      <c r="N767" s="23">
        <f t="shared" si="59"/>
        <v>240.71338333333333</v>
      </c>
      <c r="O767" s="27">
        <f>SMA1MSFT[[#This Row],[Adj Close]]-SMA1MSFT[[#This Row],[6-MA]]</f>
        <v>-2.3807833333333122</v>
      </c>
      <c r="P767" s="11">
        <f>(SMA1MSFT[[#This Row],[Adj Close]]-N767)^2</f>
        <v>5.668129280277677</v>
      </c>
      <c r="Q767" s="11">
        <f>ABS(SMA1MSFT[[#This Row],[Erorr 3]])</f>
        <v>2.3807833333333122</v>
      </c>
      <c r="R767" s="28">
        <f>SMA1MSFT[[#This Row],[Abs Erorr 3]]/SMA1MSFT[[#This Row],[Adj Close]]</f>
        <v>9.9893314357050282E-3</v>
      </c>
    </row>
    <row r="768" spans="2:18">
      <c r="B768" s="14">
        <v>44894.291666666664</v>
      </c>
      <c r="C768" s="15">
        <v>236.9229</v>
      </c>
      <c r="D768" s="23">
        <f t="shared" si="56"/>
        <v>238.33260000000001</v>
      </c>
      <c r="E768" s="24">
        <f>SMA1MSFT[[#This Row],[Adj Close]]-SMA1MSFT[[#This Row],[Naive Trend ]]</f>
        <v>-1.4097000000000151</v>
      </c>
      <c r="F768" s="6">
        <f t="shared" si="55"/>
        <v>1.9872540900000424</v>
      </c>
      <c r="G768" s="6">
        <f>ABS(SMA1MSFT[[#This Row],[Erorr 1]])</f>
        <v>1.4097000000000151</v>
      </c>
      <c r="H768" s="25">
        <f>SMA1MSFT[[#This Row],[Abs Erorr 1]]/SMA1MSFT[[#This Row],[Adj Close]]</f>
        <v>5.9500369107419121E-3</v>
      </c>
      <c r="I768" s="23">
        <f t="shared" si="58"/>
        <v>242.12803333333332</v>
      </c>
      <c r="J768" s="26">
        <f>(SMA1MSFT[[#This Row],[Adj Close]]-SMA1MSFT[[#This Row],[3-MA]])</f>
        <v>-5.2051333333333218</v>
      </c>
      <c r="K768" s="11">
        <f t="shared" si="57"/>
        <v>27.093413017777657</v>
      </c>
      <c r="L768" s="11">
        <f>ABS(SMA1MSFT[[#This Row],[Erorr 2]])</f>
        <v>5.2051333333333218</v>
      </c>
      <c r="M768" s="25">
        <f>SMA1MSFT[[#This Row],[Abs Erorr 2]]/SMA1MSFT[[#This Row],[Adj Close]]</f>
        <v>2.1969735020689524E-2</v>
      </c>
      <c r="N768" s="23">
        <f t="shared" si="59"/>
        <v>240.72651666666664</v>
      </c>
      <c r="O768" s="27">
        <f>SMA1MSFT[[#This Row],[Adj Close]]-SMA1MSFT[[#This Row],[6-MA]]</f>
        <v>-3.8036166666666418</v>
      </c>
      <c r="P768" s="11">
        <f>(SMA1MSFT[[#This Row],[Adj Close]]-N768)^2</f>
        <v>14.467499746944256</v>
      </c>
      <c r="Q768" s="11">
        <f>ABS(SMA1MSFT[[#This Row],[Erorr 3]])</f>
        <v>3.8036166666666418</v>
      </c>
      <c r="R768" s="28">
        <f>SMA1MSFT[[#This Row],[Abs Erorr 3]]/SMA1MSFT[[#This Row],[Adj Close]]</f>
        <v>1.605423817903057E-2</v>
      </c>
    </row>
    <row r="769" spans="2:18">
      <c r="B769" s="14">
        <v>44895.291666666664</v>
      </c>
      <c r="C769" s="15">
        <v>251.52289999999999</v>
      </c>
      <c r="D769" s="23">
        <f t="shared" si="56"/>
        <v>236.9229</v>
      </c>
      <c r="E769" s="24">
        <f>SMA1MSFT[[#This Row],[Adj Close]]-SMA1MSFT[[#This Row],[Naive Trend ]]</f>
        <v>14.599999999999994</v>
      </c>
      <c r="F769" s="6">
        <f t="shared" si="55"/>
        <v>213.15999999999983</v>
      </c>
      <c r="G769" s="6">
        <f>ABS(SMA1MSFT[[#This Row],[Erorr 1]])</f>
        <v>14.599999999999994</v>
      </c>
      <c r="H769" s="25">
        <f>SMA1MSFT[[#This Row],[Abs Erorr 1]]/SMA1MSFT[[#This Row],[Adj Close]]</f>
        <v>5.8046404522212471E-2</v>
      </c>
      <c r="I769" s="23">
        <f t="shared" si="58"/>
        <v>239.74563333333333</v>
      </c>
      <c r="J769" s="26">
        <f>(SMA1MSFT[[#This Row],[Adj Close]]-SMA1MSFT[[#This Row],[3-MA]])</f>
        <v>11.777266666666662</v>
      </c>
      <c r="K769" s="11">
        <f t="shared" si="57"/>
        <v>138.70401013777769</v>
      </c>
      <c r="L769" s="11">
        <f>ABS(SMA1MSFT[[#This Row],[Erorr 2]])</f>
        <v>11.777266666666662</v>
      </c>
      <c r="M769" s="25">
        <f>SMA1MSFT[[#This Row],[Abs Erorr 2]]/SMA1MSFT[[#This Row],[Adj Close]]</f>
        <v>4.6823834595842613E-2</v>
      </c>
      <c r="N769" s="23">
        <f t="shared" si="59"/>
        <v>240.58028333333334</v>
      </c>
      <c r="O769" s="27">
        <f>SMA1MSFT[[#This Row],[Adj Close]]-SMA1MSFT[[#This Row],[6-MA]]</f>
        <v>10.942616666666652</v>
      </c>
      <c r="P769" s="11">
        <f>(SMA1MSFT[[#This Row],[Adj Close]]-N769)^2</f>
        <v>119.74085951361079</v>
      </c>
      <c r="Q769" s="11">
        <f>ABS(SMA1MSFT[[#This Row],[Erorr 3]])</f>
        <v>10.942616666666652</v>
      </c>
      <c r="R769" s="28">
        <f>SMA1MSFT[[#This Row],[Abs Erorr 3]]/SMA1MSFT[[#This Row],[Adj Close]]</f>
        <v>4.3505448874303895E-2</v>
      </c>
    </row>
    <row r="770" spans="2:18">
      <c r="B770" s="14">
        <v>44896.291666666664</v>
      </c>
      <c r="C770" s="15">
        <v>251.07929999999999</v>
      </c>
      <c r="D770" s="23">
        <f t="shared" si="56"/>
        <v>251.52289999999999</v>
      </c>
      <c r="E770" s="24">
        <f>SMA1MSFT[[#This Row],[Adj Close]]-SMA1MSFT[[#This Row],[Naive Trend ]]</f>
        <v>-0.44360000000000355</v>
      </c>
      <c r="F770" s="6">
        <f t="shared" si="55"/>
        <v>0.19678096000000314</v>
      </c>
      <c r="G770" s="6">
        <f>ABS(SMA1MSFT[[#This Row],[Erorr 1]])</f>
        <v>0.44360000000000355</v>
      </c>
      <c r="H770" s="25">
        <f>SMA1MSFT[[#This Row],[Abs Erorr 1]]/SMA1MSFT[[#This Row],[Adj Close]]</f>
        <v>1.7667724898070194E-3</v>
      </c>
      <c r="I770" s="23">
        <f t="shared" si="58"/>
        <v>242.25946666666664</v>
      </c>
      <c r="J770" s="26">
        <f>(SMA1MSFT[[#This Row],[Adj Close]]-SMA1MSFT[[#This Row],[3-MA]])</f>
        <v>8.8198333333333494</v>
      </c>
      <c r="K770" s="11">
        <f t="shared" si="57"/>
        <v>77.789460027778063</v>
      </c>
      <c r="L770" s="11">
        <f>ABS(SMA1MSFT[[#This Row],[Erorr 2]])</f>
        <v>8.8198333333333494</v>
      </c>
      <c r="M770" s="25">
        <f>SMA1MSFT[[#This Row],[Abs Erorr 2]]/SMA1MSFT[[#This Row],[Adj Close]]</f>
        <v>3.512768011275063E-2</v>
      </c>
      <c r="N770" s="23">
        <f t="shared" si="59"/>
        <v>242.73101666666665</v>
      </c>
      <c r="O770" s="27">
        <f>SMA1MSFT[[#This Row],[Adj Close]]-SMA1MSFT[[#This Row],[6-MA]]</f>
        <v>8.3482833333333417</v>
      </c>
      <c r="P770" s="11">
        <f>(SMA1MSFT[[#This Row],[Adj Close]]-N770)^2</f>
        <v>69.693834613611244</v>
      </c>
      <c r="Q770" s="11">
        <f>ABS(SMA1MSFT[[#This Row],[Erorr 3]])</f>
        <v>8.3482833333333417</v>
      </c>
      <c r="R770" s="28">
        <f>SMA1MSFT[[#This Row],[Abs Erorr 3]]/SMA1MSFT[[#This Row],[Adj Close]]</f>
        <v>3.324958821110837E-2</v>
      </c>
    </row>
    <row r="771" spans="2:18">
      <c r="B771" s="14">
        <v>44897.291666666664</v>
      </c>
      <c r="C771" s="15">
        <v>251.40459999999999</v>
      </c>
      <c r="D771" s="23">
        <f t="shared" si="56"/>
        <v>251.07929999999999</v>
      </c>
      <c r="E771" s="24">
        <f>SMA1MSFT[[#This Row],[Adj Close]]-SMA1MSFT[[#This Row],[Naive Trend ]]</f>
        <v>0.32529999999999859</v>
      </c>
      <c r="F771" s="6">
        <f t="shared" si="55"/>
        <v>0.10582008999999909</v>
      </c>
      <c r="G771" s="6">
        <f>ABS(SMA1MSFT[[#This Row],[Erorr 1]])</f>
        <v>0.32529999999999859</v>
      </c>
      <c r="H771" s="25">
        <f>SMA1MSFT[[#This Row],[Abs Erorr 1]]/SMA1MSFT[[#This Row],[Adj Close]]</f>
        <v>1.2939301826617278E-3</v>
      </c>
      <c r="I771" s="23">
        <f t="shared" si="58"/>
        <v>246.50836666666666</v>
      </c>
      <c r="J771" s="26">
        <f>(SMA1MSFT[[#This Row],[Adj Close]]-SMA1MSFT[[#This Row],[3-MA]])</f>
        <v>4.8962333333333277</v>
      </c>
      <c r="K771" s="11">
        <f t="shared" si="57"/>
        <v>23.97310085444439</v>
      </c>
      <c r="L771" s="11">
        <f>ABS(SMA1MSFT[[#This Row],[Erorr 2]])</f>
        <v>4.8962333333333277</v>
      </c>
      <c r="M771" s="25">
        <f>SMA1MSFT[[#This Row],[Abs Erorr 2]]/SMA1MSFT[[#This Row],[Adj Close]]</f>
        <v>1.9475512116060436E-2</v>
      </c>
      <c r="N771" s="23">
        <f t="shared" si="59"/>
        <v>244.31820000000002</v>
      </c>
      <c r="O771" s="27">
        <f>SMA1MSFT[[#This Row],[Adj Close]]-SMA1MSFT[[#This Row],[6-MA]]</f>
        <v>7.0863999999999692</v>
      </c>
      <c r="P771" s="11">
        <f>(SMA1MSFT[[#This Row],[Adj Close]]-N771)^2</f>
        <v>50.217064959999561</v>
      </c>
      <c r="Q771" s="11">
        <f>ABS(SMA1MSFT[[#This Row],[Erorr 3]])</f>
        <v>7.0863999999999692</v>
      </c>
      <c r="R771" s="28">
        <f>SMA1MSFT[[#This Row],[Abs Erorr 3]]/SMA1MSFT[[#This Row],[Adj Close]]</f>
        <v>2.8187232850950102E-2</v>
      </c>
    </row>
    <row r="772" spans="2:18">
      <c r="B772" s="14">
        <v>44900.291666666664</v>
      </c>
      <c r="C772" s="15">
        <v>246.65289999999999</v>
      </c>
      <c r="D772" s="23">
        <f t="shared" si="56"/>
        <v>251.40459999999999</v>
      </c>
      <c r="E772" s="24">
        <f>SMA1MSFT[[#This Row],[Adj Close]]-SMA1MSFT[[#This Row],[Naive Trend ]]</f>
        <v>-4.7516999999999996</v>
      </c>
      <c r="F772" s="6">
        <f t="shared" ref="F772:F835" si="60">(C772-D772)^2</f>
        <v>22.578652889999997</v>
      </c>
      <c r="G772" s="6">
        <f>ABS(SMA1MSFT[[#This Row],[Erorr 1]])</f>
        <v>4.7516999999999996</v>
      </c>
      <c r="H772" s="25">
        <f>SMA1MSFT[[#This Row],[Abs Erorr 1]]/SMA1MSFT[[#This Row],[Adj Close]]</f>
        <v>1.9264723828505564E-2</v>
      </c>
      <c r="I772" s="23">
        <f t="shared" si="58"/>
        <v>251.3356</v>
      </c>
      <c r="J772" s="26">
        <f>(SMA1MSFT[[#This Row],[Adj Close]]-SMA1MSFT[[#This Row],[3-MA]])</f>
        <v>-4.6827000000000112</v>
      </c>
      <c r="K772" s="11">
        <f t="shared" si="57"/>
        <v>21.927679290000103</v>
      </c>
      <c r="L772" s="11">
        <f>ABS(SMA1MSFT[[#This Row],[Erorr 2]])</f>
        <v>4.6827000000000112</v>
      </c>
      <c r="M772" s="25">
        <f>SMA1MSFT[[#This Row],[Abs Erorr 2]]/SMA1MSFT[[#This Row],[Adj Close]]</f>
        <v>1.8984978485961493E-2</v>
      </c>
      <c r="N772" s="23">
        <f t="shared" si="59"/>
        <v>245.54061666666669</v>
      </c>
      <c r="O772" s="27">
        <f>SMA1MSFT[[#This Row],[Adj Close]]-SMA1MSFT[[#This Row],[6-MA]]</f>
        <v>1.1122833333332949</v>
      </c>
      <c r="P772" s="11">
        <f>(SMA1MSFT[[#This Row],[Adj Close]]-N772)^2</f>
        <v>1.2371742136110255</v>
      </c>
      <c r="Q772" s="11">
        <f>ABS(SMA1MSFT[[#This Row],[Erorr 3]])</f>
        <v>1.1122833333332949</v>
      </c>
      <c r="R772" s="28">
        <f>SMA1MSFT[[#This Row],[Abs Erorr 3]]/SMA1MSFT[[#This Row],[Adj Close]]</f>
        <v>4.509508436078777E-3</v>
      </c>
    </row>
    <row r="773" spans="2:18">
      <c r="B773" s="14">
        <v>44901.291666666664</v>
      </c>
      <c r="C773" s="15">
        <v>241.64500000000001</v>
      </c>
      <c r="D773" s="23">
        <f t="shared" ref="D773:D836" si="61">C772</f>
        <v>246.65289999999999</v>
      </c>
      <c r="E773" s="24">
        <f>SMA1MSFT[[#This Row],[Adj Close]]-SMA1MSFT[[#This Row],[Naive Trend ]]</f>
        <v>-5.007899999999978</v>
      </c>
      <c r="F773" s="6">
        <f t="shared" si="60"/>
        <v>25.079062409999779</v>
      </c>
      <c r="G773" s="6">
        <f>ABS(SMA1MSFT[[#This Row],[Erorr 1]])</f>
        <v>5.007899999999978</v>
      </c>
      <c r="H773" s="25">
        <f>SMA1MSFT[[#This Row],[Abs Erorr 1]]/SMA1MSFT[[#This Row],[Adj Close]]</f>
        <v>2.0724202859566627E-2</v>
      </c>
      <c r="I773" s="23">
        <f t="shared" si="58"/>
        <v>249.71226666666666</v>
      </c>
      <c r="J773" s="26">
        <f>(SMA1MSFT[[#This Row],[Adj Close]]-SMA1MSFT[[#This Row],[3-MA]])</f>
        <v>-8.0672666666666544</v>
      </c>
      <c r="K773" s="11">
        <f t="shared" si="57"/>
        <v>65.080791471110913</v>
      </c>
      <c r="L773" s="11">
        <f>ABS(SMA1MSFT[[#This Row],[Erorr 2]])</f>
        <v>8.0672666666666544</v>
      </c>
      <c r="M773" s="25">
        <f>SMA1MSFT[[#This Row],[Abs Erorr 2]]/SMA1MSFT[[#This Row],[Adj Close]]</f>
        <v>3.3384786222212977E-2</v>
      </c>
      <c r="N773" s="23">
        <f t="shared" si="59"/>
        <v>245.98586666666665</v>
      </c>
      <c r="O773" s="27">
        <f>SMA1MSFT[[#This Row],[Adj Close]]-SMA1MSFT[[#This Row],[6-MA]]</f>
        <v>-4.340866666666642</v>
      </c>
      <c r="P773" s="11">
        <f>(SMA1MSFT[[#This Row],[Adj Close]]-N773)^2</f>
        <v>18.843123417777562</v>
      </c>
      <c r="Q773" s="11">
        <f>ABS(SMA1MSFT[[#This Row],[Erorr 3]])</f>
        <v>4.340866666666642</v>
      </c>
      <c r="R773" s="28">
        <f>SMA1MSFT[[#This Row],[Abs Erorr 3]]/SMA1MSFT[[#This Row],[Adj Close]]</f>
        <v>1.7963817445701927E-2</v>
      </c>
    </row>
    <row r="774" spans="2:18">
      <c r="B774" s="14">
        <v>44902.291666666664</v>
      </c>
      <c r="C774" s="15">
        <v>240.90559999999999</v>
      </c>
      <c r="D774" s="23">
        <f t="shared" si="61"/>
        <v>241.64500000000001</v>
      </c>
      <c r="E774" s="24">
        <f>SMA1MSFT[[#This Row],[Adj Close]]-SMA1MSFT[[#This Row],[Naive Trend ]]</f>
        <v>-0.7394000000000176</v>
      </c>
      <c r="F774" s="6">
        <f t="shared" si="60"/>
        <v>0.54671236000002599</v>
      </c>
      <c r="G774" s="6">
        <f>ABS(SMA1MSFT[[#This Row],[Erorr 1]])</f>
        <v>0.7394000000000176</v>
      </c>
      <c r="H774" s="25">
        <f>SMA1MSFT[[#This Row],[Abs Erorr 1]]/SMA1MSFT[[#This Row],[Adj Close]]</f>
        <v>3.0692520223690009E-3</v>
      </c>
      <c r="I774" s="23">
        <f t="shared" si="58"/>
        <v>246.5675</v>
      </c>
      <c r="J774" s="26">
        <f>(SMA1MSFT[[#This Row],[Adj Close]]-SMA1MSFT[[#This Row],[3-MA]])</f>
        <v>-5.6619000000000028</v>
      </c>
      <c r="K774" s="11">
        <f t="shared" ref="K774:K837" si="62">(C774-I774)^2</f>
        <v>32.057111610000035</v>
      </c>
      <c r="L774" s="11">
        <f>ABS(SMA1MSFT[[#This Row],[Erorr 2]])</f>
        <v>5.6619000000000028</v>
      </c>
      <c r="M774" s="25">
        <f>SMA1MSFT[[#This Row],[Abs Erorr 2]]/SMA1MSFT[[#This Row],[Adj Close]]</f>
        <v>2.3502566980593241E-2</v>
      </c>
      <c r="N774" s="23">
        <f t="shared" si="59"/>
        <v>246.53793333333331</v>
      </c>
      <c r="O774" s="27">
        <f>SMA1MSFT[[#This Row],[Adj Close]]-SMA1MSFT[[#This Row],[6-MA]]</f>
        <v>-5.632333333333321</v>
      </c>
      <c r="P774" s="11">
        <f>(SMA1MSFT[[#This Row],[Adj Close]]-N774)^2</f>
        <v>31.72317877777764</v>
      </c>
      <c r="Q774" s="11">
        <f>ABS(SMA1MSFT[[#This Row],[Erorr 3]])</f>
        <v>5.632333333333321</v>
      </c>
      <c r="R774" s="28">
        <f>SMA1MSFT[[#This Row],[Abs Erorr 3]]/SMA1MSFT[[#This Row],[Adj Close]]</f>
        <v>2.3379835642398188E-2</v>
      </c>
    </row>
    <row r="775" spans="2:18">
      <c r="B775" s="14">
        <v>44903.291666666664</v>
      </c>
      <c r="C775" s="15">
        <v>243.89269999999999</v>
      </c>
      <c r="D775" s="23">
        <f t="shared" si="61"/>
        <v>240.90559999999999</v>
      </c>
      <c r="E775" s="24">
        <f>SMA1MSFT[[#This Row],[Adj Close]]-SMA1MSFT[[#This Row],[Naive Trend ]]</f>
        <v>2.9870999999999981</v>
      </c>
      <c r="F775" s="6">
        <f t="shared" si="60"/>
        <v>8.9227664099999888</v>
      </c>
      <c r="G775" s="6">
        <f>ABS(SMA1MSFT[[#This Row],[Erorr 1]])</f>
        <v>2.9870999999999981</v>
      </c>
      <c r="H775" s="25">
        <f>SMA1MSFT[[#This Row],[Abs Erorr 1]]/SMA1MSFT[[#This Row],[Adj Close]]</f>
        <v>1.2247599046629925E-2</v>
      </c>
      <c r="I775" s="23">
        <f t="shared" ref="I775:I838" si="63">AVERAGE(C772:C774)</f>
        <v>243.06783333333337</v>
      </c>
      <c r="J775" s="26">
        <f>(SMA1MSFT[[#This Row],[Adj Close]]-SMA1MSFT[[#This Row],[3-MA]])</f>
        <v>0.82486666666662245</v>
      </c>
      <c r="K775" s="11">
        <f t="shared" si="62"/>
        <v>0.68040501777770479</v>
      </c>
      <c r="L775" s="11">
        <f>ABS(SMA1MSFT[[#This Row],[Erorr 2]])</f>
        <v>0.82486666666662245</v>
      </c>
      <c r="M775" s="25">
        <f>SMA1MSFT[[#This Row],[Abs Erorr 2]]/SMA1MSFT[[#This Row],[Adj Close]]</f>
        <v>3.3820883801221704E-3</v>
      </c>
      <c r="N775" s="23">
        <f t="shared" si="59"/>
        <v>247.20171666666667</v>
      </c>
      <c r="O775" s="27">
        <f>SMA1MSFT[[#This Row],[Adj Close]]-SMA1MSFT[[#This Row],[6-MA]]</f>
        <v>-3.3090166666666789</v>
      </c>
      <c r="P775" s="11">
        <f>(SMA1MSFT[[#This Row],[Adj Close]]-N775)^2</f>
        <v>10.949591300277859</v>
      </c>
      <c r="Q775" s="11">
        <f>ABS(SMA1MSFT[[#This Row],[Erorr 3]])</f>
        <v>3.3090166666666789</v>
      </c>
      <c r="R775" s="28">
        <f>SMA1MSFT[[#This Row],[Abs Erorr 3]]/SMA1MSFT[[#This Row],[Adj Close]]</f>
        <v>1.3567510084011039E-2</v>
      </c>
    </row>
    <row r="776" spans="2:18">
      <c r="B776" s="14">
        <v>44904.291666666664</v>
      </c>
      <c r="C776" s="15">
        <v>241.94069999999999</v>
      </c>
      <c r="D776" s="23">
        <f t="shared" si="61"/>
        <v>243.89269999999999</v>
      </c>
      <c r="E776" s="24">
        <f>SMA1MSFT[[#This Row],[Adj Close]]-SMA1MSFT[[#This Row],[Naive Trend ]]</f>
        <v>-1.9519999999999982</v>
      </c>
      <c r="F776" s="6">
        <f t="shared" si="60"/>
        <v>3.8103039999999928</v>
      </c>
      <c r="G776" s="6">
        <f>ABS(SMA1MSFT[[#This Row],[Erorr 1]])</f>
        <v>1.9519999999999982</v>
      </c>
      <c r="H776" s="25">
        <f>SMA1MSFT[[#This Row],[Abs Erorr 1]]/SMA1MSFT[[#This Row],[Adj Close]]</f>
        <v>8.0680927185876467E-3</v>
      </c>
      <c r="I776" s="23">
        <f t="shared" si="63"/>
        <v>242.14776666666668</v>
      </c>
      <c r="J776" s="26">
        <f>(SMA1MSFT[[#This Row],[Adj Close]]-SMA1MSFT[[#This Row],[3-MA]])</f>
        <v>-0.20706666666669094</v>
      </c>
      <c r="K776" s="11">
        <f t="shared" si="62"/>
        <v>4.2876604444454493E-2</v>
      </c>
      <c r="L776" s="11">
        <f>ABS(SMA1MSFT[[#This Row],[Erorr 2]])</f>
        <v>0.20706666666669094</v>
      </c>
      <c r="M776" s="25">
        <f>SMA1MSFT[[#This Row],[Abs Erorr 2]]/SMA1MSFT[[#This Row],[Adj Close]]</f>
        <v>8.5585710327650921E-4</v>
      </c>
      <c r="N776" s="23">
        <f t="shared" si="59"/>
        <v>245.93001666666669</v>
      </c>
      <c r="O776" s="27">
        <f>SMA1MSFT[[#This Row],[Adj Close]]-SMA1MSFT[[#This Row],[6-MA]]</f>
        <v>-3.9893166666666957</v>
      </c>
      <c r="P776" s="11">
        <f>(SMA1MSFT[[#This Row],[Adj Close]]-N776)^2</f>
        <v>15.914647466944675</v>
      </c>
      <c r="Q776" s="11">
        <f>ABS(SMA1MSFT[[#This Row],[Erorr 3]])</f>
        <v>3.9893166666666957</v>
      </c>
      <c r="R776" s="28">
        <f>SMA1MSFT[[#This Row],[Abs Erorr 3]]/SMA1MSFT[[#This Row],[Adj Close]]</f>
        <v>1.6488820056595258E-2</v>
      </c>
    </row>
    <row r="777" spans="2:18">
      <c r="B777" s="14">
        <v>44907.291666666664</v>
      </c>
      <c r="C777" s="15">
        <v>248.93020000000001</v>
      </c>
      <c r="D777" s="23">
        <f t="shared" si="61"/>
        <v>241.94069999999999</v>
      </c>
      <c r="E777" s="24">
        <f>SMA1MSFT[[#This Row],[Adj Close]]-SMA1MSFT[[#This Row],[Naive Trend ]]</f>
        <v>6.9895000000000209</v>
      </c>
      <c r="F777" s="6">
        <f t="shared" si="60"/>
        <v>48.853110250000292</v>
      </c>
      <c r="G777" s="6">
        <f>ABS(SMA1MSFT[[#This Row],[Erorr 1]])</f>
        <v>6.9895000000000209</v>
      </c>
      <c r="H777" s="25">
        <f>SMA1MSFT[[#This Row],[Abs Erorr 1]]/SMA1MSFT[[#This Row],[Adj Close]]</f>
        <v>2.8078152028158981E-2</v>
      </c>
      <c r="I777" s="23">
        <f t="shared" si="63"/>
        <v>242.24633333333335</v>
      </c>
      <c r="J777" s="26">
        <f>(SMA1MSFT[[#This Row],[Adj Close]]-SMA1MSFT[[#This Row],[3-MA]])</f>
        <v>6.6838666666666597</v>
      </c>
      <c r="K777" s="11">
        <f t="shared" si="62"/>
        <v>44.674073617777687</v>
      </c>
      <c r="L777" s="11">
        <f>ABS(SMA1MSFT[[#This Row],[Erorr 2]])</f>
        <v>6.6838666666666597</v>
      </c>
      <c r="M777" s="25">
        <f>SMA1MSFT[[#This Row],[Abs Erorr 2]]/SMA1MSFT[[#This Row],[Adj Close]]</f>
        <v>2.6850364747494113E-2</v>
      </c>
      <c r="N777" s="23">
        <f t="shared" si="59"/>
        <v>244.40691666666666</v>
      </c>
      <c r="O777" s="27">
        <f>SMA1MSFT[[#This Row],[Adj Close]]-SMA1MSFT[[#This Row],[6-MA]]</f>
        <v>4.5232833333333531</v>
      </c>
      <c r="P777" s="11">
        <f>(SMA1MSFT[[#This Row],[Adj Close]]-N777)^2</f>
        <v>20.460092113611289</v>
      </c>
      <c r="Q777" s="11">
        <f>ABS(SMA1MSFT[[#This Row],[Erorr 3]])</f>
        <v>4.5232833333333531</v>
      </c>
      <c r="R777" s="28">
        <f>SMA1MSFT[[#This Row],[Abs Erorr 3]]/SMA1MSFT[[#This Row],[Adj Close]]</f>
        <v>1.8170890206705946E-2</v>
      </c>
    </row>
    <row r="778" spans="2:18">
      <c r="B778" s="14">
        <v>44908.291666666664</v>
      </c>
      <c r="C778" s="15">
        <v>253.27770000000001</v>
      </c>
      <c r="D778" s="23">
        <f t="shared" si="61"/>
        <v>248.93020000000001</v>
      </c>
      <c r="E778" s="24">
        <f>SMA1MSFT[[#This Row],[Adj Close]]-SMA1MSFT[[#This Row],[Naive Trend ]]</f>
        <v>4.3474999999999966</v>
      </c>
      <c r="F778" s="6">
        <f t="shared" si="60"/>
        <v>18.900756249999969</v>
      </c>
      <c r="G778" s="6">
        <f>ABS(SMA1MSFT[[#This Row],[Erorr 1]])</f>
        <v>4.3474999999999966</v>
      </c>
      <c r="H778" s="25">
        <f>SMA1MSFT[[#This Row],[Abs Erorr 1]]/SMA1MSFT[[#This Row],[Adj Close]]</f>
        <v>1.7164953724706108E-2</v>
      </c>
      <c r="I778" s="23">
        <f t="shared" si="63"/>
        <v>244.9212</v>
      </c>
      <c r="J778" s="26">
        <f>(SMA1MSFT[[#This Row],[Adj Close]]-SMA1MSFT[[#This Row],[3-MA]])</f>
        <v>8.3565000000000111</v>
      </c>
      <c r="K778" s="11">
        <f t="shared" si="62"/>
        <v>69.831092250000182</v>
      </c>
      <c r="L778" s="11">
        <f>ABS(SMA1MSFT[[#This Row],[Erorr 2]])</f>
        <v>8.3565000000000111</v>
      </c>
      <c r="M778" s="25">
        <f>SMA1MSFT[[#This Row],[Abs Erorr 2]]/SMA1MSFT[[#This Row],[Adj Close]]</f>
        <v>3.299342974134719E-2</v>
      </c>
      <c r="N778" s="23">
        <f t="shared" ref="N778:N841" si="64">AVERAGE(C772:C777)</f>
        <v>243.99451666666667</v>
      </c>
      <c r="O778" s="27">
        <f>SMA1MSFT[[#This Row],[Adj Close]]-SMA1MSFT[[#This Row],[6-MA]]</f>
        <v>9.2831833333333407</v>
      </c>
      <c r="P778" s="11">
        <f>(SMA1MSFT[[#This Row],[Adj Close]]-N778)^2</f>
        <v>86.177492800277918</v>
      </c>
      <c r="Q778" s="11">
        <f>ABS(SMA1MSFT[[#This Row],[Erorr 3]])</f>
        <v>9.2831833333333407</v>
      </c>
      <c r="R778" s="28">
        <f>SMA1MSFT[[#This Row],[Abs Erorr 3]]/SMA1MSFT[[#This Row],[Adj Close]]</f>
        <v>3.6652193751496247E-2</v>
      </c>
    </row>
    <row r="779" spans="2:18">
      <c r="B779" s="14">
        <v>44909.291666666664</v>
      </c>
      <c r="C779" s="15">
        <v>253.5735</v>
      </c>
      <c r="D779" s="23">
        <f t="shared" si="61"/>
        <v>253.27770000000001</v>
      </c>
      <c r="E779" s="24">
        <f>SMA1MSFT[[#This Row],[Adj Close]]-SMA1MSFT[[#This Row],[Naive Trend ]]</f>
        <v>0.29579999999998563</v>
      </c>
      <c r="F779" s="6">
        <f t="shared" si="60"/>
        <v>8.7497639999991494E-2</v>
      </c>
      <c r="G779" s="6">
        <f>ABS(SMA1MSFT[[#This Row],[Erorr 1]])</f>
        <v>0.29579999999998563</v>
      </c>
      <c r="H779" s="25">
        <f>SMA1MSFT[[#This Row],[Abs Erorr 1]]/SMA1MSFT[[#This Row],[Adj Close]]</f>
        <v>1.1665256819028236E-3</v>
      </c>
      <c r="I779" s="23">
        <f t="shared" si="63"/>
        <v>248.04953333333333</v>
      </c>
      <c r="J779" s="26">
        <f>(SMA1MSFT[[#This Row],[Adj Close]]-SMA1MSFT[[#This Row],[3-MA]])</f>
        <v>5.5239666666666665</v>
      </c>
      <c r="K779" s="11">
        <f t="shared" si="62"/>
        <v>30.514207734444444</v>
      </c>
      <c r="L779" s="11">
        <f>ABS(SMA1MSFT[[#This Row],[Erorr 2]])</f>
        <v>5.5239666666666665</v>
      </c>
      <c r="M779" s="25">
        <f>SMA1MSFT[[#This Row],[Abs Erorr 2]]/SMA1MSFT[[#This Row],[Adj Close]]</f>
        <v>2.1784479319276923E-2</v>
      </c>
      <c r="N779" s="23">
        <f t="shared" si="64"/>
        <v>245.09865000000002</v>
      </c>
      <c r="O779" s="27">
        <f>SMA1MSFT[[#This Row],[Adj Close]]-SMA1MSFT[[#This Row],[6-MA]]</f>
        <v>8.4748499999999751</v>
      </c>
      <c r="P779" s="11">
        <f>(SMA1MSFT[[#This Row],[Adj Close]]-N779)^2</f>
        <v>71.823082522499575</v>
      </c>
      <c r="Q779" s="11">
        <f>ABS(SMA1MSFT[[#This Row],[Erorr 3]])</f>
        <v>8.4748499999999751</v>
      </c>
      <c r="R779" s="28">
        <f>SMA1MSFT[[#This Row],[Abs Erorr 3]]/SMA1MSFT[[#This Row],[Adj Close]]</f>
        <v>3.3421670639873551E-2</v>
      </c>
    </row>
    <row r="780" spans="2:18">
      <c r="B780" s="14">
        <v>44910.291666666664</v>
      </c>
      <c r="C780" s="15">
        <v>245.47980000000001</v>
      </c>
      <c r="D780" s="23">
        <f t="shared" si="61"/>
        <v>253.5735</v>
      </c>
      <c r="E780" s="24">
        <f>SMA1MSFT[[#This Row],[Adj Close]]-SMA1MSFT[[#This Row],[Naive Trend ]]</f>
        <v>-8.0936999999999841</v>
      </c>
      <c r="F780" s="6">
        <f t="shared" si="60"/>
        <v>65.507979689999743</v>
      </c>
      <c r="G780" s="6">
        <f>ABS(SMA1MSFT[[#This Row],[Erorr 1]])</f>
        <v>8.0936999999999841</v>
      </c>
      <c r="H780" s="25">
        <f>SMA1MSFT[[#This Row],[Abs Erorr 1]]/SMA1MSFT[[#This Row],[Adj Close]]</f>
        <v>3.29709409898492E-2</v>
      </c>
      <c r="I780" s="23">
        <f t="shared" si="63"/>
        <v>251.92713333333333</v>
      </c>
      <c r="J780" s="26">
        <f>(SMA1MSFT[[#This Row],[Adj Close]]-SMA1MSFT[[#This Row],[3-MA]])</f>
        <v>-6.4473333333333187</v>
      </c>
      <c r="K780" s="11">
        <f t="shared" si="62"/>
        <v>41.568107111110919</v>
      </c>
      <c r="L780" s="11">
        <f>ABS(SMA1MSFT[[#This Row],[Erorr 2]])</f>
        <v>6.4473333333333187</v>
      </c>
      <c r="M780" s="25">
        <f>SMA1MSFT[[#This Row],[Abs Erorr 2]]/SMA1MSFT[[#This Row],[Adj Close]]</f>
        <v>2.6264211284730225E-2</v>
      </c>
      <c r="N780" s="23">
        <f t="shared" si="64"/>
        <v>247.08673333333334</v>
      </c>
      <c r="O780" s="27">
        <f>SMA1MSFT[[#This Row],[Adj Close]]-SMA1MSFT[[#This Row],[6-MA]]</f>
        <v>-1.6069333333333304</v>
      </c>
      <c r="P780" s="11">
        <f>(SMA1MSFT[[#This Row],[Adj Close]]-N780)^2</f>
        <v>2.5822347377777684</v>
      </c>
      <c r="Q780" s="11">
        <f>ABS(SMA1MSFT[[#This Row],[Erorr 3]])</f>
        <v>1.6069333333333304</v>
      </c>
      <c r="R780" s="28">
        <f>SMA1MSFT[[#This Row],[Abs Erorr 3]]/SMA1MSFT[[#This Row],[Adj Close]]</f>
        <v>6.5460919119753654E-3</v>
      </c>
    </row>
    <row r="781" spans="2:18">
      <c r="B781" s="14">
        <v>44911.291666666664</v>
      </c>
      <c r="C781" s="15">
        <v>241.22110000000001</v>
      </c>
      <c r="D781" s="23">
        <f t="shared" si="61"/>
        <v>245.47980000000001</v>
      </c>
      <c r="E781" s="24">
        <f>SMA1MSFT[[#This Row],[Adj Close]]-SMA1MSFT[[#This Row],[Naive Trend ]]</f>
        <v>-4.2587000000000046</v>
      </c>
      <c r="F781" s="6">
        <f t="shared" si="60"/>
        <v>18.136525690000038</v>
      </c>
      <c r="G781" s="6">
        <f>ABS(SMA1MSFT[[#This Row],[Erorr 1]])</f>
        <v>4.2587000000000046</v>
      </c>
      <c r="H781" s="25">
        <f>SMA1MSFT[[#This Row],[Abs Erorr 1]]/SMA1MSFT[[#This Row],[Adj Close]]</f>
        <v>1.7654757398917444E-2</v>
      </c>
      <c r="I781" s="23">
        <f t="shared" si="63"/>
        <v>250.77700000000002</v>
      </c>
      <c r="J781" s="26">
        <f>(SMA1MSFT[[#This Row],[Adj Close]]-SMA1MSFT[[#This Row],[3-MA]])</f>
        <v>-9.5559000000000083</v>
      </c>
      <c r="K781" s="11">
        <f t="shared" si="62"/>
        <v>91.31522481000016</v>
      </c>
      <c r="L781" s="11">
        <f>ABS(SMA1MSFT[[#This Row],[Erorr 2]])</f>
        <v>9.5559000000000083</v>
      </c>
      <c r="M781" s="25">
        <f>SMA1MSFT[[#This Row],[Abs Erorr 2]]/SMA1MSFT[[#This Row],[Adj Close]]</f>
        <v>3.9614693739478048E-2</v>
      </c>
      <c r="N781" s="23">
        <f t="shared" si="64"/>
        <v>247.84910000000002</v>
      </c>
      <c r="O781" s="27">
        <f>SMA1MSFT[[#This Row],[Adj Close]]-SMA1MSFT[[#This Row],[6-MA]]</f>
        <v>-6.6280000000000143</v>
      </c>
      <c r="P781" s="11">
        <f>(SMA1MSFT[[#This Row],[Adj Close]]-N781)^2</f>
        <v>43.930384000000188</v>
      </c>
      <c r="Q781" s="11">
        <f>ABS(SMA1MSFT[[#This Row],[Erorr 3]])</f>
        <v>6.6280000000000143</v>
      </c>
      <c r="R781" s="28">
        <f>SMA1MSFT[[#This Row],[Abs Erorr 3]]/SMA1MSFT[[#This Row],[Adj Close]]</f>
        <v>2.7476866658845408E-2</v>
      </c>
    </row>
    <row r="782" spans="2:18">
      <c r="B782" s="14">
        <v>44914.291666666664</v>
      </c>
      <c r="C782" s="15">
        <v>237.0412</v>
      </c>
      <c r="D782" s="23">
        <f t="shared" si="61"/>
        <v>241.22110000000001</v>
      </c>
      <c r="E782" s="24">
        <f>SMA1MSFT[[#This Row],[Adj Close]]-SMA1MSFT[[#This Row],[Naive Trend ]]</f>
        <v>-4.1799000000000035</v>
      </c>
      <c r="F782" s="6">
        <f t="shared" si="60"/>
        <v>17.47156401000003</v>
      </c>
      <c r="G782" s="6">
        <f>ABS(SMA1MSFT[[#This Row],[Erorr 1]])</f>
        <v>4.1799000000000035</v>
      </c>
      <c r="H782" s="25">
        <f>SMA1MSFT[[#This Row],[Abs Erorr 1]]/SMA1MSFT[[#This Row],[Adj Close]]</f>
        <v>1.7633643434137203E-2</v>
      </c>
      <c r="I782" s="23">
        <f t="shared" si="63"/>
        <v>246.75813333333335</v>
      </c>
      <c r="J782" s="26">
        <f>(SMA1MSFT[[#This Row],[Adj Close]]-SMA1MSFT[[#This Row],[3-MA]])</f>
        <v>-9.7169333333333441</v>
      </c>
      <c r="K782" s="11">
        <f t="shared" si="62"/>
        <v>94.418793404444656</v>
      </c>
      <c r="L782" s="11">
        <f>ABS(SMA1MSFT[[#This Row],[Erorr 2]])</f>
        <v>9.7169333333333441</v>
      </c>
      <c r="M782" s="25">
        <f>SMA1MSFT[[#This Row],[Abs Erorr 2]]/SMA1MSFT[[#This Row],[Adj Close]]</f>
        <v>4.0992592567593078E-2</v>
      </c>
      <c r="N782" s="23">
        <f t="shared" si="64"/>
        <v>247.40383333333332</v>
      </c>
      <c r="O782" s="27">
        <f>SMA1MSFT[[#This Row],[Adj Close]]-SMA1MSFT[[#This Row],[6-MA]]</f>
        <v>-10.362633333333321</v>
      </c>
      <c r="P782" s="11">
        <f>(SMA1MSFT[[#This Row],[Adj Close]]-N782)^2</f>
        <v>107.38416960111086</v>
      </c>
      <c r="Q782" s="11">
        <f>ABS(SMA1MSFT[[#This Row],[Erorr 3]])</f>
        <v>10.362633333333321</v>
      </c>
      <c r="R782" s="28">
        <f>SMA1MSFT[[#This Row],[Abs Erorr 3]]/SMA1MSFT[[#This Row],[Adj Close]]</f>
        <v>4.3716591602359932E-2</v>
      </c>
    </row>
    <row r="783" spans="2:18">
      <c r="B783" s="14">
        <v>44915.291666666664</v>
      </c>
      <c r="C783" s="15">
        <v>238.37209999999999</v>
      </c>
      <c r="D783" s="23">
        <f t="shared" si="61"/>
        <v>237.0412</v>
      </c>
      <c r="E783" s="24">
        <f>SMA1MSFT[[#This Row],[Adj Close]]-SMA1MSFT[[#This Row],[Naive Trend ]]</f>
        <v>1.3308999999999855</v>
      </c>
      <c r="F783" s="6">
        <f t="shared" si="60"/>
        <v>1.7712948099999615</v>
      </c>
      <c r="G783" s="6">
        <f>ABS(SMA1MSFT[[#This Row],[Erorr 1]])</f>
        <v>1.3308999999999855</v>
      </c>
      <c r="H783" s="25">
        <f>SMA1MSFT[[#This Row],[Abs Erorr 1]]/SMA1MSFT[[#This Row],[Adj Close]]</f>
        <v>5.5832876414646914E-3</v>
      </c>
      <c r="I783" s="23">
        <f t="shared" si="63"/>
        <v>241.24736666666669</v>
      </c>
      <c r="J783" s="26">
        <f>(SMA1MSFT[[#This Row],[Adj Close]]-SMA1MSFT[[#This Row],[3-MA]])</f>
        <v>-2.8752666666667039</v>
      </c>
      <c r="K783" s="11">
        <f t="shared" si="62"/>
        <v>8.2671584044446593</v>
      </c>
      <c r="L783" s="11">
        <f>ABS(SMA1MSFT[[#This Row],[Erorr 2]])</f>
        <v>2.8752666666667039</v>
      </c>
      <c r="M783" s="25">
        <f>SMA1MSFT[[#This Row],[Abs Erorr 2]]/SMA1MSFT[[#This Row],[Adj Close]]</f>
        <v>1.206209395590635E-2</v>
      </c>
      <c r="N783" s="23">
        <f t="shared" si="64"/>
        <v>246.58724999999995</v>
      </c>
      <c r="O783" s="27">
        <f>SMA1MSFT[[#This Row],[Adj Close]]-SMA1MSFT[[#This Row],[6-MA]]</f>
        <v>-8.2151499999999658</v>
      </c>
      <c r="P783" s="11">
        <f>(SMA1MSFT[[#This Row],[Adj Close]]-N783)^2</f>
        <v>67.488689522499442</v>
      </c>
      <c r="Q783" s="11">
        <f>ABS(SMA1MSFT[[#This Row],[Erorr 3]])</f>
        <v>8.2151499999999658</v>
      </c>
      <c r="R783" s="28">
        <f>SMA1MSFT[[#This Row],[Abs Erorr 3]]/SMA1MSFT[[#This Row],[Adj Close]]</f>
        <v>3.4463555088871417E-2</v>
      </c>
    </row>
    <row r="784" spans="2:18">
      <c r="B784" s="14">
        <v>44916.291666666664</v>
      </c>
      <c r="C784" s="15">
        <v>240.9648</v>
      </c>
      <c r="D784" s="23">
        <f t="shared" si="61"/>
        <v>238.37209999999999</v>
      </c>
      <c r="E784" s="24">
        <f>SMA1MSFT[[#This Row],[Adj Close]]-SMA1MSFT[[#This Row],[Naive Trend ]]</f>
        <v>2.5927000000000078</v>
      </c>
      <c r="F784" s="6">
        <f t="shared" si="60"/>
        <v>6.7220932900000401</v>
      </c>
      <c r="G784" s="6">
        <f>ABS(SMA1MSFT[[#This Row],[Erorr 1]])</f>
        <v>2.5927000000000078</v>
      </c>
      <c r="H784" s="25">
        <f>SMA1MSFT[[#This Row],[Abs Erorr 1]]/SMA1MSFT[[#This Row],[Adj Close]]</f>
        <v>1.075966282212177E-2</v>
      </c>
      <c r="I784" s="23">
        <f t="shared" si="63"/>
        <v>238.8781333333333</v>
      </c>
      <c r="J784" s="26">
        <f>(SMA1MSFT[[#This Row],[Adj Close]]-SMA1MSFT[[#This Row],[3-MA]])</f>
        <v>2.0866666666667015</v>
      </c>
      <c r="K784" s="11">
        <f t="shared" si="62"/>
        <v>4.3541777777779229</v>
      </c>
      <c r="L784" s="11">
        <f>ABS(SMA1MSFT[[#This Row],[Erorr 2]])</f>
        <v>2.0866666666667015</v>
      </c>
      <c r="M784" s="25">
        <f>SMA1MSFT[[#This Row],[Abs Erorr 2]]/SMA1MSFT[[#This Row],[Adj Close]]</f>
        <v>8.659632720906545E-3</v>
      </c>
      <c r="N784" s="23">
        <f t="shared" si="64"/>
        <v>244.82756666666668</v>
      </c>
      <c r="O784" s="27">
        <f>SMA1MSFT[[#This Row],[Adj Close]]-SMA1MSFT[[#This Row],[6-MA]]</f>
        <v>-3.8627666666666869</v>
      </c>
      <c r="P784" s="11">
        <f>(SMA1MSFT[[#This Row],[Adj Close]]-N784)^2</f>
        <v>14.920966321111267</v>
      </c>
      <c r="Q784" s="11">
        <f>ABS(SMA1MSFT[[#This Row],[Erorr 3]])</f>
        <v>3.8627666666666869</v>
      </c>
      <c r="R784" s="28">
        <f>SMA1MSFT[[#This Row],[Abs Erorr 3]]/SMA1MSFT[[#This Row],[Adj Close]]</f>
        <v>1.6030418827424946E-2</v>
      </c>
    </row>
    <row r="785" spans="2:18">
      <c r="B785" s="14">
        <v>44917.291666666664</v>
      </c>
      <c r="C785" s="15">
        <v>234.81319999999999</v>
      </c>
      <c r="D785" s="23">
        <f t="shared" si="61"/>
        <v>240.9648</v>
      </c>
      <c r="E785" s="24">
        <f>SMA1MSFT[[#This Row],[Adj Close]]-SMA1MSFT[[#This Row],[Naive Trend ]]</f>
        <v>-6.151600000000002</v>
      </c>
      <c r="F785" s="6">
        <f t="shared" si="60"/>
        <v>37.842182560000026</v>
      </c>
      <c r="G785" s="6">
        <f>ABS(SMA1MSFT[[#This Row],[Erorr 1]])</f>
        <v>6.151600000000002</v>
      </c>
      <c r="H785" s="25">
        <f>SMA1MSFT[[#This Row],[Abs Erorr 1]]/SMA1MSFT[[#This Row],[Adj Close]]</f>
        <v>2.6197845776983586E-2</v>
      </c>
      <c r="I785" s="23">
        <f t="shared" si="63"/>
        <v>238.7927</v>
      </c>
      <c r="J785" s="26">
        <f>(SMA1MSFT[[#This Row],[Adj Close]]-SMA1MSFT[[#This Row],[3-MA]])</f>
        <v>-3.9795000000000016</v>
      </c>
      <c r="K785" s="11">
        <f t="shared" si="62"/>
        <v>15.836420250000012</v>
      </c>
      <c r="L785" s="11">
        <f>ABS(SMA1MSFT[[#This Row],[Erorr 2]])</f>
        <v>3.9795000000000016</v>
      </c>
      <c r="M785" s="25">
        <f>SMA1MSFT[[#This Row],[Abs Erorr 2]]/SMA1MSFT[[#This Row],[Adj Close]]</f>
        <v>1.6947514023913483E-2</v>
      </c>
      <c r="N785" s="23">
        <f t="shared" si="64"/>
        <v>242.77541666666664</v>
      </c>
      <c r="O785" s="27">
        <f>SMA1MSFT[[#This Row],[Adj Close]]-SMA1MSFT[[#This Row],[6-MA]]</f>
        <v>-7.9622166666666487</v>
      </c>
      <c r="P785" s="11">
        <f>(SMA1MSFT[[#This Row],[Adj Close]]-N785)^2</f>
        <v>63.396894246944157</v>
      </c>
      <c r="Q785" s="11">
        <f>ABS(SMA1MSFT[[#This Row],[Erorr 3]])</f>
        <v>7.9622166666666487</v>
      </c>
      <c r="R785" s="28">
        <f>SMA1MSFT[[#This Row],[Abs Erorr 3]]/SMA1MSFT[[#This Row],[Adj Close]]</f>
        <v>3.3908726880203709E-2</v>
      </c>
    </row>
    <row r="786" spans="2:18">
      <c r="B786" s="14">
        <v>44918.291666666664</v>
      </c>
      <c r="C786" s="15">
        <v>235.34559999999999</v>
      </c>
      <c r="D786" s="23">
        <f t="shared" si="61"/>
        <v>234.81319999999999</v>
      </c>
      <c r="E786" s="24">
        <f>SMA1MSFT[[#This Row],[Adj Close]]-SMA1MSFT[[#This Row],[Naive Trend ]]</f>
        <v>0.53239999999999554</v>
      </c>
      <c r="F786" s="6">
        <f t="shared" si="60"/>
        <v>0.28344975999999528</v>
      </c>
      <c r="G786" s="6">
        <f>ABS(SMA1MSFT[[#This Row],[Erorr 1]])</f>
        <v>0.53239999999999554</v>
      </c>
      <c r="H786" s="25">
        <f>SMA1MSFT[[#This Row],[Abs Erorr 1]]/SMA1MSFT[[#This Row],[Adj Close]]</f>
        <v>2.2622050295395177E-3</v>
      </c>
      <c r="I786" s="23">
        <f t="shared" si="63"/>
        <v>238.05003333333335</v>
      </c>
      <c r="J786" s="26">
        <f>(SMA1MSFT[[#This Row],[Adj Close]]-SMA1MSFT[[#This Row],[3-MA]])</f>
        <v>-2.7044333333333554</v>
      </c>
      <c r="K786" s="11">
        <f t="shared" si="62"/>
        <v>7.313959654444564</v>
      </c>
      <c r="L786" s="11">
        <f>ABS(SMA1MSFT[[#This Row],[Erorr 2]])</f>
        <v>2.7044333333333554</v>
      </c>
      <c r="M786" s="25">
        <f>SMA1MSFT[[#This Row],[Abs Erorr 2]]/SMA1MSFT[[#This Row],[Adj Close]]</f>
        <v>1.1491327364239466E-2</v>
      </c>
      <c r="N786" s="23">
        <f t="shared" si="64"/>
        <v>239.64869999999999</v>
      </c>
      <c r="O786" s="27">
        <f>SMA1MSFT[[#This Row],[Adj Close]]-SMA1MSFT[[#This Row],[6-MA]]</f>
        <v>-4.3031000000000006</v>
      </c>
      <c r="P786" s="11">
        <f>(SMA1MSFT[[#This Row],[Adj Close]]-N786)^2</f>
        <v>18.516669610000005</v>
      </c>
      <c r="Q786" s="11">
        <f>ABS(SMA1MSFT[[#This Row],[Erorr 3]])</f>
        <v>4.3031000000000006</v>
      </c>
      <c r="R786" s="28">
        <f>SMA1MSFT[[#This Row],[Abs Erorr 3]]/SMA1MSFT[[#This Row],[Adj Close]]</f>
        <v>1.8284174422636329E-2</v>
      </c>
    </row>
    <row r="787" spans="2:18">
      <c r="B787" s="14">
        <v>44922.291666666664</v>
      </c>
      <c r="C787" s="15">
        <v>233.60059999999999</v>
      </c>
      <c r="D787" s="23">
        <f t="shared" si="61"/>
        <v>235.34559999999999</v>
      </c>
      <c r="E787" s="24">
        <f>SMA1MSFT[[#This Row],[Adj Close]]-SMA1MSFT[[#This Row],[Naive Trend ]]</f>
        <v>-1.7450000000000045</v>
      </c>
      <c r="F787" s="6">
        <f t="shared" si="60"/>
        <v>3.0450250000000159</v>
      </c>
      <c r="G787" s="6">
        <f>ABS(SMA1MSFT[[#This Row],[Erorr 1]])</f>
        <v>1.7450000000000045</v>
      </c>
      <c r="H787" s="25">
        <f>SMA1MSFT[[#This Row],[Abs Erorr 1]]/SMA1MSFT[[#This Row],[Adj Close]]</f>
        <v>7.4700150598928459E-3</v>
      </c>
      <c r="I787" s="23">
        <f t="shared" si="63"/>
        <v>237.0412</v>
      </c>
      <c r="J787" s="26">
        <f>(SMA1MSFT[[#This Row],[Adj Close]]-SMA1MSFT[[#This Row],[3-MA]])</f>
        <v>-3.4406000000000176</v>
      </c>
      <c r="K787" s="11">
        <f t="shared" si="62"/>
        <v>11.837728360000121</v>
      </c>
      <c r="L787" s="11">
        <f>ABS(SMA1MSFT[[#This Row],[Erorr 2]])</f>
        <v>3.4406000000000176</v>
      </c>
      <c r="M787" s="25">
        <f>SMA1MSFT[[#This Row],[Abs Erorr 2]]/SMA1MSFT[[#This Row],[Adj Close]]</f>
        <v>1.4728558060210539E-2</v>
      </c>
      <c r="N787" s="23">
        <f t="shared" si="64"/>
        <v>237.95966666666664</v>
      </c>
      <c r="O787" s="27">
        <f>SMA1MSFT[[#This Row],[Adj Close]]-SMA1MSFT[[#This Row],[6-MA]]</f>
        <v>-4.3590666666666493</v>
      </c>
      <c r="P787" s="11">
        <f>(SMA1MSFT[[#This Row],[Adj Close]]-N787)^2</f>
        <v>19.001462204444294</v>
      </c>
      <c r="Q787" s="11">
        <f>ABS(SMA1MSFT[[#This Row],[Erorr 3]])</f>
        <v>4.3590666666666493</v>
      </c>
      <c r="R787" s="28">
        <f>SMA1MSFT[[#This Row],[Abs Erorr 3]]/SMA1MSFT[[#This Row],[Adj Close]]</f>
        <v>1.8660340198897819E-2</v>
      </c>
    </row>
    <row r="788" spans="2:18">
      <c r="B788" s="14">
        <v>44923.291666666664</v>
      </c>
      <c r="C788" s="15">
        <v>231.20509999999999</v>
      </c>
      <c r="D788" s="23">
        <f t="shared" si="61"/>
        <v>233.60059999999999</v>
      </c>
      <c r="E788" s="24">
        <f>SMA1MSFT[[#This Row],[Adj Close]]-SMA1MSFT[[#This Row],[Naive Trend ]]</f>
        <v>-2.3954999999999984</v>
      </c>
      <c r="F788" s="6">
        <f t="shared" si="60"/>
        <v>5.7384202499999928</v>
      </c>
      <c r="G788" s="6">
        <f>ABS(SMA1MSFT[[#This Row],[Erorr 1]])</f>
        <v>2.3954999999999984</v>
      </c>
      <c r="H788" s="25">
        <f>SMA1MSFT[[#This Row],[Abs Erorr 1]]/SMA1MSFT[[#This Row],[Adj Close]]</f>
        <v>1.0360930619610029E-2</v>
      </c>
      <c r="I788" s="23">
        <f t="shared" si="63"/>
        <v>234.58646666666664</v>
      </c>
      <c r="J788" s="26">
        <f>(SMA1MSFT[[#This Row],[Adj Close]]-SMA1MSFT[[#This Row],[3-MA]])</f>
        <v>-3.3813666666666506</v>
      </c>
      <c r="K788" s="11">
        <f t="shared" si="62"/>
        <v>11.433640534444336</v>
      </c>
      <c r="L788" s="11">
        <f>ABS(SMA1MSFT[[#This Row],[Erorr 2]])</f>
        <v>3.3813666666666506</v>
      </c>
      <c r="M788" s="25">
        <f>SMA1MSFT[[#This Row],[Abs Erorr 2]]/SMA1MSFT[[#This Row],[Adj Close]]</f>
        <v>1.4624965741095897E-2</v>
      </c>
      <c r="N788" s="23">
        <f t="shared" si="64"/>
        <v>236.68958333333333</v>
      </c>
      <c r="O788" s="27">
        <f>SMA1MSFT[[#This Row],[Adj Close]]-SMA1MSFT[[#This Row],[6-MA]]</f>
        <v>-5.484483333333344</v>
      </c>
      <c r="P788" s="11">
        <f>(SMA1MSFT[[#This Row],[Adj Close]]-N788)^2</f>
        <v>30.079557433611228</v>
      </c>
      <c r="Q788" s="11">
        <f>ABS(SMA1MSFT[[#This Row],[Erorr 3]])</f>
        <v>5.484483333333344</v>
      </c>
      <c r="R788" s="28">
        <f>SMA1MSFT[[#This Row],[Abs Erorr 3]]/SMA1MSFT[[#This Row],[Adj Close]]</f>
        <v>2.3721290461730059E-2</v>
      </c>
    </row>
    <row r="789" spans="2:18">
      <c r="B789" s="14">
        <v>44924.291666666664</v>
      </c>
      <c r="C789" s="15">
        <v>237.5932</v>
      </c>
      <c r="D789" s="23">
        <f t="shared" si="61"/>
        <v>231.20509999999999</v>
      </c>
      <c r="E789" s="24">
        <f>SMA1MSFT[[#This Row],[Adj Close]]-SMA1MSFT[[#This Row],[Naive Trend ]]</f>
        <v>6.3881000000000085</v>
      </c>
      <c r="F789" s="6">
        <f t="shared" si="60"/>
        <v>40.807821610000111</v>
      </c>
      <c r="G789" s="6">
        <f>ABS(SMA1MSFT[[#This Row],[Erorr 1]])</f>
        <v>6.3881000000000085</v>
      </c>
      <c r="H789" s="25">
        <f>SMA1MSFT[[#This Row],[Abs Erorr 1]]/SMA1MSFT[[#This Row],[Adj Close]]</f>
        <v>2.6886712245973405E-2</v>
      </c>
      <c r="I789" s="23">
        <f t="shared" si="63"/>
        <v>233.38376666666667</v>
      </c>
      <c r="J789" s="26">
        <f>(SMA1MSFT[[#This Row],[Adj Close]]-SMA1MSFT[[#This Row],[3-MA]])</f>
        <v>4.2094333333333225</v>
      </c>
      <c r="K789" s="11">
        <f t="shared" si="62"/>
        <v>17.719328987777686</v>
      </c>
      <c r="L789" s="11">
        <f>ABS(SMA1MSFT[[#This Row],[Erorr 2]])</f>
        <v>4.2094333333333225</v>
      </c>
      <c r="M789" s="25">
        <f>SMA1MSFT[[#This Row],[Abs Erorr 2]]/SMA1MSFT[[#This Row],[Adj Close]]</f>
        <v>1.7716977309676044E-2</v>
      </c>
      <c r="N789" s="23">
        <f t="shared" si="64"/>
        <v>235.71690000000001</v>
      </c>
      <c r="O789" s="27">
        <f>SMA1MSFT[[#This Row],[Adj Close]]-SMA1MSFT[[#This Row],[6-MA]]</f>
        <v>1.8762999999999863</v>
      </c>
      <c r="P789" s="11">
        <f>(SMA1MSFT[[#This Row],[Adj Close]]-N789)^2</f>
        <v>3.5205016899999486</v>
      </c>
      <c r="Q789" s="11">
        <f>ABS(SMA1MSFT[[#This Row],[Erorr 3]])</f>
        <v>1.8762999999999863</v>
      </c>
      <c r="R789" s="28">
        <f>SMA1MSFT[[#This Row],[Abs Erorr 3]]/SMA1MSFT[[#This Row],[Adj Close]]</f>
        <v>7.8971115334950086E-3</v>
      </c>
    </row>
    <row r="790" spans="2:18">
      <c r="B790" s="14">
        <v>44925.291666666664</v>
      </c>
      <c r="C790" s="15">
        <v>236.42009999999999</v>
      </c>
      <c r="D790" s="23">
        <f t="shared" si="61"/>
        <v>237.5932</v>
      </c>
      <c r="E790" s="24">
        <f>SMA1MSFT[[#This Row],[Adj Close]]-SMA1MSFT[[#This Row],[Naive Trend ]]</f>
        <v>-1.1731000000000051</v>
      </c>
      <c r="F790" s="6">
        <f t="shared" si="60"/>
        <v>1.3761636100000121</v>
      </c>
      <c r="G790" s="6">
        <f>ABS(SMA1MSFT[[#This Row],[Erorr 1]])</f>
        <v>1.1731000000000051</v>
      </c>
      <c r="H790" s="25">
        <f>SMA1MSFT[[#This Row],[Abs Erorr 1]]/SMA1MSFT[[#This Row],[Adj Close]]</f>
        <v>4.9619300558624464E-3</v>
      </c>
      <c r="I790" s="23">
        <f t="shared" si="63"/>
        <v>234.13296666666668</v>
      </c>
      <c r="J790" s="26">
        <f>(SMA1MSFT[[#This Row],[Adj Close]]-SMA1MSFT[[#This Row],[3-MA]])</f>
        <v>2.2871333333333155</v>
      </c>
      <c r="K790" s="11">
        <f t="shared" si="62"/>
        <v>5.2309788844443625</v>
      </c>
      <c r="L790" s="11">
        <f>ABS(SMA1MSFT[[#This Row],[Erorr 2]])</f>
        <v>2.2871333333333155</v>
      </c>
      <c r="M790" s="25">
        <f>SMA1MSFT[[#This Row],[Abs Erorr 2]]/SMA1MSFT[[#This Row],[Adj Close]]</f>
        <v>9.6740223582229921E-3</v>
      </c>
      <c r="N790" s="23">
        <f t="shared" si="64"/>
        <v>235.58708333333334</v>
      </c>
      <c r="O790" s="27">
        <f>SMA1MSFT[[#This Row],[Adj Close]]-SMA1MSFT[[#This Row],[6-MA]]</f>
        <v>0.83301666666665142</v>
      </c>
      <c r="P790" s="11">
        <f>(SMA1MSFT[[#This Row],[Adj Close]]-N790)^2</f>
        <v>0.69391676694441906</v>
      </c>
      <c r="Q790" s="11">
        <f>ABS(SMA1MSFT[[#This Row],[Erorr 3]])</f>
        <v>0.83301666666665142</v>
      </c>
      <c r="R790" s="28">
        <f>SMA1MSFT[[#This Row],[Abs Erorr 3]]/SMA1MSFT[[#This Row],[Adj Close]]</f>
        <v>3.5234595817642046E-3</v>
      </c>
    </row>
    <row r="791" spans="2:18">
      <c r="B791" s="14">
        <v>44929.291666666664</v>
      </c>
      <c r="C791" s="15">
        <v>236.18350000000001</v>
      </c>
      <c r="D791" s="23">
        <f t="shared" si="61"/>
        <v>236.42009999999999</v>
      </c>
      <c r="E791" s="24">
        <f>SMA1MSFT[[#This Row],[Adj Close]]-SMA1MSFT[[#This Row],[Naive Trend ]]</f>
        <v>-0.23659999999998149</v>
      </c>
      <c r="F791" s="6">
        <f t="shared" si="60"/>
        <v>5.5979559999991241E-2</v>
      </c>
      <c r="G791" s="6">
        <f>ABS(SMA1MSFT[[#This Row],[Erorr 1]])</f>
        <v>0.23659999999998149</v>
      </c>
      <c r="H791" s="25">
        <f>SMA1MSFT[[#This Row],[Abs Erorr 1]]/SMA1MSFT[[#This Row],[Adj Close]]</f>
        <v>1.0017634593440332E-3</v>
      </c>
      <c r="I791" s="23">
        <f t="shared" si="63"/>
        <v>235.0728</v>
      </c>
      <c r="J791" s="26">
        <f>(SMA1MSFT[[#This Row],[Adj Close]]-SMA1MSFT[[#This Row],[3-MA]])</f>
        <v>1.1107000000000085</v>
      </c>
      <c r="K791" s="11">
        <f t="shared" si="62"/>
        <v>1.2336544900000188</v>
      </c>
      <c r="L791" s="11">
        <f>ABS(SMA1MSFT[[#This Row],[Erorr 2]])</f>
        <v>1.1107000000000085</v>
      </c>
      <c r="M791" s="25">
        <f>SMA1MSFT[[#This Row],[Abs Erorr 2]]/SMA1MSFT[[#This Row],[Adj Close]]</f>
        <v>4.7026993841653136E-3</v>
      </c>
      <c r="N791" s="23">
        <f t="shared" si="64"/>
        <v>234.82963333333331</v>
      </c>
      <c r="O791" s="27">
        <f>SMA1MSFT[[#This Row],[Adj Close]]-SMA1MSFT[[#This Row],[6-MA]]</f>
        <v>1.3538666666667041</v>
      </c>
      <c r="P791" s="11">
        <f>(SMA1MSFT[[#This Row],[Adj Close]]-N791)^2</f>
        <v>1.8329549511112124</v>
      </c>
      <c r="Q791" s="11">
        <f>ABS(SMA1MSFT[[#This Row],[Erorr 3]])</f>
        <v>1.3538666666667041</v>
      </c>
      <c r="R791" s="28">
        <f>SMA1MSFT[[#This Row],[Abs Erorr 3]]/SMA1MSFT[[#This Row],[Adj Close]]</f>
        <v>5.732266084068972E-3</v>
      </c>
    </row>
    <row r="792" spans="2:18">
      <c r="B792" s="14">
        <v>44930.291666666664</v>
      </c>
      <c r="C792" s="15">
        <v>225.85210000000001</v>
      </c>
      <c r="D792" s="23">
        <f t="shared" si="61"/>
        <v>236.18350000000001</v>
      </c>
      <c r="E792" s="24">
        <f>SMA1MSFT[[#This Row],[Adj Close]]-SMA1MSFT[[#This Row],[Naive Trend ]]</f>
        <v>-10.331400000000002</v>
      </c>
      <c r="F792" s="6">
        <f t="shared" si="60"/>
        <v>106.73782596000004</v>
      </c>
      <c r="G792" s="6">
        <f>ABS(SMA1MSFT[[#This Row],[Erorr 1]])</f>
        <v>10.331400000000002</v>
      </c>
      <c r="H792" s="25">
        <f>SMA1MSFT[[#This Row],[Abs Erorr 1]]/SMA1MSFT[[#This Row],[Adj Close]]</f>
        <v>4.5744095361521998E-2</v>
      </c>
      <c r="I792" s="23">
        <f t="shared" si="63"/>
        <v>236.73226666666665</v>
      </c>
      <c r="J792" s="26">
        <f>(SMA1MSFT[[#This Row],[Adj Close]]-SMA1MSFT[[#This Row],[3-MA]])</f>
        <v>-10.880166666666639</v>
      </c>
      <c r="K792" s="11">
        <f t="shared" si="62"/>
        <v>118.37802669444385</v>
      </c>
      <c r="L792" s="11">
        <f>ABS(SMA1MSFT[[#This Row],[Erorr 2]])</f>
        <v>10.880166666666639</v>
      </c>
      <c r="M792" s="25">
        <f>SMA1MSFT[[#This Row],[Abs Erorr 2]]/SMA1MSFT[[#This Row],[Adj Close]]</f>
        <v>4.8173856548894778E-2</v>
      </c>
      <c r="N792" s="23">
        <f t="shared" si="64"/>
        <v>235.0580166666667</v>
      </c>
      <c r="O792" s="27">
        <f>SMA1MSFT[[#This Row],[Adj Close]]-SMA1MSFT[[#This Row],[6-MA]]</f>
        <v>-9.2059166666666954</v>
      </c>
      <c r="P792" s="11">
        <f>(SMA1MSFT[[#This Row],[Adj Close]]-N792)^2</f>
        <v>84.748901673611641</v>
      </c>
      <c r="Q792" s="11">
        <f>ABS(SMA1MSFT[[#This Row],[Erorr 3]])</f>
        <v>9.2059166666666954</v>
      </c>
      <c r="R792" s="28">
        <f>SMA1MSFT[[#This Row],[Abs Erorr 3]]/SMA1MSFT[[#This Row],[Adj Close]]</f>
        <v>4.0760819433012553E-2</v>
      </c>
    </row>
    <row r="793" spans="2:18">
      <c r="B793" s="14">
        <v>44931.291666666664</v>
      </c>
      <c r="C793" s="15">
        <v>219.1584</v>
      </c>
      <c r="D793" s="23">
        <f t="shared" si="61"/>
        <v>225.85210000000001</v>
      </c>
      <c r="E793" s="24">
        <f>SMA1MSFT[[#This Row],[Adj Close]]-SMA1MSFT[[#This Row],[Naive Trend ]]</f>
        <v>-6.6937000000000069</v>
      </c>
      <c r="F793" s="6">
        <f t="shared" si="60"/>
        <v>44.805619690000093</v>
      </c>
      <c r="G793" s="6">
        <f>ABS(SMA1MSFT[[#This Row],[Erorr 1]])</f>
        <v>6.6937000000000069</v>
      </c>
      <c r="H793" s="25">
        <f>SMA1MSFT[[#This Row],[Abs Erorr 1]]/SMA1MSFT[[#This Row],[Adj Close]]</f>
        <v>3.0542748988859232E-2</v>
      </c>
      <c r="I793" s="23">
        <f t="shared" si="63"/>
        <v>232.81856666666667</v>
      </c>
      <c r="J793" s="26">
        <f>(SMA1MSFT[[#This Row],[Adj Close]]-SMA1MSFT[[#This Row],[3-MA]])</f>
        <v>-13.660166666666669</v>
      </c>
      <c r="K793" s="11">
        <f t="shared" si="62"/>
        <v>186.60015336111118</v>
      </c>
      <c r="L793" s="11">
        <f>ABS(SMA1MSFT[[#This Row],[Erorr 2]])</f>
        <v>13.660166666666669</v>
      </c>
      <c r="M793" s="25">
        <f>SMA1MSFT[[#This Row],[Abs Erorr 2]]/SMA1MSFT[[#This Row],[Adj Close]]</f>
        <v>6.2330107660334574E-2</v>
      </c>
      <c r="N793" s="23">
        <f t="shared" si="64"/>
        <v>233.47576666666669</v>
      </c>
      <c r="O793" s="27">
        <f>SMA1MSFT[[#This Row],[Adj Close]]-SMA1MSFT[[#This Row],[6-MA]]</f>
        <v>-14.317366666666686</v>
      </c>
      <c r="P793" s="11">
        <f>(SMA1MSFT[[#This Row],[Adj Close]]-N793)^2</f>
        <v>204.98698826777834</v>
      </c>
      <c r="Q793" s="11">
        <f>ABS(SMA1MSFT[[#This Row],[Erorr 3]])</f>
        <v>14.317366666666686</v>
      </c>
      <c r="R793" s="28">
        <f>SMA1MSFT[[#This Row],[Abs Erorr 3]]/SMA1MSFT[[#This Row],[Adj Close]]</f>
        <v>6.5328851947571653E-2</v>
      </c>
    </row>
    <row r="794" spans="2:18">
      <c r="B794" s="14">
        <v>44932.291666666664</v>
      </c>
      <c r="C794" s="15">
        <v>221.74119999999999</v>
      </c>
      <c r="D794" s="23">
        <f t="shared" si="61"/>
        <v>219.1584</v>
      </c>
      <c r="E794" s="24">
        <f>SMA1MSFT[[#This Row],[Adj Close]]-SMA1MSFT[[#This Row],[Naive Trend ]]</f>
        <v>2.5827999999999918</v>
      </c>
      <c r="F794" s="6">
        <f t="shared" si="60"/>
        <v>6.6708558399999571</v>
      </c>
      <c r="G794" s="6">
        <f>ABS(SMA1MSFT[[#This Row],[Erorr 1]])</f>
        <v>2.5827999999999918</v>
      </c>
      <c r="H794" s="25">
        <f>SMA1MSFT[[#This Row],[Abs Erorr 1]]/SMA1MSFT[[#This Row],[Adj Close]]</f>
        <v>1.1647812855707427E-2</v>
      </c>
      <c r="I794" s="23">
        <f t="shared" si="63"/>
        <v>227.06466666666668</v>
      </c>
      <c r="J794" s="26">
        <f>(SMA1MSFT[[#This Row],[Adj Close]]-SMA1MSFT[[#This Row],[3-MA]])</f>
        <v>-5.3234666666666897</v>
      </c>
      <c r="K794" s="11">
        <f t="shared" si="62"/>
        <v>28.339297351111355</v>
      </c>
      <c r="L794" s="11">
        <f>ABS(SMA1MSFT[[#This Row],[Erorr 2]])</f>
        <v>5.3234666666666897</v>
      </c>
      <c r="M794" s="25">
        <f>SMA1MSFT[[#This Row],[Abs Erorr 2]]/SMA1MSFT[[#This Row],[Adj Close]]</f>
        <v>2.4007566779050037E-2</v>
      </c>
      <c r="N794" s="23">
        <f t="shared" si="64"/>
        <v>231.06873333333331</v>
      </c>
      <c r="O794" s="27">
        <f>SMA1MSFT[[#This Row],[Adj Close]]-SMA1MSFT[[#This Row],[6-MA]]</f>
        <v>-9.3275333333333208</v>
      </c>
      <c r="P794" s="11">
        <f>(SMA1MSFT[[#This Row],[Adj Close]]-N794)^2</f>
        <v>87.002878084444205</v>
      </c>
      <c r="Q794" s="11">
        <f>ABS(SMA1MSFT[[#This Row],[Erorr 3]])</f>
        <v>9.3275333333333208</v>
      </c>
      <c r="R794" s="28">
        <f>SMA1MSFT[[#This Row],[Abs Erorr 3]]/SMA1MSFT[[#This Row],[Adj Close]]</f>
        <v>4.2064953798993249E-2</v>
      </c>
    </row>
    <row r="795" spans="2:18">
      <c r="B795" s="14">
        <v>44935.291666666664</v>
      </c>
      <c r="C795" s="15">
        <v>223.90020000000001</v>
      </c>
      <c r="D795" s="23">
        <f t="shared" si="61"/>
        <v>221.74119999999999</v>
      </c>
      <c r="E795" s="24">
        <f>SMA1MSFT[[#This Row],[Adj Close]]-SMA1MSFT[[#This Row],[Naive Trend ]]</f>
        <v>2.1590000000000202</v>
      </c>
      <c r="F795" s="6">
        <f t="shared" si="60"/>
        <v>4.6612810000000877</v>
      </c>
      <c r="G795" s="6">
        <f>ABS(SMA1MSFT[[#This Row],[Erorr 1]])</f>
        <v>2.1590000000000202</v>
      </c>
      <c r="H795" s="25">
        <f>SMA1MSFT[[#This Row],[Abs Erorr 1]]/SMA1MSFT[[#This Row],[Adj Close]]</f>
        <v>9.6426890194828765E-3</v>
      </c>
      <c r="I795" s="23">
        <f t="shared" si="63"/>
        <v>222.25056666666669</v>
      </c>
      <c r="J795" s="26">
        <f>(SMA1MSFT[[#This Row],[Adj Close]]-SMA1MSFT[[#This Row],[3-MA]])</f>
        <v>1.6496333333333268</v>
      </c>
      <c r="K795" s="11">
        <f t="shared" si="62"/>
        <v>2.7212901344444229</v>
      </c>
      <c r="L795" s="11">
        <f>ABS(SMA1MSFT[[#This Row],[Erorr 2]])</f>
        <v>1.6496333333333268</v>
      </c>
      <c r="M795" s="25">
        <f>SMA1MSFT[[#This Row],[Abs Erorr 2]]/SMA1MSFT[[#This Row],[Adj Close]]</f>
        <v>7.3677171049124869E-3</v>
      </c>
      <c r="N795" s="23">
        <f t="shared" si="64"/>
        <v>229.49141666666665</v>
      </c>
      <c r="O795" s="27">
        <f>SMA1MSFT[[#This Row],[Adj Close]]-SMA1MSFT[[#This Row],[6-MA]]</f>
        <v>-5.5912166666666394</v>
      </c>
      <c r="P795" s="11">
        <f>(SMA1MSFT[[#This Row],[Adj Close]]-N795)^2</f>
        <v>31.261703813610808</v>
      </c>
      <c r="Q795" s="11">
        <f>ABS(SMA1MSFT[[#This Row],[Erorr 3]])</f>
        <v>5.5912166666666394</v>
      </c>
      <c r="R795" s="28">
        <f>SMA1MSFT[[#This Row],[Abs Erorr 3]]/SMA1MSFT[[#This Row],[Adj Close]]</f>
        <v>2.4971914570271214E-2</v>
      </c>
    </row>
    <row r="796" spans="2:18">
      <c r="B796" s="14">
        <v>44936.291666666664</v>
      </c>
      <c r="C796" s="15">
        <v>225.60570000000001</v>
      </c>
      <c r="D796" s="23">
        <f t="shared" si="61"/>
        <v>223.90020000000001</v>
      </c>
      <c r="E796" s="24">
        <f>SMA1MSFT[[#This Row],[Adj Close]]-SMA1MSFT[[#This Row],[Naive Trend ]]</f>
        <v>1.7055000000000007</v>
      </c>
      <c r="F796" s="6">
        <f t="shared" si="60"/>
        <v>2.9087302500000023</v>
      </c>
      <c r="G796" s="6">
        <f>ABS(SMA1MSFT[[#This Row],[Erorr 1]])</f>
        <v>1.7055000000000007</v>
      </c>
      <c r="H796" s="25">
        <f>SMA1MSFT[[#This Row],[Abs Erorr 1]]/SMA1MSFT[[#This Row],[Adj Close]]</f>
        <v>7.559649423751264E-3</v>
      </c>
      <c r="I796" s="23">
        <f t="shared" si="63"/>
        <v>221.59993333333333</v>
      </c>
      <c r="J796" s="26">
        <f>(SMA1MSFT[[#This Row],[Adj Close]]-SMA1MSFT[[#This Row],[3-MA]])</f>
        <v>4.0057666666666876</v>
      </c>
      <c r="K796" s="11">
        <f t="shared" si="62"/>
        <v>16.046166587777947</v>
      </c>
      <c r="L796" s="11">
        <f>ABS(SMA1MSFT[[#This Row],[Erorr 2]])</f>
        <v>4.0057666666666876</v>
      </c>
      <c r="M796" s="25">
        <f>SMA1MSFT[[#This Row],[Abs Erorr 2]]/SMA1MSFT[[#This Row],[Adj Close]]</f>
        <v>1.7755609307152646E-2</v>
      </c>
      <c r="N796" s="23">
        <f t="shared" si="64"/>
        <v>227.20925</v>
      </c>
      <c r="O796" s="27">
        <f>SMA1MSFT[[#This Row],[Adj Close]]-SMA1MSFT[[#This Row],[6-MA]]</f>
        <v>-1.6035499999999843</v>
      </c>
      <c r="P796" s="11">
        <f>(SMA1MSFT[[#This Row],[Adj Close]]-N796)^2</f>
        <v>2.5713726024999497</v>
      </c>
      <c r="Q796" s="11">
        <f>ABS(SMA1MSFT[[#This Row],[Erorr 3]])</f>
        <v>1.6035499999999843</v>
      </c>
      <c r="R796" s="28">
        <f>SMA1MSFT[[#This Row],[Abs Erorr 3]]/SMA1MSFT[[#This Row],[Adj Close]]</f>
        <v>7.1077548129324045E-3</v>
      </c>
    </row>
    <row r="797" spans="2:18">
      <c r="B797" s="14">
        <v>44937.291666666664</v>
      </c>
      <c r="C797" s="15">
        <v>232.42750000000001</v>
      </c>
      <c r="D797" s="23">
        <f t="shared" si="61"/>
        <v>225.60570000000001</v>
      </c>
      <c r="E797" s="24">
        <f>SMA1MSFT[[#This Row],[Adj Close]]-SMA1MSFT[[#This Row],[Naive Trend ]]</f>
        <v>6.8217999999999961</v>
      </c>
      <c r="F797" s="6">
        <f t="shared" si="60"/>
        <v>46.536955239999948</v>
      </c>
      <c r="G797" s="6">
        <f>ABS(SMA1MSFT[[#This Row],[Erorr 1]])</f>
        <v>6.8217999999999961</v>
      </c>
      <c r="H797" s="25">
        <f>SMA1MSFT[[#This Row],[Abs Erorr 1]]/SMA1MSFT[[#This Row],[Adj Close]]</f>
        <v>2.9350227490292653E-2</v>
      </c>
      <c r="I797" s="23">
        <f t="shared" si="63"/>
        <v>223.74903333333336</v>
      </c>
      <c r="J797" s="26">
        <f>(SMA1MSFT[[#This Row],[Adj Close]]-SMA1MSFT[[#This Row],[3-MA]])</f>
        <v>8.678466666666651</v>
      </c>
      <c r="K797" s="11">
        <f t="shared" si="62"/>
        <v>75.31578368444417</v>
      </c>
      <c r="L797" s="11">
        <f>ABS(SMA1MSFT[[#This Row],[Erorr 2]])</f>
        <v>8.678466666666651</v>
      </c>
      <c r="M797" s="25">
        <f>SMA1MSFT[[#This Row],[Abs Erorr 2]]/SMA1MSFT[[#This Row],[Adj Close]]</f>
        <v>3.7338381502475614E-2</v>
      </c>
      <c r="N797" s="23">
        <f t="shared" si="64"/>
        <v>225.40685000000005</v>
      </c>
      <c r="O797" s="27">
        <f>SMA1MSFT[[#This Row],[Adj Close]]-SMA1MSFT[[#This Row],[6-MA]]</f>
        <v>7.0206499999999608</v>
      </c>
      <c r="P797" s="11">
        <f>(SMA1MSFT[[#This Row],[Adj Close]]-N797)^2</f>
        <v>49.289526422499449</v>
      </c>
      <c r="Q797" s="11">
        <f>ABS(SMA1MSFT[[#This Row],[Erorr 3]])</f>
        <v>7.0206499999999608</v>
      </c>
      <c r="R797" s="28">
        <f>SMA1MSFT[[#This Row],[Abs Erorr 3]]/SMA1MSFT[[#This Row],[Adj Close]]</f>
        <v>3.0205763087414184E-2</v>
      </c>
    </row>
    <row r="798" spans="2:18">
      <c r="B798" s="14">
        <v>44938.291666666664</v>
      </c>
      <c r="C798" s="15">
        <v>235.12870000000001</v>
      </c>
      <c r="D798" s="23">
        <f t="shared" si="61"/>
        <v>232.42750000000001</v>
      </c>
      <c r="E798" s="24">
        <f>SMA1MSFT[[#This Row],[Adj Close]]-SMA1MSFT[[#This Row],[Naive Trend ]]</f>
        <v>2.7012</v>
      </c>
      <c r="F798" s="6">
        <f t="shared" si="60"/>
        <v>7.29648144</v>
      </c>
      <c r="G798" s="6">
        <f>ABS(SMA1MSFT[[#This Row],[Erorr 1]])</f>
        <v>2.7012</v>
      </c>
      <c r="H798" s="25">
        <f>SMA1MSFT[[#This Row],[Abs Erorr 1]]/SMA1MSFT[[#This Row],[Adj Close]]</f>
        <v>1.1488176475266523E-2</v>
      </c>
      <c r="I798" s="23">
        <f t="shared" si="63"/>
        <v>227.31113333333334</v>
      </c>
      <c r="J798" s="26">
        <f>(SMA1MSFT[[#This Row],[Adj Close]]-SMA1MSFT[[#This Row],[3-MA]])</f>
        <v>7.8175666666666643</v>
      </c>
      <c r="K798" s="11">
        <f t="shared" si="62"/>
        <v>61.114348587777741</v>
      </c>
      <c r="L798" s="11">
        <f>ABS(SMA1MSFT[[#This Row],[Erorr 2]])</f>
        <v>7.8175666666666643</v>
      </c>
      <c r="M798" s="25">
        <f>SMA1MSFT[[#This Row],[Abs Erorr 2]]/SMA1MSFT[[#This Row],[Adj Close]]</f>
        <v>3.324803253140371E-2</v>
      </c>
      <c r="N798" s="23">
        <f t="shared" si="64"/>
        <v>224.78085000000002</v>
      </c>
      <c r="O798" s="27">
        <f>SMA1MSFT[[#This Row],[Adj Close]]-SMA1MSFT[[#This Row],[6-MA]]</f>
        <v>10.347849999999994</v>
      </c>
      <c r="P798" s="11">
        <f>(SMA1MSFT[[#This Row],[Adj Close]]-N798)^2</f>
        <v>107.07799962249987</v>
      </c>
      <c r="Q798" s="11">
        <f>ABS(SMA1MSFT[[#This Row],[Erorr 3]])</f>
        <v>10.347849999999994</v>
      </c>
      <c r="R798" s="28">
        <f>SMA1MSFT[[#This Row],[Abs Erorr 3]]/SMA1MSFT[[#This Row],[Adj Close]]</f>
        <v>4.4009302139636691E-2</v>
      </c>
    </row>
    <row r="799" spans="2:18">
      <c r="B799" s="14">
        <v>44939.291666666664</v>
      </c>
      <c r="C799" s="15">
        <v>235.83850000000001</v>
      </c>
      <c r="D799" s="23">
        <f t="shared" si="61"/>
        <v>235.12870000000001</v>
      </c>
      <c r="E799" s="24">
        <f>SMA1MSFT[[#This Row],[Adj Close]]-SMA1MSFT[[#This Row],[Naive Trend ]]</f>
        <v>0.70980000000000132</v>
      </c>
      <c r="F799" s="6">
        <f t="shared" si="60"/>
        <v>0.50381604000000191</v>
      </c>
      <c r="G799" s="6">
        <f>ABS(SMA1MSFT[[#This Row],[Erorr 1]])</f>
        <v>0.70980000000000132</v>
      </c>
      <c r="H799" s="25">
        <f>SMA1MSFT[[#This Row],[Abs Erorr 1]]/SMA1MSFT[[#This Row],[Adj Close]]</f>
        <v>3.009686713577305E-3</v>
      </c>
      <c r="I799" s="23">
        <f t="shared" si="63"/>
        <v>231.0539666666667</v>
      </c>
      <c r="J799" s="26">
        <f>(SMA1MSFT[[#This Row],[Adj Close]]-SMA1MSFT[[#This Row],[3-MA]])</f>
        <v>4.7845333333333144</v>
      </c>
      <c r="K799" s="11">
        <f t="shared" si="62"/>
        <v>22.891759217777597</v>
      </c>
      <c r="L799" s="11">
        <f>ABS(SMA1MSFT[[#This Row],[Erorr 2]])</f>
        <v>4.7845333333333144</v>
      </c>
      <c r="M799" s="25">
        <f>SMA1MSFT[[#This Row],[Abs Erorr 2]]/SMA1MSFT[[#This Row],[Adj Close]]</f>
        <v>2.0287329394196935E-2</v>
      </c>
      <c r="N799" s="23">
        <f t="shared" si="64"/>
        <v>226.32695000000001</v>
      </c>
      <c r="O799" s="27">
        <f>SMA1MSFT[[#This Row],[Adj Close]]-SMA1MSFT[[#This Row],[6-MA]]</f>
        <v>9.5115499999999997</v>
      </c>
      <c r="P799" s="11">
        <f>(SMA1MSFT[[#This Row],[Adj Close]]-N799)^2</f>
        <v>90.469583402499993</v>
      </c>
      <c r="Q799" s="11">
        <f>ABS(SMA1MSFT[[#This Row],[Erorr 3]])</f>
        <v>9.5115499999999997</v>
      </c>
      <c r="R799" s="28">
        <f>SMA1MSFT[[#This Row],[Abs Erorr 3]]/SMA1MSFT[[#This Row],[Adj Close]]</f>
        <v>4.0330777205587719E-2</v>
      </c>
    </row>
    <row r="800" spans="2:18">
      <c r="B800" s="14">
        <v>44943.291666666664</v>
      </c>
      <c r="C800" s="15">
        <v>236.9426</v>
      </c>
      <c r="D800" s="23">
        <f t="shared" si="61"/>
        <v>235.83850000000001</v>
      </c>
      <c r="E800" s="24">
        <f>SMA1MSFT[[#This Row],[Adj Close]]-SMA1MSFT[[#This Row],[Naive Trend ]]</f>
        <v>1.1040999999999883</v>
      </c>
      <c r="F800" s="6">
        <f t="shared" si="60"/>
        <v>1.2190368099999742</v>
      </c>
      <c r="G800" s="6">
        <f>ABS(SMA1MSFT[[#This Row],[Erorr 1]])</f>
        <v>1.1040999999999883</v>
      </c>
      <c r="H800" s="25">
        <f>SMA1MSFT[[#This Row],[Abs Erorr 1]]/SMA1MSFT[[#This Row],[Adj Close]]</f>
        <v>4.659778359822119E-3</v>
      </c>
      <c r="I800" s="23">
        <f t="shared" si="63"/>
        <v>234.46490000000003</v>
      </c>
      <c r="J800" s="26">
        <f>(SMA1MSFT[[#This Row],[Adj Close]]-SMA1MSFT[[#This Row],[3-MA]])</f>
        <v>2.4776999999999703</v>
      </c>
      <c r="K800" s="11">
        <f t="shared" si="62"/>
        <v>6.1389972899998524</v>
      </c>
      <c r="L800" s="11">
        <f>ABS(SMA1MSFT[[#This Row],[Erorr 2]])</f>
        <v>2.4776999999999703</v>
      </c>
      <c r="M800" s="25">
        <f>SMA1MSFT[[#This Row],[Abs Erorr 2]]/SMA1MSFT[[#This Row],[Adj Close]]</f>
        <v>1.0456962994412868E-2</v>
      </c>
      <c r="N800" s="23">
        <f t="shared" si="64"/>
        <v>229.10696666666669</v>
      </c>
      <c r="O800" s="27">
        <f>SMA1MSFT[[#This Row],[Adj Close]]-SMA1MSFT[[#This Row],[6-MA]]</f>
        <v>7.8356333333333055</v>
      </c>
      <c r="P800" s="11">
        <f>(SMA1MSFT[[#This Row],[Adj Close]]-N800)^2</f>
        <v>61.397149734444007</v>
      </c>
      <c r="Q800" s="11">
        <f>ABS(SMA1MSFT[[#This Row],[Erorr 3]])</f>
        <v>7.8356333333333055</v>
      </c>
      <c r="R800" s="28">
        <f>SMA1MSFT[[#This Row],[Abs Erorr 3]]/SMA1MSFT[[#This Row],[Adj Close]]</f>
        <v>3.3069753321409087E-2</v>
      </c>
    </row>
    <row r="801" spans="2:18">
      <c r="B801" s="14">
        <v>44944.291666666664</v>
      </c>
      <c r="C801" s="15">
        <v>232.46700000000001</v>
      </c>
      <c r="D801" s="23">
        <f t="shared" si="61"/>
        <v>236.9426</v>
      </c>
      <c r="E801" s="24">
        <f>SMA1MSFT[[#This Row],[Adj Close]]-SMA1MSFT[[#This Row],[Naive Trend ]]</f>
        <v>-4.4755999999999858</v>
      </c>
      <c r="F801" s="6">
        <f t="shared" si="60"/>
        <v>20.030995359999874</v>
      </c>
      <c r="G801" s="6">
        <f>ABS(SMA1MSFT[[#This Row],[Erorr 1]])</f>
        <v>4.4755999999999858</v>
      </c>
      <c r="H801" s="25">
        <f>SMA1MSFT[[#This Row],[Abs Erorr 1]]/SMA1MSFT[[#This Row],[Adj Close]]</f>
        <v>1.925262510377811E-2</v>
      </c>
      <c r="I801" s="23">
        <f t="shared" si="63"/>
        <v>235.96993333333333</v>
      </c>
      <c r="J801" s="26">
        <f>(SMA1MSFT[[#This Row],[Adj Close]]-SMA1MSFT[[#This Row],[3-MA]])</f>
        <v>-3.502933333333317</v>
      </c>
      <c r="K801" s="11">
        <f t="shared" si="62"/>
        <v>12.270541937777663</v>
      </c>
      <c r="L801" s="11">
        <f>ABS(SMA1MSFT[[#This Row],[Erorr 2]])</f>
        <v>3.502933333333317</v>
      </c>
      <c r="M801" s="25">
        <f>SMA1MSFT[[#This Row],[Abs Erorr 2]]/SMA1MSFT[[#This Row],[Adj Close]]</f>
        <v>1.5068518685806229E-2</v>
      </c>
      <c r="N801" s="23">
        <f t="shared" si="64"/>
        <v>231.64053333333334</v>
      </c>
      <c r="O801" s="27">
        <f>SMA1MSFT[[#This Row],[Adj Close]]-SMA1MSFT[[#This Row],[6-MA]]</f>
        <v>0.82646666666667556</v>
      </c>
      <c r="P801" s="11">
        <f>(SMA1MSFT[[#This Row],[Adj Close]]-N801)^2</f>
        <v>0.68304715111112579</v>
      </c>
      <c r="Q801" s="11">
        <f>ABS(SMA1MSFT[[#This Row],[Erorr 3]])</f>
        <v>0.82646666666667556</v>
      </c>
      <c r="R801" s="28">
        <f>SMA1MSFT[[#This Row],[Abs Erorr 3]]/SMA1MSFT[[#This Row],[Adj Close]]</f>
        <v>3.5551999495269243E-3</v>
      </c>
    </row>
    <row r="802" spans="2:18">
      <c r="B802" s="14">
        <v>44945.291666666664</v>
      </c>
      <c r="C802" s="15">
        <v>228.642</v>
      </c>
      <c r="D802" s="23">
        <f t="shared" si="61"/>
        <v>232.46700000000001</v>
      </c>
      <c r="E802" s="24">
        <f>SMA1MSFT[[#This Row],[Adj Close]]-SMA1MSFT[[#This Row],[Naive Trend ]]</f>
        <v>-3.8250000000000171</v>
      </c>
      <c r="F802" s="6">
        <f t="shared" si="60"/>
        <v>14.63062500000013</v>
      </c>
      <c r="G802" s="6">
        <f>ABS(SMA1MSFT[[#This Row],[Erorr 1]])</f>
        <v>3.8250000000000171</v>
      </c>
      <c r="H802" s="25">
        <f>SMA1MSFT[[#This Row],[Abs Erorr 1]]/SMA1MSFT[[#This Row],[Adj Close]]</f>
        <v>1.6729209856456893E-2</v>
      </c>
      <c r="I802" s="23">
        <f t="shared" si="63"/>
        <v>235.08270000000002</v>
      </c>
      <c r="J802" s="26">
        <f>(SMA1MSFT[[#This Row],[Adj Close]]-SMA1MSFT[[#This Row],[3-MA]])</f>
        <v>-6.440700000000021</v>
      </c>
      <c r="K802" s="11">
        <f t="shared" si="62"/>
        <v>41.482616490000268</v>
      </c>
      <c r="L802" s="11">
        <f>ABS(SMA1MSFT[[#This Row],[Erorr 2]])</f>
        <v>6.440700000000021</v>
      </c>
      <c r="M802" s="25">
        <f>SMA1MSFT[[#This Row],[Abs Erorr 2]]/SMA1MSFT[[#This Row],[Adj Close]]</f>
        <v>2.8169365208491972E-2</v>
      </c>
      <c r="N802" s="23">
        <f t="shared" si="64"/>
        <v>233.06833333333338</v>
      </c>
      <c r="O802" s="27">
        <f>SMA1MSFT[[#This Row],[Adj Close]]-SMA1MSFT[[#This Row],[6-MA]]</f>
        <v>-4.426333333333389</v>
      </c>
      <c r="P802" s="11">
        <f>(SMA1MSFT[[#This Row],[Adj Close]]-N802)^2</f>
        <v>19.592426777778272</v>
      </c>
      <c r="Q802" s="11">
        <f>ABS(SMA1MSFT[[#This Row],[Erorr 3]])</f>
        <v>4.426333333333389</v>
      </c>
      <c r="R802" s="28">
        <f>SMA1MSFT[[#This Row],[Abs Erorr 3]]/SMA1MSFT[[#This Row],[Adj Close]]</f>
        <v>1.9359231170709621E-2</v>
      </c>
    </row>
    <row r="803" spans="2:18">
      <c r="B803" s="14">
        <v>44946.291666666664</v>
      </c>
      <c r="C803" s="15">
        <v>236.81450000000001</v>
      </c>
      <c r="D803" s="23">
        <f t="shared" si="61"/>
        <v>228.642</v>
      </c>
      <c r="E803" s="24">
        <f>SMA1MSFT[[#This Row],[Adj Close]]-SMA1MSFT[[#This Row],[Naive Trend ]]</f>
        <v>8.1725000000000136</v>
      </c>
      <c r="F803" s="6">
        <f t="shared" si="60"/>
        <v>66.789756250000224</v>
      </c>
      <c r="G803" s="6">
        <f>ABS(SMA1MSFT[[#This Row],[Erorr 1]])</f>
        <v>8.1725000000000136</v>
      </c>
      <c r="H803" s="25">
        <f>SMA1MSFT[[#This Row],[Abs Erorr 1]]/SMA1MSFT[[#This Row],[Adj Close]]</f>
        <v>3.4510133458888766E-2</v>
      </c>
      <c r="I803" s="23">
        <f t="shared" si="63"/>
        <v>232.68386666666666</v>
      </c>
      <c r="J803" s="26">
        <f>(SMA1MSFT[[#This Row],[Adj Close]]-SMA1MSFT[[#This Row],[3-MA]])</f>
        <v>4.1306333333333498</v>
      </c>
      <c r="K803" s="11">
        <f t="shared" si="62"/>
        <v>17.062131734444581</v>
      </c>
      <c r="L803" s="11">
        <f>ABS(SMA1MSFT[[#This Row],[Erorr 2]])</f>
        <v>4.1306333333333498</v>
      </c>
      <c r="M803" s="25">
        <f>SMA1MSFT[[#This Row],[Abs Erorr 2]]/SMA1MSFT[[#This Row],[Adj Close]]</f>
        <v>1.7442484870366256E-2</v>
      </c>
      <c r="N803" s="23">
        <f t="shared" si="64"/>
        <v>233.57438333333334</v>
      </c>
      <c r="O803" s="27">
        <f>SMA1MSFT[[#This Row],[Adj Close]]-SMA1MSFT[[#This Row],[6-MA]]</f>
        <v>3.2401166666666654</v>
      </c>
      <c r="P803" s="11">
        <f>(SMA1MSFT[[#This Row],[Adj Close]]-N803)^2</f>
        <v>10.498356013611103</v>
      </c>
      <c r="Q803" s="11">
        <f>ABS(SMA1MSFT[[#This Row],[Erorr 3]])</f>
        <v>3.2401166666666654</v>
      </c>
      <c r="R803" s="28">
        <f>SMA1MSFT[[#This Row],[Abs Erorr 3]]/SMA1MSFT[[#This Row],[Adj Close]]</f>
        <v>1.3682087315880848E-2</v>
      </c>
    </row>
    <row r="804" spans="2:18">
      <c r="B804" s="14">
        <v>44949.291666666664</v>
      </c>
      <c r="C804" s="15">
        <v>239.14099999999999</v>
      </c>
      <c r="D804" s="23">
        <f t="shared" si="61"/>
        <v>236.81450000000001</v>
      </c>
      <c r="E804" s="24">
        <f>SMA1MSFT[[#This Row],[Adj Close]]-SMA1MSFT[[#This Row],[Naive Trend ]]</f>
        <v>2.3264999999999816</v>
      </c>
      <c r="F804" s="6">
        <f t="shared" si="60"/>
        <v>5.4126022499999147</v>
      </c>
      <c r="G804" s="6">
        <f>ABS(SMA1MSFT[[#This Row],[Erorr 1]])</f>
        <v>2.3264999999999816</v>
      </c>
      <c r="H804" s="25">
        <f>SMA1MSFT[[#This Row],[Abs Erorr 1]]/SMA1MSFT[[#This Row],[Adj Close]]</f>
        <v>9.7285701740813229E-3</v>
      </c>
      <c r="I804" s="23">
        <f t="shared" si="63"/>
        <v>232.64116666666669</v>
      </c>
      <c r="J804" s="26">
        <f>(SMA1MSFT[[#This Row],[Adj Close]]-SMA1MSFT[[#This Row],[3-MA]])</f>
        <v>6.4998333333332994</v>
      </c>
      <c r="K804" s="11">
        <f t="shared" si="62"/>
        <v>42.247833361110672</v>
      </c>
      <c r="L804" s="11">
        <f>ABS(SMA1MSFT[[#This Row],[Erorr 2]])</f>
        <v>6.4998333333332994</v>
      </c>
      <c r="M804" s="25">
        <f>SMA1MSFT[[#This Row],[Abs Erorr 2]]/SMA1MSFT[[#This Row],[Adj Close]]</f>
        <v>2.7179920353821801E-2</v>
      </c>
      <c r="N804" s="23">
        <f t="shared" si="64"/>
        <v>234.30555000000001</v>
      </c>
      <c r="O804" s="27">
        <f>SMA1MSFT[[#This Row],[Adj Close]]-SMA1MSFT[[#This Row],[6-MA]]</f>
        <v>4.8354499999999803</v>
      </c>
      <c r="P804" s="11">
        <f>(SMA1MSFT[[#This Row],[Adj Close]]-N804)^2</f>
        <v>23.38157670249981</v>
      </c>
      <c r="Q804" s="11">
        <f>ABS(SMA1MSFT[[#This Row],[Erorr 3]])</f>
        <v>4.8354499999999803</v>
      </c>
      <c r="R804" s="28">
        <f>SMA1MSFT[[#This Row],[Abs Erorr 3]]/SMA1MSFT[[#This Row],[Adj Close]]</f>
        <v>2.0220079367402412E-2</v>
      </c>
    </row>
    <row r="805" spans="2:18">
      <c r="B805" s="14">
        <v>44950.291666666664</v>
      </c>
      <c r="C805" s="15">
        <v>238.6086</v>
      </c>
      <c r="D805" s="23">
        <f t="shared" si="61"/>
        <v>239.14099999999999</v>
      </c>
      <c r="E805" s="24">
        <f>SMA1MSFT[[#This Row],[Adj Close]]-SMA1MSFT[[#This Row],[Naive Trend ]]</f>
        <v>-0.53239999999999554</v>
      </c>
      <c r="F805" s="6">
        <f t="shared" si="60"/>
        <v>0.28344975999999528</v>
      </c>
      <c r="G805" s="6">
        <f>ABS(SMA1MSFT[[#This Row],[Erorr 1]])</f>
        <v>0.53239999999999554</v>
      </c>
      <c r="H805" s="25">
        <f>SMA1MSFT[[#This Row],[Abs Erorr 1]]/SMA1MSFT[[#This Row],[Adj Close]]</f>
        <v>2.2312691160335193E-3</v>
      </c>
      <c r="I805" s="23">
        <f t="shared" si="63"/>
        <v>234.86583333333331</v>
      </c>
      <c r="J805" s="26">
        <f>(SMA1MSFT[[#This Row],[Adj Close]]-SMA1MSFT[[#This Row],[3-MA]])</f>
        <v>3.7427666666666823</v>
      </c>
      <c r="K805" s="11">
        <f t="shared" si="62"/>
        <v>14.008302321111229</v>
      </c>
      <c r="L805" s="11">
        <f>ABS(SMA1MSFT[[#This Row],[Erorr 2]])</f>
        <v>3.7427666666666823</v>
      </c>
      <c r="M805" s="25">
        <f>SMA1MSFT[[#This Row],[Abs Erorr 2]]/SMA1MSFT[[#This Row],[Adj Close]]</f>
        <v>1.5685799533909014E-2</v>
      </c>
      <c r="N805" s="23">
        <f t="shared" si="64"/>
        <v>234.97426666666669</v>
      </c>
      <c r="O805" s="27">
        <f>SMA1MSFT[[#This Row],[Adj Close]]-SMA1MSFT[[#This Row],[6-MA]]</f>
        <v>3.6343333333333021</v>
      </c>
      <c r="P805" s="11">
        <f>(SMA1MSFT[[#This Row],[Adj Close]]-N805)^2</f>
        <v>13.208378777777551</v>
      </c>
      <c r="Q805" s="11">
        <f>ABS(SMA1MSFT[[#This Row],[Erorr 3]])</f>
        <v>3.6343333333333021</v>
      </c>
      <c r="R805" s="28">
        <f>SMA1MSFT[[#This Row],[Abs Erorr 3]]/SMA1MSFT[[#This Row],[Adj Close]]</f>
        <v>1.5231359361453452E-2</v>
      </c>
    </row>
    <row r="806" spans="2:18">
      <c r="B806" s="14">
        <v>44951.291666666664</v>
      </c>
      <c r="C806" s="15">
        <v>237.19890000000001</v>
      </c>
      <c r="D806" s="23">
        <f t="shared" si="61"/>
        <v>238.6086</v>
      </c>
      <c r="E806" s="24">
        <f>SMA1MSFT[[#This Row],[Adj Close]]-SMA1MSFT[[#This Row],[Naive Trend ]]</f>
        <v>-1.4096999999999866</v>
      </c>
      <c r="F806" s="6">
        <f t="shared" si="60"/>
        <v>1.9872540899999622</v>
      </c>
      <c r="G806" s="6">
        <f>ABS(SMA1MSFT[[#This Row],[Erorr 1]])</f>
        <v>1.4096999999999866</v>
      </c>
      <c r="H806" s="25">
        <f>SMA1MSFT[[#This Row],[Abs Erorr 1]]/SMA1MSFT[[#This Row],[Adj Close]]</f>
        <v>5.9431135641859496E-3</v>
      </c>
      <c r="I806" s="23">
        <f t="shared" si="63"/>
        <v>238.18803333333335</v>
      </c>
      <c r="J806" s="26">
        <f>(SMA1MSFT[[#This Row],[Adj Close]]-SMA1MSFT[[#This Row],[3-MA]])</f>
        <v>-0.98913333333334208</v>
      </c>
      <c r="K806" s="11">
        <f t="shared" si="62"/>
        <v>0.97838475111112844</v>
      </c>
      <c r="L806" s="11">
        <f>ABS(SMA1MSFT[[#This Row],[Erorr 2]])</f>
        <v>0.98913333333334208</v>
      </c>
      <c r="M806" s="25">
        <f>SMA1MSFT[[#This Row],[Abs Erorr 2]]/SMA1MSFT[[#This Row],[Adj Close]]</f>
        <v>4.1700586863317752E-3</v>
      </c>
      <c r="N806" s="23">
        <f t="shared" si="64"/>
        <v>235.43595000000002</v>
      </c>
      <c r="O806" s="27">
        <f>SMA1MSFT[[#This Row],[Adj Close]]-SMA1MSFT[[#This Row],[6-MA]]</f>
        <v>1.7629499999999894</v>
      </c>
      <c r="P806" s="11">
        <f>(SMA1MSFT[[#This Row],[Adj Close]]-N806)^2</f>
        <v>3.1079927024999625</v>
      </c>
      <c r="Q806" s="11">
        <f>ABS(SMA1MSFT[[#This Row],[Erorr 3]])</f>
        <v>1.7629499999999894</v>
      </c>
      <c r="R806" s="28">
        <f>SMA1MSFT[[#This Row],[Abs Erorr 3]]/SMA1MSFT[[#This Row],[Adj Close]]</f>
        <v>7.4323700489335714E-3</v>
      </c>
    </row>
    <row r="807" spans="2:18">
      <c r="B807" s="14">
        <v>44952.291666666664</v>
      </c>
      <c r="C807" s="15">
        <v>244.48419999999999</v>
      </c>
      <c r="D807" s="23">
        <f t="shared" si="61"/>
        <v>237.19890000000001</v>
      </c>
      <c r="E807" s="24">
        <f>SMA1MSFT[[#This Row],[Adj Close]]-SMA1MSFT[[#This Row],[Naive Trend ]]</f>
        <v>7.2852999999999781</v>
      </c>
      <c r="F807" s="6">
        <f t="shared" si="60"/>
        <v>53.075596089999678</v>
      </c>
      <c r="G807" s="6">
        <f>ABS(SMA1MSFT[[#This Row],[Erorr 1]])</f>
        <v>7.2852999999999781</v>
      </c>
      <c r="H807" s="25">
        <f>SMA1MSFT[[#This Row],[Abs Erorr 1]]/SMA1MSFT[[#This Row],[Adj Close]]</f>
        <v>2.9798653655328151E-2</v>
      </c>
      <c r="I807" s="23">
        <f t="shared" si="63"/>
        <v>238.31616666666665</v>
      </c>
      <c r="J807" s="26">
        <f>(SMA1MSFT[[#This Row],[Adj Close]]-SMA1MSFT[[#This Row],[3-MA]])</f>
        <v>6.1680333333333408</v>
      </c>
      <c r="K807" s="11">
        <f t="shared" si="62"/>
        <v>38.044635201111205</v>
      </c>
      <c r="L807" s="11">
        <f>ABS(SMA1MSFT[[#This Row],[Erorr 2]])</f>
        <v>6.1680333333333408</v>
      </c>
      <c r="M807" s="25">
        <f>SMA1MSFT[[#This Row],[Abs Erorr 2]]/SMA1MSFT[[#This Row],[Adj Close]]</f>
        <v>2.5228760522493239E-2</v>
      </c>
      <c r="N807" s="23">
        <f t="shared" si="64"/>
        <v>235.47866666666667</v>
      </c>
      <c r="O807" s="27">
        <f>SMA1MSFT[[#This Row],[Adj Close]]-SMA1MSFT[[#This Row],[6-MA]]</f>
        <v>9.0055333333333181</v>
      </c>
      <c r="P807" s="11">
        <f>(SMA1MSFT[[#This Row],[Adj Close]]-N807)^2</f>
        <v>81.099630617777507</v>
      </c>
      <c r="Q807" s="11">
        <f>ABS(SMA1MSFT[[#This Row],[Erorr 3]])</f>
        <v>9.0055333333333181</v>
      </c>
      <c r="R807" s="28">
        <f>SMA1MSFT[[#This Row],[Abs Erorr 3]]/SMA1MSFT[[#This Row],[Adj Close]]</f>
        <v>3.6834827499418445E-2</v>
      </c>
    </row>
    <row r="808" spans="2:18">
      <c r="B808" s="14">
        <v>44953.291666666664</v>
      </c>
      <c r="C808" s="15">
        <v>244.64189999999999</v>
      </c>
      <c r="D808" s="23">
        <f t="shared" si="61"/>
        <v>244.48419999999999</v>
      </c>
      <c r="E808" s="24">
        <f>SMA1MSFT[[#This Row],[Adj Close]]-SMA1MSFT[[#This Row],[Naive Trend ]]</f>
        <v>0.1577000000000055</v>
      </c>
      <c r="F808" s="6">
        <f t="shared" si="60"/>
        <v>2.4869290000001737E-2</v>
      </c>
      <c r="G808" s="6">
        <f>ABS(SMA1MSFT[[#This Row],[Erorr 1]])</f>
        <v>0.1577000000000055</v>
      </c>
      <c r="H808" s="25">
        <f>SMA1MSFT[[#This Row],[Abs Erorr 1]]/SMA1MSFT[[#This Row],[Adj Close]]</f>
        <v>6.4461566068611104E-4</v>
      </c>
      <c r="I808" s="23">
        <f t="shared" si="63"/>
        <v>240.09723333333332</v>
      </c>
      <c r="J808" s="26">
        <f>(SMA1MSFT[[#This Row],[Adj Close]]-SMA1MSFT[[#This Row],[3-MA]])</f>
        <v>4.5446666666666715</v>
      </c>
      <c r="K808" s="11">
        <f t="shared" si="62"/>
        <v>20.653995111111154</v>
      </c>
      <c r="L808" s="11">
        <f>ABS(SMA1MSFT[[#This Row],[Erorr 2]])</f>
        <v>4.5446666666666715</v>
      </c>
      <c r="M808" s="25">
        <f>SMA1MSFT[[#This Row],[Abs Erorr 2]]/SMA1MSFT[[#This Row],[Adj Close]]</f>
        <v>1.857681233945073E-2</v>
      </c>
      <c r="N808" s="23">
        <f t="shared" si="64"/>
        <v>237.48153333333335</v>
      </c>
      <c r="O808" s="27">
        <f>SMA1MSFT[[#This Row],[Adj Close]]-SMA1MSFT[[#This Row],[6-MA]]</f>
        <v>7.160366666666647</v>
      </c>
      <c r="P808" s="11">
        <f>(SMA1MSFT[[#This Row],[Adj Close]]-N808)^2</f>
        <v>51.270850801110832</v>
      </c>
      <c r="Q808" s="11">
        <f>ABS(SMA1MSFT[[#This Row],[Erorr 3]])</f>
        <v>7.160366666666647</v>
      </c>
      <c r="R808" s="28">
        <f>SMA1MSFT[[#This Row],[Abs Erorr 3]]/SMA1MSFT[[#This Row],[Adj Close]]</f>
        <v>2.9268766579505175E-2</v>
      </c>
    </row>
    <row r="809" spans="2:18">
      <c r="B809" s="14">
        <v>44956.291666666664</v>
      </c>
      <c r="C809" s="15">
        <v>239.26910000000001</v>
      </c>
      <c r="D809" s="23">
        <f t="shared" si="61"/>
        <v>244.64189999999999</v>
      </c>
      <c r="E809" s="24">
        <f>SMA1MSFT[[#This Row],[Adj Close]]-SMA1MSFT[[#This Row],[Naive Trend ]]</f>
        <v>-5.3727999999999838</v>
      </c>
      <c r="F809" s="6">
        <f t="shared" si="60"/>
        <v>28.866979839999825</v>
      </c>
      <c r="G809" s="6">
        <f>ABS(SMA1MSFT[[#This Row],[Erorr 1]])</f>
        <v>5.3727999999999838</v>
      </c>
      <c r="H809" s="25">
        <f>SMA1MSFT[[#This Row],[Abs Erorr 1]]/SMA1MSFT[[#This Row],[Adj Close]]</f>
        <v>2.2455051655228292E-2</v>
      </c>
      <c r="I809" s="23">
        <f t="shared" si="63"/>
        <v>242.10833333333332</v>
      </c>
      <c r="J809" s="26">
        <f>(SMA1MSFT[[#This Row],[Adj Close]]-SMA1MSFT[[#This Row],[3-MA]])</f>
        <v>-2.8392333333333113</v>
      </c>
      <c r="K809" s="11">
        <f t="shared" si="62"/>
        <v>8.0612459211109861</v>
      </c>
      <c r="L809" s="11">
        <f>ABS(SMA1MSFT[[#This Row],[Erorr 2]])</f>
        <v>2.8392333333333113</v>
      </c>
      <c r="M809" s="25">
        <f>SMA1MSFT[[#This Row],[Abs Erorr 2]]/SMA1MSFT[[#This Row],[Adj Close]]</f>
        <v>1.1866276645556452E-2</v>
      </c>
      <c r="N809" s="23">
        <f t="shared" si="64"/>
        <v>240.14818333333335</v>
      </c>
      <c r="O809" s="27">
        <f>SMA1MSFT[[#This Row],[Adj Close]]-SMA1MSFT[[#This Row],[6-MA]]</f>
        <v>-0.87908333333334099</v>
      </c>
      <c r="P809" s="11">
        <f>(SMA1MSFT[[#This Row],[Adj Close]]-N809)^2</f>
        <v>0.77278750694445786</v>
      </c>
      <c r="Q809" s="11">
        <f>ABS(SMA1MSFT[[#This Row],[Erorr 3]])</f>
        <v>0.87908333333334099</v>
      </c>
      <c r="R809" s="28">
        <f>SMA1MSFT[[#This Row],[Abs Erorr 3]]/SMA1MSFT[[#This Row],[Adj Close]]</f>
        <v>3.6740361932792029E-3</v>
      </c>
    </row>
    <row r="810" spans="2:18">
      <c r="B810" s="14">
        <v>44957.291666666664</v>
      </c>
      <c r="C810" s="15">
        <v>244.29679999999999</v>
      </c>
      <c r="D810" s="23">
        <f t="shared" si="61"/>
        <v>239.26910000000001</v>
      </c>
      <c r="E810" s="24">
        <f>SMA1MSFT[[#This Row],[Adj Close]]-SMA1MSFT[[#This Row],[Naive Trend ]]</f>
        <v>5.0276999999999816</v>
      </c>
      <c r="F810" s="6">
        <f t="shared" si="60"/>
        <v>25.277767289999815</v>
      </c>
      <c r="G810" s="6">
        <f>ABS(SMA1MSFT[[#This Row],[Erorr 1]])</f>
        <v>5.0276999999999816</v>
      </c>
      <c r="H810" s="25">
        <f>SMA1MSFT[[#This Row],[Abs Erorr 1]]/SMA1MSFT[[#This Row],[Adj Close]]</f>
        <v>2.0580294134020509E-2</v>
      </c>
      <c r="I810" s="23">
        <f t="shared" si="63"/>
        <v>242.79839999999999</v>
      </c>
      <c r="J810" s="26">
        <f>(SMA1MSFT[[#This Row],[Adj Close]]-SMA1MSFT[[#This Row],[3-MA]])</f>
        <v>1.4984000000000037</v>
      </c>
      <c r="K810" s="11">
        <f t="shared" si="62"/>
        <v>2.2452025600000112</v>
      </c>
      <c r="L810" s="11">
        <f>ABS(SMA1MSFT[[#This Row],[Erorr 2]])</f>
        <v>1.4984000000000037</v>
      </c>
      <c r="M810" s="25">
        <f>SMA1MSFT[[#This Row],[Abs Erorr 2]]/SMA1MSFT[[#This Row],[Adj Close]]</f>
        <v>6.1335228296072802E-3</v>
      </c>
      <c r="N810" s="23">
        <f t="shared" si="64"/>
        <v>240.55728333333332</v>
      </c>
      <c r="O810" s="27">
        <f>SMA1MSFT[[#This Row],[Adj Close]]-SMA1MSFT[[#This Row],[6-MA]]</f>
        <v>3.7395166666666739</v>
      </c>
      <c r="P810" s="11">
        <f>(SMA1MSFT[[#This Row],[Adj Close]]-N810)^2</f>
        <v>13.983984900277832</v>
      </c>
      <c r="Q810" s="11">
        <f>ABS(SMA1MSFT[[#This Row],[Erorr 3]])</f>
        <v>3.7395166666666739</v>
      </c>
      <c r="R810" s="28">
        <f>SMA1MSFT[[#This Row],[Abs Erorr 3]]/SMA1MSFT[[#This Row],[Adj Close]]</f>
        <v>1.5307268317336429E-2</v>
      </c>
    </row>
    <row r="811" spans="2:18">
      <c r="B811" s="14">
        <v>44958.291666666664</v>
      </c>
      <c r="C811" s="15">
        <v>249.16679999999999</v>
      </c>
      <c r="D811" s="23">
        <f t="shared" si="61"/>
        <v>244.29679999999999</v>
      </c>
      <c r="E811" s="24">
        <f>SMA1MSFT[[#This Row],[Adj Close]]-SMA1MSFT[[#This Row],[Naive Trend ]]</f>
        <v>4.8700000000000045</v>
      </c>
      <c r="F811" s="6">
        <f t="shared" si="60"/>
        <v>23.716900000000045</v>
      </c>
      <c r="G811" s="6">
        <f>ABS(SMA1MSFT[[#This Row],[Erorr 1]])</f>
        <v>4.8700000000000045</v>
      </c>
      <c r="H811" s="25">
        <f>SMA1MSFT[[#This Row],[Abs Erorr 1]]/SMA1MSFT[[#This Row],[Adj Close]]</f>
        <v>1.9545140042734443E-2</v>
      </c>
      <c r="I811" s="23">
        <f t="shared" si="63"/>
        <v>242.73593333333335</v>
      </c>
      <c r="J811" s="26">
        <f>(SMA1MSFT[[#This Row],[Adj Close]]-SMA1MSFT[[#This Row],[3-MA]])</f>
        <v>6.4308666666666454</v>
      </c>
      <c r="K811" s="11">
        <f t="shared" si="62"/>
        <v>41.356046084444174</v>
      </c>
      <c r="L811" s="11">
        <f>ABS(SMA1MSFT[[#This Row],[Erorr 2]])</f>
        <v>6.4308666666666454</v>
      </c>
      <c r="M811" s="25">
        <f>SMA1MSFT[[#This Row],[Abs Erorr 2]]/SMA1MSFT[[#This Row],[Adj Close]]</f>
        <v>2.5809484516663719E-2</v>
      </c>
      <c r="N811" s="23">
        <f t="shared" si="64"/>
        <v>241.41658333333336</v>
      </c>
      <c r="O811" s="27">
        <f>SMA1MSFT[[#This Row],[Adj Close]]-SMA1MSFT[[#This Row],[6-MA]]</f>
        <v>7.7502166666666312</v>
      </c>
      <c r="P811" s="11">
        <f>(SMA1MSFT[[#This Row],[Adj Close]]-N811)^2</f>
        <v>60.065858380277227</v>
      </c>
      <c r="Q811" s="11">
        <f>ABS(SMA1MSFT[[#This Row],[Erorr 3]])</f>
        <v>7.7502166666666312</v>
      </c>
      <c r="R811" s="28">
        <f>SMA1MSFT[[#This Row],[Abs Erorr 3]]/SMA1MSFT[[#This Row],[Adj Close]]</f>
        <v>3.1104531850417599E-2</v>
      </c>
    </row>
    <row r="812" spans="2:18">
      <c r="B812" s="14">
        <v>44959.291666666664</v>
      </c>
      <c r="C812" s="15">
        <v>260.84879999999998</v>
      </c>
      <c r="D812" s="23">
        <f t="shared" si="61"/>
        <v>249.16679999999999</v>
      </c>
      <c r="E812" s="24">
        <f>SMA1MSFT[[#This Row],[Adj Close]]-SMA1MSFT[[#This Row],[Naive Trend ]]</f>
        <v>11.681999999999988</v>
      </c>
      <c r="F812" s="6">
        <f t="shared" si="60"/>
        <v>136.46912399999971</v>
      </c>
      <c r="G812" s="6">
        <f>ABS(SMA1MSFT[[#This Row],[Erorr 1]])</f>
        <v>11.681999999999988</v>
      </c>
      <c r="H812" s="25">
        <f>SMA1MSFT[[#This Row],[Abs Erorr 1]]/SMA1MSFT[[#This Row],[Adj Close]]</f>
        <v>4.4784564851362126E-2</v>
      </c>
      <c r="I812" s="23">
        <f t="shared" si="63"/>
        <v>244.24423333333334</v>
      </c>
      <c r="J812" s="26">
        <f>(SMA1MSFT[[#This Row],[Adj Close]]-SMA1MSFT[[#This Row],[3-MA]])</f>
        <v>16.604566666666642</v>
      </c>
      <c r="K812" s="11">
        <f t="shared" si="62"/>
        <v>275.71163418777695</v>
      </c>
      <c r="L812" s="11">
        <f>ABS(SMA1MSFT[[#This Row],[Erorr 2]])</f>
        <v>16.604566666666642</v>
      </c>
      <c r="M812" s="25">
        <f>SMA1MSFT[[#This Row],[Abs Erorr 2]]/SMA1MSFT[[#This Row],[Adj Close]]</f>
        <v>6.3655905898998361E-2</v>
      </c>
      <c r="N812" s="23">
        <f t="shared" si="64"/>
        <v>243.17628333333332</v>
      </c>
      <c r="O812" s="27">
        <f>SMA1MSFT[[#This Row],[Adj Close]]-SMA1MSFT[[#This Row],[6-MA]]</f>
        <v>17.672516666666667</v>
      </c>
      <c r="P812" s="11">
        <f>(SMA1MSFT[[#This Row],[Adj Close]]-N812)^2</f>
        <v>312.3178453336111</v>
      </c>
      <c r="Q812" s="11">
        <f>ABS(SMA1MSFT[[#This Row],[Erorr 3]])</f>
        <v>17.672516666666667</v>
      </c>
      <c r="R812" s="28">
        <f>SMA1MSFT[[#This Row],[Abs Erorr 3]]/SMA1MSFT[[#This Row],[Adj Close]]</f>
        <v>6.7750040125416217E-2</v>
      </c>
    </row>
    <row r="813" spans="2:18">
      <c r="B813" s="14">
        <v>44960.291666666664</v>
      </c>
      <c r="C813" s="15">
        <v>254.6874</v>
      </c>
      <c r="D813" s="23">
        <f t="shared" si="61"/>
        <v>260.84879999999998</v>
      </c>
      <c r="E813" s="24">
        <f>SMA1MSFT[[#This Row],[Adj Close]]-SMA1MSFT[[#This Row],[Naive Trend ]]</f>
        <v>-6.1613999999999862</v>
      </c>
      <c r="F813" s="6">
        <f t="shared" si="60"/>
        <v>37.962849959999829</v>
      </c>
      <c r="G813" s="6">
        <f>ABS(SMA1MSFT[[#This Row],[Erorr 1]])</f>
        <v>6.1613999999999862</v>
      </c>
      <c r="H813" s="25">
        <f>SMA1MSFT[[#This Row],[Abs Erorr 1]]/SMA1MSFT[[#This Row],[Adj Close]]</f>
        <v>2.4192009498703062E-2</v>
      </c>
      <c r="I813" s="23">
        <f t="shared" si="63"/>
        <v>251.43746666666667</v>
      </c>
      <c r="J813" s="26">
        <f>(SMA1MSFT[[#This Row],[Adj Close]]-SMA1MSFT[[#This Row],[3-MA]])</f>
        <v>3.2499333333333311</v>
      </c>
      <c r="K813" s="11">
        <f t="shared" si="62"/>
        <v>10.562066671111097</v>
      </c>
      <c r="L813" s="11">
        <f>ABS(SMA1MSFT[[#This Row],[Erorr 2]])</f>
        <v>3.2499333333333311</v>
      </c>
      <c r="M813" s="25">
        <f>SMA1MSFT[[#This Row],[Abs Erorr 2]]/SMA1MSFT[[#This Row],[Adj Close]]</f>
        <v>1.2760479447877402E-2</v>
      </c>
      <c r="N813" s="23">
        <f t="shared" si="64"/>
        <v>247.11793333333333</v>
      </c>
      <c r="O813" s="27">
        <f>SMA1MSFT[[#This Row],[Adj Close]]-SMA1MSFT[[#This Row],[6-MA]]</f>
        <v>7.5694666666666706</v>
      </c>
      <c r="P813" s="11">
        <f>(SMA1MSFT[[#This Row],[Adj Close]]-N813)^2</f>
        <v>57.296825617777834</v>
      </c>
      <c r="Q813" s="11">
        <f>ABS(SMA1MSFT[[#This Row],[Erorr 3]])</f>
        <v>7.5694666666666706</v>
      </c>
      <c r="R813" s="28">
        <f>SMA1MSFT[[#This Row],[Abs Erorr 3]]/SMA1MSFT[[#This Row],[Adj Close]]</f>
        <v>2.9720616986418136E-2</v>
      </c>
    </row>
    <row r="814" spans="2:18">
      <c r="B814" s="14">
        <v>44963.291666666664</v>
      </c>
      <c r="C814" s="15">
        <v>253.12979999999999</v>
      </c>
      <c r="D814" s="23">
        <f t="shared" si="61"/>
        <v>254.6874</v>
      </c>
      <c r="E814" s="24">
        <f>SMA1MSFT[[#This Row],[Adj Close]]-SMA1MSFT[[#This Row],[Naive Trend ]]</f>
        <v>-1.5576000000000079</v>
      </c>
      <c r="F814" s="6">
        <f t="shared" si="60"/>
        <v>2.4261177600000243</v>
      </c>
      <c r="G814" s="6">
        <f>ABS(SMA1MSFT[[#This Row],[Erorr 1]])</f>
        <v>1.5576000000000079</v>
      </c>
      <c r="H814" s="25">
        <f>SMA1MSFT[[#This Row],[Abs Erorr 1]]/SMA1MSFT[[#This Row],[Adj Close]]</f>
        <v>6.1533647954527988E-3</v>
      </c>
      <c r="I814" s="23">
        <f t="shared" si="63"/>
        <v>254.90099999999998</v>
      </c>
      <c r="J814" s="26">
        <f>(SMA1MSFT[[#This Row],[Adj Close]]-SMA1MSFT[[#This Row],[3-MA]])</f>
        <v>-1.7711999999999932</v>
      </c>
      <c r="K814" s="11">
        <f t="shared" si="62"/>
        <v>3.137149439999976</v>
      </c>
      <c r="L814" s="11">
        <f>ABS(SMA1MSFT[[#This Row],[Erorr 2]])</f>
        <v>1.7711999999999932</v>
      </c>
      <c r="M814" s="25">
        <f>SMA1MSFT[[#This Row],[Abs Erorr 2]]/SMA1MSFT[[#This Row],[Adj Close]]</f>
        <v>6.9972006456766184E-3</v>
      </c>
      <c r="N814" s="23">
        <f t="shared" si="64"/>
        <v>248.81846666666664</v>
      </c>
      <c r="O814" s="27">
        <f>SMA1MSFT[[#This Row],[Adj Close]]-SMA1MSFT[[#This Row],[6-MA]]</f>
        <v>4.3113333333333514</v>
      </c>
      <c r="P814" s="11">
        <f>(SMA1MSFT[[#This Row],[Adj Close]]-N814)^2</f>
        <v>18.587595111111266</v>
      </c>
      <c r="Q814" s="11">
        <f>ABS(SMA1MSFT[[#This Row],[Erorr 3]])</f>
        <v>4.3113333333333514</v>
      </c>
      <c r="R814" s="28">
        <f>SMA1MSFT[[#This Row],[Abs Erorr 3]]/SMA1MSFT[[#This Row],[Adj Close]]</f>
        <v>1.7032105004362787E-2</v>
      </c>
    </row>
    <row r="815" spans="2:18">
      <c r="B815" s="14">
        <v>44964.291666666664</v>
      </c>
      <c r="C815" s="15">
        <v>263.76679999999999</v>
      </c>
      <c r="D815" s="23">
        <f t="shared" si="61"/>
        <v>253.12979999999999</v>
      </c>
      <c r="E815" s="24">
        <f>SMA1MSFT[[#This Row],[Adj Close]]-SMA1MSFT[[#This Row],[Naive Trend ]]</f>
        <v>10.637</v>
      </c>
      <c r="F815" s="6">
        <f t="shared" si="60"/>
        <v>113.14576900000002</v>
      </c>
      <c r="G815" s="6">
        <f>ABS(SMA1MSFT[[#This Row],[Erorr 1]])</f>
        <v>10.637</v>
      </c>
      <c r="H815" s="25">
        <f>SMA1MSFT[[#This Row],[Abs Erorr 1]]/SMA1MSFT[[#This Row],[Adj Close]]</f>
        <v>4.0327289105376418E-2</v>
      </c>
      <c r="I815" s="23">
        <f t="shared" si="63"/>
        <v>256.22199999999998</v>
      </c>
      <c r="J815" s="26">
        <f>(SMA1MSFT[[#This Row],[Adj Close]]-SMA1MSFT[[#This Row],[3-MA]])</f>
        <v>7.5448000000000093</v>
      </c>
      <c r="K815" s="11">
        <f t="shared" si="62"/>
        <v>56.924007040000141</v>
      </c>
      <c r="L815" s="11">
        <f>ABS(SMA1MSFT[[#This Row],[Erorr 2]])</f>
        <v>7.5448000000000093</v>
      </c>
      <c r="M815" s="25">
        <f>SMA1MSFT[[#This Row],[Abs Erorr 2]]/SMA1MSFT[[#This Row],[Adj Close]]</f>
        <v>2.8604054793855822E-2</v>
      </c>
      <c r="N815" s="23">
        <f t="shared" si="64"/>
        <v>250.23311666666666</v>
      </c>
      <c r="O815" s="27">
        <f>SMA1MSFT[[#This Row],[Adj Close]]-SMA1MSFT[[#This Row],[6-MA]]</f>
        <v>13.533683333333329</v>
      </c>
      <c r="P815" s="11">
        <f>(SMA1MSFT[[#This Row],[Adj Close]]-N815)^2</f>
        <v>183.16058456694432</v>
      </c>
      <c r="Q815" s="11">
        <f>ABS(SMA1MSFT[[#This Row],[Erorr 3]])</f>
        <v>13.533683333333329</v>
      </c>
      <c r="R815" s="28">
        <f>SMA1MSFT[[#This Row],[Abs Erorr 3]]/SMA1MSFT[[#This Row],[Adj Close]]</f>
        <v>5.1309275213307096E-2</v>
      </c>
    </row>
    <row r="816" spans="2:18">
      <c r="B816" s="14">
        <v>44965.291666666664</v>
      </c>
      <c r="C816" s="15">
        <v>262.9486</v>
      </c>
      <c r="D816" s="23">
        <f t="shared" si="61"/>
        <v>263.76679999999999</v>
      </c>
      <c r="E816" s="24">
        <f>SMA1MSFT[[#This Row],[Adj Close]]-SMA1MSFT[[#This Row],[Naive Trend ]]</f>
        <v>-0.81819999999999027</v>
      </c>
      <c r="F816" s="6">
        <f t="shared" si="60"/>
        <v>0.66945123999998413</v>
      </c>
      <c r="G816" s="6">
        <f>ABS(SMA1MSFT[[#This Row],[Erorr 1]])</f>
        <v>0.81819999999999027</v>
      </c>
      <c r="H816" s="25">
        <f>SMA1MSFT[[#This Row],[Abs Erorr 1]]/SMA1MSFT[[#This Row],[Adj Close]]</f>
        <v>3.1116347453456314E-3</v>
      </c>
      <c r="I816" s="23">
        <f t="shared" si="63"/>
        <v>257.19466666666665</v>
      </c>
      <c r="J816" s="26">
        <f>(SMA1MSFT[[#This Row],[Adj Close]]-SMA1MSFT[[#This Row],[3-MA]])</f>
        <v>5.7539333333333502</v>
      </c>
      <c r="K816" s="11">
        <f t="shared" si="62"/>
        <v>33.10774880444464</v>
      </c>
      <c r="L816" s="11">
        <f>ABS(SMA1MSFT[[#This Row],[Erorr 2]])</f>
        <v>5.7539333333333502</v>
      </c>
      <c r="M816" s="25">
        <f>SMA1MSFT[[#This Row],[Abs Erorr 2]]/SMA1MSFT[[#This Row],[Adj Close]]</f>
        <v>2.1882350137377989E-2</v>
      </c>
      <c r="N816" s="23">
        <f t="shared" si="64"/>
        <v>254.31606666666667</v>
      </c>
      <c r="O816" s="27">
        <f>SMA1MSFT[[#This Row],[Adj Close]]-SMA1MSFT[[#This Row],[6-MA]]</f>
        <v>8.6325333333333276</v>
      </c>
      <c r="P816" s="11">
        <f>(SMA1MSFT[[#This Row],[Adj Close]]-N816)^2</f>
        <v>74.520631751111011</v>
      </c>
      <c r="Q816" s="11">
        <f>ABS(SMA1MSFT[[#This Row],[Erorr 3]])</f>
        <v>8.6325333333333276</v>
      </c>
      <c r="R816" s="28">
        <f>SMA1MSFT[[#This Row],[Abs Erorr 3]]/SMA1MSFT[[#This Row],[Adj Close]]</f>
        <v>3.282973681294872E-2</v>
      </c>
    </row>
    <row r="817" spans="2:18">
      <c r="B817" s="14">
        <v>44966.291666666664</v>
      </c>
      <c r="C817" s="15">
        <v>259.8827</v>
      </c>
      <c r="D817" s="23">
        <f t="shared" si="61"/>
        <v>262.9486</v>
      </c>
      <c r="E817" s="24">
        <f>SMA1MSFT[[#This Row],[Adj Close]]-SMA1MSFT[[#This Row],[Naive Trend ]]</f>
        <v>-3.0658999999999992</v>
      </c>
      <c r="F817" s="6">
        <f t="shared" si="60"/>
        <v>9.3997428099999958</v>
      </c>
      <c r="G817" s="6">
        <f>ABS(SMA1MSFT[[#This Row],[Erorr 1]])</f>
        <v>3.0658999999999992</v>
      </c>
      <c r="H817" s="25">
        <f>SMA1MSFT[[#This Row],[Abs Erorr 1]]/SMA1MSFT[[#This Row],[Adj Close]]</f>
        <v>1.1797245449581674E-2</v>
      </c>
      <c r="I817" s="23">
        <f t="shared" si="63"/>
        <v>259.94839999999999</v>
      </c>
      <c r="J817" s="26">
        <f>(SMA1MSFT[[#This Row],[Adj Close]]-SMA1MSFT[[#This Row],[3-MA]])</f>
        <v>-6.5699999999992542E-2</v>
      </c>
      <c r="K817" s="11">
        <f t="shared" si="62"/>
        <v>4.31648999999902E-3</v>
      </c>
      <c r="L817" s="11">
        <f>ABS(SMA1MSFT[[#This Row],[Erorr 2]])</f>
        <v>6.5699999999992542E-2</v>
      </c>
      <c r="M817" s="25">
        <f>SMA1MSFT[[#This Row],[Abs Erorr 2]]/SMA1MSFT[[#This Row],[Adj Close]]</f>
        <v>2.5280636225494247E-4</v>
      </c>
      <c r="N817" s="23">
        <f t="shared" si="64"/>
        <v>257.42469999999997</v>
      </c>
      <c r="O817" s="27">
        <f>SMA1MSFT[[#This Row],[Adj Close]]-SMA1MSFT[[#This Row],[6-MA]]</f>
        <v>2.4580000000000268</v>
      </c>
      <c r="P817" s="11">
        <f>(SMA1MSFT[[#This Row],[Adj Close]]-N817)^2</f>
        <v>6.041764000000132</v>
      </c>
      <c r="Q817" s="11">
        <f>ABS(SMA1MSFT[[#This Row],[Erorr 3]])</f>
        <v>2.4580000000000268</v>
      </c>
      <c r="R817" s="28">
        <f>SMA1MSFT[[#This Row],[Abs Erorr 3]]/SMA1MSFT[[#This Row],[Adj Close]]</f>
        <v>9.4581132180019175E-3</v>
      </c>
    </row>
    <row r="818" spans="2:18">
      <c r="B818" s="14">
        <v>44967.291666666664</v>
      </c>
      <c r="C818" s="15">
        <v>259.37009999999998</v>
      </c>
      <c r="D818" s="23">
        <f t="shared" si="61"/>
        <v>259.8827</v>
      </c>
      <c r="E818" s="24">
        <f>SMA1MSFT[[#This Row],[Adj Close]]-SMA1MSFT[[#This Row],[Naive Trend ]]</f>
        <v>-0.51260000000002037</v>
      </c>
      <c r="F818" s="6">
        <f t="shared" si="60"/>
        <v>0.26275876000002091</v>
      </c>
      <c r="G818" s="6">
        <f>ABS(SMA1MSFT[[#This Row],[Erorr 1]])</f>
        <v>0.51260000000002037</v>
      </c>
      <c r="H818" s="25">
        <f>SMA1MSFT[[#This Row],[Abs Erorr 1]]/SMA1MSFT[[#This Row],[Adj Close]]</f>
        <v>1.9763264925294799E-3</v>
      </c>
      <c r="I818" s="23">
        <f t="shared" si="63"/>
        <v>262.19936666666666</v>
      </c>
      <c r="J818" s="26">
        <f>(SMA1MSFT[[#This Row],[Adj Close]]-SMA1MSFT[[#This Row],[3-MA]])</f>
        <v>-2.8292666666666832</v>
      </c>
      <c r="K818" s="11">
        <f t="shared" si="62"/>
        <v>8.0047498711112048</v>
      </c>
      <c r="L818" s="11">
        <f>ABS(SMA1MSFT[[#This Row],[Erorr 2]])</f>
        <v>2.8292666666666832</v>
      </c>
      <c r="M818" s="25">
        <f>SMA1MSFT[[#This Row],[Abs Erorr 2]]/SMA1MSFT[[#This Row],[Adj Close]]</f>
        <v>1.0908222137658441E-2</v>
      </c>
      <c r="N818" s="23">
        <f t="shared" si="64"/>
        <v>259.21068333333329</v>
      </c>
      <c r="O818" s="27">
        <f>SMA1MSFT[[#This Row],[Adj Close]]-SMA1MSFT[[#This Row],[6-MA]]</f>
        <v>0.15941666666668652</v>
      </c>
      <c r="P818" s="11">
        <f>(SMA1MSFT[[#This Row],[Adj Close]]-N818)^2</f>
        <v>2.5413673611117443E-2</v>
      </c>
      <c r="Q818" s="11">
        <f>ABS(SMA1MSFT[[#This Row],[Erorr 3]])</f>
        <v>0.15941666666668652</v>
      </c>
      <c r="R818" s="28">
        <f>SMA1MSFT[[#This Row],[Abs Erorr 3]]/SMA1MSFT[[#This Row],[Adj Close]]</f>
        <v>6.1463008522064241E-4</v>
      </c>
    </row>
    <row r="819" spans="2:18">
      <c r="B819" s="14">
        <v>44970.291666666664</v>
      </c>
      <c r="C819" s="15">
        <v>267.47359999999998</v>
      </c>
      <c r="D819" s="23">
        <f t="shared" si="61"/>
        <v>259.37009999999998</v>
      </c>
      <c r="E819" s="24">
        <f>SMA1MSFT[[#This Row],[Adj Close]]-SMA1MSFT[[#This Row],[Naive Trend ]]</f>
        <v>8.1034999999999968</v>
      </c>
      <c r="F819" s="6">
        <f t="shared" si="60"/>
        <v>65.666712249999946</v>
      </c>
      <c r="G819" s="6">
        <f>ABS(SMA1MSFT[[#This Row],[Erorr 1]])</f>
        <v>8.1034999999999968</v>
      </c>
      <c r="H819" s="25">
        <f>SMA1MSFT[[#This Row],[Abs Erorr 1]]/SMA1MSFT[[#This Row],[Adj Close]]</f>
        <v>3.0296447948507808E-2</v>
      </c>
      <c r="I819" s="23">
        <f t="shared" si="63"/>
        <v>260.73380000000003</v>
      </c>
      <c r="J819" s="26">
        <f>(SMA1MSFT[[#This Row],[Adj Close]]-SMA1MSFT[[#This Row],[3-MA]])</f>
        <v>6.7397999999999456</v>
      </c>
      <c r="K819" s="11">
        <f t="shared" si="62"/>
        <v>45.424904039999269</v>
      </c>
      <c r="L819" s="11">
        <f>ABS(SMA1MSFT[[#This Row],[Erorr 2]])</f>
        <v>6.7397999999999456</v>
      </c>
      <c r="M819" s="25">
        <f>SMA1MSFT[[#This Row],[Abs Erorr 2]]/SMA1MSFT[[#This Row],[Adj Close]]</f>
        <v>2.5198000849429424E-2</v>
      </c>
      <c r="N819" s="23">
        <f t="shared" si="64"/>
        <v>258.96423333333337</v>
      </c>
      <c r="O819" s="27">
        <f>SMA1MSFT[[#This Row],[Adj Close]]-SMA1MSFT[[#This Row],[6-MA]]</f>
        <v>8.5093666666666081</v>
      </c>
      <c r="P819" s="11">
        <f>(SMA1MSFT[[#This Row],[Adj Close]]-N819)^2</f>
        <v>72.409321067776787</v>
      </c>
      <c r="Q819" s="11">
        <f>ABS(SMA1MSFT[[#This Row],[Erorr 3]])</f>
        <v>8.5093666666666081</v>
      </c>
      <c r="R819" s="28">
        <f>SMA1MSFT[[#This Row],[Abs Erorr 3]]/SMA1MSFT[[#This Row],[Adj Close]]</f>
        <v>3.1813856270923965E-2</v>
      </c>
    </row>
    <row r="820" spans="2:18">
      <c r="B820" s="14">
        <v>44971.291666666664</v>
      </c>
      <c r="C820" s="15">
        <v>268.31150000000002</v>
      </c>
      <c r="D820" s="23">
        <f t="shared" si="61"/>
        <v>267.47359999999998</v>
      </c>
      <c r="E820" s="24">
        <f>SMA1MSFT[[#This Row],[Adj Close]]-SMA1MSFT[[#This Row],[Naive Trend ]]</f>
        <v>0.83790000000004738</v>
      </c>
      <c r="F820" s="6">
        <f t="shared" si="60"/>
        <v>0.70207641000007937</v>
      </c>
      <c r="G820" s="6">
        <f>ABS(SMA1MSFT[[#This Row],[Erorr 1]])</f>
        <v>0.83790000000004738</v>
      </c>
      <c r="H820" s="25">
        <f>SMA1MSFT[[#This Row],[Abs Erorr 1]]/SMA1MSFT[[#This Row],[Adj Close]]</f>
        <v>3.1228627919416326E-3</v>
      </c>
      <c r="I820" s="23">
        <f t="shared" si="63"/>
        <v>262.24213333333336</v>
      </c>
      <c r="J820" s="26">
        <f>(SMA1MSFT[[#This Row],[Adj Close]]-SMA1MSFT[[#This Row],[3-MA]])</f>
        <v>6.0693666666666672</v>
      </c>
      <c r="K820" s="11">
        <f t="shared" si="62"/>
        <v>36.837211734444452</v>
      </c>
      <c r="L820" s="11">
        <f>ABS(SMA1MSFT[[#This Row],[Erorr 2]])</f>
        <v>6.0693666666666672</v>
      </c>
      <c r="M820" s="25">
        <f>SMA1MSFT[[#This Row],[Abs Erorr 2]]/SMA1MSFT[[#This Row],[Adj Close]]</f>
        <v>2.2620598321975268E-2</v>
      </c>
      <c r="N820" s="23">
        <f t="shared" si="64"/>
        <v>261.09526666666665</v>
      </c>
      <c r="O820" s="27">
        <f>SMA1MSFT[[#This Row],[Adj Close]]-SMA1MSFT[[#This Row],[6-MA]]</f>
        <v>7.2162333333333777</v>
      </c>
      <c r="P820" s="11">
        <f>(SMA1MSFT[[#This Row],[Adj Close]]-N820)^2</f>
        <v>52.074023521111748</v>
      </c>
      <c r="Q820" s="11">
        <f>ABS(SMA1MSFT[[#This Row],[Erorr 3]])</f>
        <v>7.2162333333333777</v>
      </c>
      <c r="R820" s="28">
        <f>SMA1MSFT[[#This Row],[Abs Erorr 3]]/SMA1MSFT[[#This Row],[Adj Close]]</f>
        <v>2.6894983380635482E-2</v>
      </c>
    </row>
    <row r="821" spans="2:18">
      <c r="B821" s="14">
        <v>44972.291666666664</v>
      </c>
      <c r="C821" s="15">
        <v>266.16699999999997</v>
      </c>
      <c r="D821" s="23">
        <f t="shared" si="61"/>
        <v>268.31150000000002</v>
      </c>
      <c r="E821" s="24">
        <f>SMA1MSFT[[#This Row],[Adj Close]]-SMA1MSFT[[#This Row],[Naive Trend ]]</f>
        <v>-2.1445000000000505</v>
      </c>
      <c r="F821" s="6">
        <f t="shared" si="60"/>
        <v>4.5988802500002164</v>
      </c>
      <c r="G821" s="6">
        <f>ABS(SMA1MSFT[[#This Row],[Erorr 1]])</f>
        <v>2.1445000000000505</v>
      </c>
      <c r="H821" s="25">
        <f>SMA1MSFT[[#This Row],[Abs Erorr 1]]/SMA1MSFT[[#This Row],[Adj Close]]</f>
        <v>8.0569717508182856E-3</v>
      </c>
      <c r="I821" s="23">
        <f t="shared" si="63"/>
        <v>265.05173333333329</v>
      </c>
      <c r="J821" s="26">
        <f>(SMA1MSFT[[#This Row],[Adj Close]]-SMA1MSFT[[#This Row],[3-MA]])</f>
        <v>1.1152666666666846</v>
      </c>
      <c r="K821" s="11">
        <f t="shared" si="62"/>
        <v>1.2438197377778177</v>
      </c>
      <c r="L821" s="11">
        <f>ABS(SMA1MSFT[[#This Row],[Erorr 2]])</f>
        <v>1.1152666666666846</v>
      </c>
      <c r="M821" s="25">
        <f>SMA1MSFT[[#This Row],[Abs Erorr 2]]/SMA1MSFT[[#This Row],[Adj Close]]</f>
        <v>4.1901012021275542E-3</v>
      </c>
      <c r="N821" s="23">
        <f t="shared" si="64"/>
        <v>263.62555000000003</v>
      </c>
      <c r="O821" s="27">
        <f>SMA1MSFT[[#This Row],[Adj Close]]-SMA1MSFT[[#This Row],[6-MA]]</f>
        <v>2.5414499999999407</v>
      </c>
      <c r="P821" s="11">
        <f>(SMA1MSFT[[#This Row],[Adj Close]]-N821)^2</f>
        <v>6.458968102499699</v>
      </c>
      <c r="Q821" s="11">
        <f>ABS(SMA1MSFT[[#This Row],[Erorr 3]])</f>
        <v>2.5414499999999407</v>
      </c>
      <c r="R821" s="28">
        <f>SMA1MSFT[[#This Row],[Abs Erorr 3]]/SMA1MSFT[[#This Row],[Adj Close]]</f>
        <v>9.5483286808655497E-3</v>
      </c>
    </row>
    <row r="822" spans="2:18">
      <c r="B822" s="14">
        <v>44973.291666666664</v>
      </c>
      <c r="C822" s="15">
        <v>259.08080000000001</v>
      </c>
      <c r="D822" s="23">
        <f t="shared" si="61"/>
        <v>266.16699999999997</v>
      </c>
      <c r="E822" s="24">
        <f>SMA1MSFT[[#This Row],[Adj Close]]-SMA1MSFT[[#This Row],[Naive Trend ]]</f>
        <v>-7.0861999999999625</v>
      </c>
      <c r="F822" s="6">
        <f t="shared" si="60"/>
        <v>50.214230439999469</v>
      </c>
      <c r="G822" s="6">
        <f>ABS(SMA1MSFT[[#This Row],[Erorr 1]])</f>
        <v>7.0861999999999625</v>
      </c>
      <c r="H822" s="25">
        <f>SMA1MSFT[[#This Row],[Abs Erorr 1]]/SMA1MSFT[[#This Row],[Adj Close]]</f>
        <v>2.7351312795081541E-2</v>
      </c>
      <c r="I822" s="23">
        <f t="shared" si="63"/>
        <v>267.31736666666666</v>
      </c>
      <c r="J822" s="26">
        <f>(SMA1MSFT[[#This Row],[Adj Close]]-SMA1MSFT[[#This Row],[3-MA]])</f>
        <v>-8.2365666666666471</v>
      </c>
      <c r="K822" s="11">
        <f t="shared" si="62"/>
        <v>67.841030454444123</v>
      </c>
      <c r="L822" s="11">
        <f>ABS(SMA1MSFT[[#This Row],[Erorr 2]])</f>
        <v>8.2365666666666471</v>
      </c>
      <c r="M822" s="25">
        <f>SMA1MSFT[[#This Row],[Abs Erorr 2]]/SMA1MSFT[[#This Row],[Adj Close]]</f>
        <v>3.1791497736098726E-2</v>
      </c>
      <c r="N822" s="23">
        <f t="shared" si="64"/>
        <v>264.02558333333332</v>
      </c>
      <c r="O822" s="27">
        <f>SMA1MSFT[[#This Row],[Adj Close]]-SMA1MSFT[[#This Row],[6-MA]]</f>
        <v>-4.9447833333333051</v>
      </c>
      <c r="P822" s="11">
        <f>(SMA1MSFT[[#This Row],[Adj Close]]-N822)^2</f>
        <v>24.450882213610832</v>
      </c>
      <c r="Q822" s="11">
        <f>ABS(SMA1MSFT[[#This Row],[Erorr 3]])</f>
        <v>4.9447833333333051</v>
      </c>
      <c r="R822" s="28">
        <f>SMA1MSFT[[#This Row],[Abs Erorr 3]]/SMA1MSFT[[#This Row],[Adj Close]]</f>
        <v>1.9085873338870751E-2</v>
      </c>
    </row>
    <row r="823" spans="2:18">
      <c r="B823" s="14">
        <v>44974.291666666664</v>
      </c>
      <c r="C823" s="15">
        <v>255.03870000000001</v>
      </c>
      <c r="D823" s="23">
        <f t="shared" si="61"/>
        <v>259.08080000000001</v>
      </c>
      <c r="E823" s="24">
        <f>SMA1MSFT[[#This Row],[Adj Close]]-SMA1MSFT[[#This Row],[Naive Trend ]]</f>
        <v>-4.0421000000000049</v>
      </c>
      <c r="F823" s="6">
        <f t="shared" si="60"/>
        <v>16.33857241000004</v>
      </c>
      <c r="G823" s="6">
        <f>ABS(SMA1MSFT[[#This Row],[Erorr 1]])</f>
        <v>4.0421000000000049</v>
      </c>
      <c r="H823" s="25">
        <f>SMA1MSFT[[#This Row],[Abs Erorr 1]]/SMA1MSFT[[#This Row],[Adj Close]]</f>
        <v>1.5848967235168644E-2</v>
      </c>
      <c r="I823" s="23">
        <f t="shared" si="63"/>
        <v>264.51976666666661</v>
      </c>
      <c r="J823" s="26">
        <f>(SMA1MSFT[[#This Row],[Adj Close]]-SMA1MSFT[[#This Row],[3-MA]])</f>
        <v>-9.4810666666666066</v>
      </c>
      <c r="K823" s="11">
        <f t="shared" si="62"/>
        <v>89.890625137776638</v>
      </c>
      <c r="L823" s="11">
        <f>ABS(SMA1MSFT[[#This Row],[Erorr 2]])</f>
        <v>9.4810666666666066</v>
      </c>
      <c r="M823" s="25">
        <f>SMA1MSFT[[#This Row],[Abs Erorr 2]]/SMA1MSFT[[#This Row],[Adj Close]]</f>
        <v>3.7175011740048107E-2</v>
      </c>
      <c r="N823" s="23">
        <f t="shared" si="64"/>
        <v>263.38094999999998</v>
      </c>
      <c r="O823" s="27">
        <f>SMA1MSFT[[#This Row],[Adj Close]]-SMA1MSFT[[#This Row],[6-MA]]</f>
        <v>-8.3422499999999786</v>
      </c>
      <c r="P823" s="11">
        <f>(SMA1MSFT[[#This Row],[Adj Close]]-N823)^2</f>
        <v>69.593135062499641</v>
      </c>
      <c r="Q823" s="11">
        <f>ABS(SMA1MSFT[[#This Row],[Erorr 3]])</f>
        <v>8.3422499999999786</v>
      </c>
      <c r="R823" s="28">
        <f>SMA1MSFT[[#This Row],[Abs Erorr 3]]/SMA1MSFT[[#This Row],[Adj Close]]</f>
        <v>3.2709741698024569E-2</v>
      </c>
    </row>
    <row r="824" spans="2:18">
      <c r="B824" s="14">
        <v>44978.291666666664</v>
      </c>
      <c r="C824" s="15">
        <v>249.71180000000001</v>
      </c>
      <c r="D824" s="23">
        <f t="shared" si="61"/>
        <v>255.03870000000001</v>
      </c>
      <c r="E824" s="24">
        <f>SMA1MSFT[[#This Row],[Adj Close]]-SMA1MSFT[[#This Row],[Naive Trend ]]</f>
        <v>-5.3268999999999949</v>
      </c>
      <c r="F824" s="6">
        <f t="shared" si="60"/>
        <v>28.375863609999946</v>
      </c>
      <c r="G824" s="6">
        <f>ABS(SMA1MSFT[[#This Row],[Erorr 1]])</f>
        <v>5.3268999999999949</v>
      </c>
      <c r="H824" s="25">
        <f>SMA1MSFT[[#This Row],[Abs Erorr 1]]/SMA1MSFT[[#This Row],[Adj Close]]</f>
        <v>2.1332191750650129E-2</v>
      </c>
      <c r="I824" s="23">
        <f t="shared" si="63"/>
        <v>260.09549999999996</v>
      </c>
      <c r="J824" s="26">
        <f>(SMA1MSFT[[#This Row],[Adj Close]]-SMA1MSFT[[#This Row],[3-MA]])</f>
        <v>-10.383699999999948</v>
      </c>
      <c r="K824" s="11">
        <f t="shared" si="62"/>
        <v>107.82122568999891</v>
      </c>
      <c r="L824" s="11">
        <f>ABS(SMA1MSFT[[#This Row],[Erorr 2]])</f>
        <v>10.383699999999948</v>
      </c>
      <c r="M824" s="25">
        <f>SMA1MSFT[[#This Row],[Abs Erorr 2]]/SMA1MSFT[[#This Row],[Adj Close]]</f>
        <v>4.1582736578727748E-2</v>
      </c>
      <c r="N824" s="23">
        <f t="shared" si="64"/>
        <v>262.57361666666662</v>
      </c>
      <c r="O824" s="27">
        <f>SMA1MSFT[[#This Row],[Adj Close]]-SMA1MSFT[[#This Row],[6-MA]]</f>
        <v>-12.861816666666613</v>
      </c>
      <c r="P824" s="11">
        <f>(SMA1MSFT[[#This Row],[Adj Close]]-N824)^2</f>
        <v>165.42632796694306</v>
      </c>
      <c r="Q824" s="11">
        <f>ABS(SMA1MSFT[[#This Row],[Erorr 3]])</f>
        <v>12.861816666666613</v>
      </c>
      <c r="R824" s="28">
        <f>SMA1MSFT[[#This Row],[Abs Erorr 3]]/SMA1MSFT[[#This Row],[Adj Close]]</f>
        <v>5.1506643525322443E-2</v>
      </c>
    </row>
    <row r="825" spans="2:18">
      <c r="B825" s="14">
        <v>44979.291666666664</v>
      </c>
      <c r="C825" s="15">
        <v>248.56540000000001</v>
      </c>
      <c r="D825" s="23">
        <f t="shared" si="61"/>
        <v>249.71180000000001</v>
      </c>
      <c r="E825" s="24">
        <f>SMA1MSFT[[#This Row],[Adj Close]]-SMA1MSFT[[#This Row],[Naive Trend ]]</f>
        <v>-1.1463999999999999</v>
      </c>
      <c r="F825" s="6">
        <f t="shared" si="60"/>
        <v>1.3142329599999998</v>
      </c>
      <c r="G825" s="6">
        <f>ABS(SMA1MSFT[[#This Row],[Erorr 1]])</f>
        <v>1.1463999999999999</v>
      </c>
      <c r="H825" s="25">
        <f>SMA1MSFT[[#This Row],[Abs Erorr 1]]/SMA1MSFT[[#This Row],[Adj Close]]</f>
        <v>4.6120658788391293E-3</v>
      </c>
      <c r="I825" s="23">
        <f t="shared" si="63"/>
        <v>254.61043333333336</v>
      </c>
      <c r="J825" s="26">
        <f>(SMA1MSFT[[#This Row],[Adj Close]]-SMA1MSFT[[#This Row],[3-MA]])</f>
        <v>-6.0450333333333504</v>
      </c>
      <c r="K825" s="11">
        <f t="shared" si="62"/>
        <v>36.542428001111318</v>
      </c>
      <c r="L825" s="11">
        <f>ABS(SMA1MSFT[[#This Row],[Erorr 2]])</f>
        <v>6.0450333333333504</v>
      </c>
      <c r="M825" s="25">
        <f>SMA1MSFT[[#This Row],[Abs Erorr 2]]/SMA1MSFT[[#This Row],[Adj Close]]</f>
        <v>2.4319689439211371E-2</v>
      </c>
      <c r="N825" s="23">
        <f t="shared" si="64"/>
        <v>260.96390000000002</v>
      </c>
      <c r="O825" s="27">
        <f>SMA1MSFT[[#This Row],[Adj Close]]-SMA1MSFT[[#This Row],[6-MA]]</f>
        <v>-12.398500000000013</v>
      </c>
      <c r="P825" s="11">
        <f>(SMA1MSFT[[#This Row],[Adj Close]]-N825)^2</f>
        <v>153.72280225000031</v>
      </c>
      <c r="Q825" s="11">
        <f>ABS(SMA1MSFT[[#This Row],[Erorr 3]])</f>
        <v>12.398500000000013</v>
      </c>
      <c r="R825" s="28">
        <f>SMA1MSFT[[#This Row],[Abs Erorr 3]]/SMA1MSFT[[#This Row],[Adj Close]]</f>
        <v>4.9880232727483438E-2</v>
      </c>
    </row>
    <row r="826" spans="2:18">
      <c r="B826" s="14">
        <v>44980.291666666664</v>
      </c>
      <c r="C826" s="15">
        <v>251.78729999999999</v>
      </c>
      <c r="D826" s="23">
        <f t="shared" si="61"/>
        <v>248.56540000000001</v>
      </c>
      <c r="E826" s="24">
        <f>SMA1MSFT[[#This Row],[Adj Close]]-SMA1MSFT[[#This Row],[Naive Trend ]]</f>
        <v>3.2218999999999767</v>
      </c>
      <c r="F826" s="6">
        <f t="shared" si="60"/>
        <v>10.38063960999985</v>
      </c>
      <c r="G826" s="6">
        <f>ABS(SMA1MSFT[[#This Row],[Erorr 1]])</f>
        <v>3.2218999999999767</v>
      </c>
      <c r="H826" s="25">
        <f>SMA1MSFT[[#This Row],[Abs Erorr 1]]/SMA1MSFT[[#This Row],[Adj Close]]</f>
        <v>1.2796117993242618E-2</v>
      </c>
      <c r="I826" s="23">
        <f t="shared" si="63"/>
        <v>251.10530000000003</v>
      </c>
      <c r="J826" s="26">
        <f>(SMA1MSFT[[#This Row],[Adj Close]]-SMA1MSFT[[#This Row],[3-MA]])</f>
        <v>0.68199999999995953</v>
      </c>
      <c r="K826" s="11">
        <f t="shared" si="62"/>
        <v>0.4651239999999448</v>
      </c>
      <c r="L826" s="11">
        <f>ABS(SMA1MSFT[[#This Row],[Erorr 2]])</f>
        <v>0.68199999999995953</v>
      </c>
      <c r="M826" s="25">
        <f>SMA1MSFT[[#This Row],[Abs Erorr 2]]/SMA1MSFT[[#This Row],[Adj Close]]</f>
        <v>2.7086354236292281E-3</v>
      </c>
      <c r="N826" s="23">
        <f t="shared" si="64"/>
        <v>257.81253333333331</v>
      </c>
      <c r="O826" s="27">
        <f>SMA1MSFT[[#This Row],[Adj Close]]-SMA1MSFT[[#This Row],[6-MA]]</f>
        <v>-6.0252333333333183</v>
      </c>
      <c r="P826" s="11">
        <f>(SMA1MSFT[[#This Row],[Adj Close]]-N826)^2</f>
        <v>36.303436721110927</v>
      </c>
      <c r="Q826" s="11">
        <f>ABS(SMA1MSFT[[#This Row],[Erorr 3]])</f>
        <v>6.0252333333333183</v>
      </c>
      <c r="R826" s="28">
        <f>SMA1MSFT[[#This Row],[Abs Erorr 3]]/SMA1MSFT[[#This Row],[Adj Close]]</f>
        <v>2.392985402096658E-2</v>
      </c>
    </row>
    <row r="827" spans="2:18">
      <c r="B827" s="14">
        <v>44981.291666666664</v>
      </c>
      <c r="C827" s="15">
        <v>246.3022</v>
      </c>
      <c r="D827" s="23">
        <f t="shared" si="61"/>
        <v>251.78729999999999</v>
      </c>
      <c r="E827" s="24">
        <f>SMA1MSFT[[#This Row],[Adj Close]]-SMA1MSFT[[#This Row],[Naive Trend ]]</f>
        <v>-5.4850999999999885</v>
      </c>
      <c r="F827" s="6">
        <f t="shared" si="60"/>
        <v>30.086322009999876</v>
      </c>
      <c r="G827" s="6">
        <f>ABS(SMA1MSFT[[#This Row],[Erorr 1]])</f>
        <v>5.4850999999999885</v>
      </c>
      <c r="H827" s="25">
        <f>SMA1MSFT[[#This Row],[Abs Erorr 1]]/SMA1MSFT[[#This Row],[Adj Close]]</f>
        <v>2.2269797021707432E-2</v>
      </c>
      <c r="I827" s="23">
        <f t="shared" si="63"/>
        <v>250.02149999999997</v>
      </c>
      <c r="J827" s="26">
        <f>(SMA1MSFT[[#This Row],[Adj Close]]-SMA1MSFT[[#This Row],[3-MA]])</f>
        <v>-3.7192999999999756</v>
      </c>
      <c r="K827" s="11">
        <f t="shared" si="62"/>
        <v>13.833192489999819</v>
      </c>
      <c r="L827" s="11">
        <f>ABS(SMA1MSFT[[#This Row],[Erorr 2]])</f>
        <v>3.7192999999999756</v>
      </c>
      <c r="M827" s="25">
        <f>SMA1MSFT[[#This Row],[Abs Erorr 2]]/SMA1MSFT[[#This Row],[Adj Close]]</f>
        <v>1.5100555334057006E-2</v>
      </c>
      <c r="N827" s="23">
        <f t="shared" si="64"/>
        <v>255.05849999999998</v>
      </c>
      <c r="O827" s="27">
        <f>SMA1MSFT[[#This Row],[Adj Close]]-SMA1MSFT[[#This Row],[6-MA]]</f>
        <v>-8.7562999999999818</v>
      </c>
      <c r="P827" s="11">
        <f>(SMA1MSFT[[#This Row],[Adj Close]]-N827)^2</f>
        <v>76.672789689999675</v>
      </c>
      <c r="Q827" s="11">
        <f>ABS(SMA1MSFT[[#This Row],[Erorr 3]])</f>
        <v>8.7562999999999818</v>
      </c>
      <c r="R827" s="28">
        <f>SMA1MSFT[[#This Row],[Abs Erorr 3]]/SMA1MSFT[[#This Row],[Adj Close]]</f>
        <v>3.5551042581024372E-2</v>
      </c>
    </row>
    <row r="828" spans="2:18">
      <c r="B828" s="14">
        <v>44984.291666666664</v>
      </c>
      <c r="C828" s="15">
        <v>247.2312</v>
      </c>
      <c r="D828" s="23">
        <f t="shared" si="61"/>
        <v>246.3022</v>
      </c>
      <c r="E828" s="24">
        <f>SMA1MSFT[[#This Row],[Adj Close]]-SMA1MSFT[[#This Row],[Naive Trend ]]</f>
        <v>0.92900000000000205</v>
      </c>
      <c r="F828" s="6">
        <f t="shared" si="60"/>
        <v>0.86304100000000383</v>
      </c>
      <c r="G828" s="6">
        <f>ABS(SMA1MSFT[[#This Row],[Erorr 1]])</f>
        <v>0.92900000000000205</v>
      </c>
      <c r="H828" s="25">
        <f>SMA1MSFT[[#This Row],[Abs Erorr 1]]/SMA1MSFT[[#This Row],[Adj Close]]</f>
        <v>3.7576163526286408E-3</v>
      </c>
      <c r="I828" s="23">
        <f t="shared" si="63"/>
        <v>248.88496666666666</v>
      </c>
      <c r="J828" s="26">
        <f>(SMA1MSFT[[#This Row],[Adj Close]]-SMA1MSFT[[#This Row],[3-MA]])</f>
        <v>-1.6537666666666553</v>
      </c>
      <c r="K828" s="11">
        <f t="shared" si="62"/>
        <v>2.7349441877777401</v>
      </c>
      <c r="L828" s="11">
        <f>ABS(SMA1MSFT[[#This Row],[Erorr 2]])</f>
        <v>1.6537666666666553</v>
      </c>
      <c r="M828" s="25">
        <f>SMA1MSFT[[#This Row],[Abs Erorr 2]]/SMA1MSFT[[#This Row],[Adj Close]]</f>
        <v>6.6891503445627226E-3</v>
      </c>
      <c r="N828" s="23">
        <f t="shared" si="64"/>
        <v>251.74770000000001</v>
      </c>
      <c r="O828" s="27">
        <f>SMA1MSFT[[#This Row],[Adj Close]]-SMA1MSFT[[#This Row],[6-MA]]</f>
        <v>-4.5165000000000077</v>
      </c>
      <c r="P828" s="11">
        <f>(SMA1MSFT[[#This Row],[Adj Close]]-N828)^2</f>
        <v>20.398772250000071</v>
      </c>
      <c r="Q828" s="11">
        <f>ABS(SMA1MSFT[[#This Row],[Erorr 3]])</f>
        <v>4.5165000000000077</v>
      </c>
      <c r="R828" s="28">
        <f>SMA1MSFT[[#This Row],[Abs Erorr 3]]/SMA1MSFT[[#This Row],[Adj Close]]</f>
        <v>1.8268325356993808E-2</v>
      </c>
    </row>
    <row r="829" spans="2:18">
      <c r="B829" s="14">
        <v>44985.291666666664</v>
      </c>
      <c r="C829" s="15">
        <v>246.4999</v>
      </c>
      <c r="D829" s="23">
        <f t="shared" si="61"/>
        <v>247.2312</v>
      </c>
      <c r="E829" s="24">
        <f>SMA1MSFT[[#This Row],[Adj Close]]-SMA1MSFT[[#This Row],[Naive Trend ]]</f>
        <v>-0.7313000000000045</v>
      </c>
      <c r="F829" s="6">
        <f t="shared" si="60"/>
        <v>0.5347996900000066</v>
      </c>
      <c r="G829" s="6">
        <f>ABS(SMA1MSFT[[#This Row],[Erorr 1]])</f>
        <v>0.7313000000000045</v>
      </c>
      <c r="H829" s="25">
        <f>SMA1MSFT[[#This Row],[Abs Erorr 1]]/SMA1MSFT[[#This Row],[Adj Close]]</f>
        <v>2.966735483462689E-3</v>
      </c>
      <c r="I829" s="23">
        <f t="shared" si="63"/>
        <v>248.44023333333334</v>
      </c>
      <c r="J829" s="26">
        <f>(SMA1MSFT[[#This Row],[Adj Close]]-SMA1MSFT[[#This Row],[3-MA]])</f>
        <v>-1.9403333333333421</v>
      </c>
      <c r="K829" s="11">
        <f t="shared" si="62"/>
        <v>3.7648934444444784</v>
      </c>
      <c r="L829" s="11">
        <f>ABS(SMA1MSFT[[#This Row],[Erorr 2]])</f>
        <v>1.9403333333333421</v>
      </c>
      <c r="M829" s="25">
        <f>SMA1MSFT[[#This Row],[Abs Erorr 2]]/SMA1MSFT[[#This Row],[Adj Close]]</f>
        <v>7.8715380141466274E-3</v>
      </c>
      <c r="N829" s="23">
        <f t="shared" si="64"/>
        <v>249.77276666666668</v>
      </c>
      <c r="O829" s="27">
        <f>SMA1MSFT[[#This Row],[Adj Close]]-SMA1MSFT[[#This Row],[6-MA]]</f>
        <v>-3.2728666666666868</v>
      </c>
      <c r="P829" s="11">
        <f>(SMA1MSFT[[#This Row],[Adj Close]]-N829)^2</f>
        <v>10.711656217777909</v>
      </c>
      <c r="Q829" s="11">
        <f>ABS(SMA1MSFT[[#This Row],[Erorr 3]])</f>
        <v>3.2728666666666868</v>
      </c>
      <c r="R829" s="28">
        <f>SMA1MSFT[[#This Row],[Abs Erorr 3]]/SMA1MSFT[[#This Row],[Adj Close]]</f>
        <v>1.3277354946864833E-2</v>
      </c>
    </row>
    <row r="830" spans="2:18">
      <c r="B830" s="14">
        <v>44986.291666666664</v>
      </c>
      <c r="C830" s="15">
        <v>243.38679999999999</v>
      </c>
      <c r="D830" s="23">
        <f t="shared" si="61"/>
        <v>246.4999</v>
      </c>
      <c r="E830" s="24">
        <f>SMA1MSFT[[#This Row],[Adj Close]]-SMA1MSFT[[#This Row],[Naive Trend ]]</f>
        <v>-3.1131000000000029</v>
      </c>
      <c r="F830" s="6">
        <f t="shared" si="60"/>
        <v>9.6913916100000179</v>
      </c>
      <c r="G830" s="6">
        <f>ABS(SMA1MSFT[[#This Row],[Erorr 1]])</f>
        <v>3.1131000000000029</v>
      </c>
      <c r="H830" s="25">
        <f>SMA1MSFT[[#This Row],[Abs Erorr 1]]/SMA1MSFT[[#This Row],[Adj Close]]</f>
        <v>1.2790751182890785E-2</v>
      </c>
      <c r="I830" s="23">
        <f t="shared" si="63"/>
        <v>246.67776666666668</v>
      </c>
      <c r="J830" s="26">
        <f>(SMA1MSFT[[#This Row],[Adj Close]]-SMA1MSFT[[#This Row],[3-MA]])</f>
        <v>-3.2909666666666908</v>
      </c>
      <c r="K830" s="11">
        <f t="shared" si="62"/>
        <v>10.830461601111271</v>
      </c>
      <c r="L830" s="11">
        <f>ABS(SMA1MSFT[[#This Row],[Erorr 2]])</f>
        <v>3.2909666666666908</v>
      </c>
      <c r="M830" s="25">
        <f>SMA1MSFT[[#This Row],[Abs Erorr 2]]/SMA1MSFT[[#This Row],[Adj Close]]</f>
        <v>1.3521549511586869E-2</v>
      </c>
      <c r="N830" s="23">
        <f t="shared" si="64"/>
        <v>248.34963333333334</v>
      </c>
      <c r="O830" s="27">
        <f>SMA1MSFT[[#This Row],[Adj Close]]-SMA1MSFT[[#This Row],[6-MA]]</f>
        <v>-4.9628333333333501</v>
      </c>
      <c r="P830" s="11">
        <f>(SMA1MSFT[[#This Row],[Adj Close]]-N830)^2</f>
        <v>24.629714694444612</v>
      </c>
      <c r="Q830" s="11">
        <f>ABS(SMA1MSFT[[#This Row],[Erorr 3]])</f>
        <v>4.9628333333333501</v>
      </c>
      <c r="R830" s="28">
        <f>SMA1MSFT[[#This Row],[Abs Erorr 3]]/SMA1MSFT[[#This Row],[Adj Close]]</f>
        <v>2.0390725106428739E-2</v>
      </c>
    </row>
    <row r="831" spans="2:18">
      <c r="B831" s="14">
        <v>44987.291666666664</v>
      </c>
      <c r="C831" s="15">
        <v>248.17009999999999</v>
      </c>
      <c r="D831" s="23">
        <f t="shared" si="61"/>
        <v>243.38679999999999</v>
      </c>
      <c r="E831" s="24">
        <f>SMA1MSFT[[#This Row],[Adj Close]]-SMA1MSFT[[#This Row],[Naive Trend ]]</f>
        <v>4.783299999999997</v>
      </c>
      <c r="F831" s="6">
        <f t="shared" si="60"/>
        <v>22.879958889999973</v>
      </c>
      <c r="G831" s="6">
        <f>ABS(SMA1MSFT[[#This Row],[Erorr 1]])</f>
        <v>4.783299999999997</v>
      </c>
      <c r="H831" s="25">
        <f>SMA1MSFT[[#This Row],[Abs Erorr 1]]/SMA1MSFT[[#This Row],[Adj Close]]</f>
        <v>1.9274280020034635E-2</v>
      </c>
      <c r="I831" s="23">
        <f t="shared" si="63"/>
        <v>245.70596666666665</v>
      </c>
      <c r="J831" s="26">
        <f>(SMA1MSFT[[#This Row],[Adj Close]]-SMA1MSFT[[#This Row],[3-MA]])</f>
        <v>2.4641333333333364</v>
      </c>
      <c r="K831" s="11">
        <f t="shared" si="62"/>
        <v>6.0719530844444591</v>
      </c>
      <c r="L831" s="11">
        <f>ABS(SMA1MSFT[[#This Row],[Erorr 2]])</f>
        <v>2.4641333333333364</v>
      </c>
      <c r="M831" s="25">
        <f>SMA1MSFT[[#This Row],[Abs Erorr 2]]/SMA1MSFT[[#This Row],[Adj Close]]</f>
        <v>9.9292111875416752E-3</v>
      </c>
      <c r="N831" s="23">
        <f t="shared" si="64"/>
        <v>247.29546666666667</v>
      </c>
      <c r="O831" s="27">
        <f>SMA1MSFT[[#This Row],[Adj Close]]-SMA1MSFT[[#This Row],[6-MA]]</f>
        <v>0.87463333333332116</v>
      </c>
      <c r="P831" s="11">
        <f>(SMA1MSFT[[#This Row],[Adj Close]]-N831)^2</f>
        <v>0.7649834677777565</v>
      </c>
      <c r="Q831" s="11">
        <f>ABS(SMA1MSFT[[#This Row],[Erorr 3]])</f>
        <v>0.87463333333332116</v>
      </c>
      <c r="R831" s="28">
        <f>SMA1MSFT[[#This Row],[Abs Erorr 3]]/SMA1MSFT[[#This Row],[Adj Close]]</f>
        <v>3.5243300193428667E-3</v>
      </c>
    </row>
    <row r="832" spans="2:18">
      <c r="B832" s="14">
        <v>44988.291666666664</v>
      </c>
      <c r="C832" s="15">
        <v>252.30119999999999</v>
      </c>
      <c r="D832" s="23">
        <f t="shared" si="61"/>
        <v>248.17009999999999</v>
      </c>
      <c r="E832" s="24">
        <f>SMA1MSFT[[#This Row],[Adj Close]]-SMA1MSFT[[#This Row],[Naive Trend ]]</f>
        <v>4.1311000000000035</v>
      </c>
      <c r="F832" s="6">
        <f t="shared" si="60"/>
        <v>17.065987210000028</v>
      </c>
      <c r="G832" s="6">
        <f>ABS(SMA1MSFT[[#This Row],[Erorr 1]])</f>
        <v>4.1311000000000035</v>
      </c>
      <c r="H832" s="25">
        <f>SMA1MSFT[[#This Row],[Abs Erorr 1]]/SMA1MSFT[[#This Row],[Adj Close]]</f>
        <v>1.6373683517953951E-2</v>
      </c>
      <c r="I832" s="23">
        <f t="shared" si="63"/>
        <v>246.01893333333336</v>
      </c>
      <c r="J832" s="26">
        <f>(SMA1MSFT[[#This Row],[Adj Close]]-SMA1MSFT[[#This Row],[3-MA]])</f>
        <v>6.2822666666666294</v>
      </c>
      <c r="K832" s="11">
        <f t="shared" si="62"/>
        <v>39.466874471110643</v>
      </c>
      <c r="L832" s="11">
        <f>ABS(SMA1MSFT[[#This Row],[Erorr 2]])</f>
        <v>6.2822666666666294</v>
      </c>
      <c r="M832" s="25">
        <f>SMA1MSFT[[#This Row],[Abs Erorr 2]]/SMA1MSFT[[#This Row],[Adj Close]]</f>
        <v>2.4899868358401106E-2</v>
      </c>
      <c r="N832" s="23">
        <f t="shared" si="64"/>
        <v>247.22958333333335</v>
      </c>
      <c r="O832" s="27">
        <f>SMA1MSFT[[#This Row],[Adj Close]]-SMA1MSFT[[#This Row],[6-MA]]</f>
        <v>5.0716166666666425</v>
      </c>
      <c r="P832" s="11">
        <f>(SMA1MSFT[[#This Row],[Adj Close]]-N832)^2</f>
        <v>25.721295613610867</v>
      </c>
      <c r="Q832" s="11">
        <f>ABS(SMA1MSFT[[#This Row],[Erorr 3]])</f>
        <v>5.0716166666666425</v>
      </c>
      <c r="R832" s="28">
        <f>SMA1MSFT[[#This Row],[Abs Erorr 3]]/SMA1MSFT[[#This Row],[Adj Close]]</f>
        <v>2.0101436959739559E-2</v>
      </c>
    </row>
    <row r="833" spans="2:18">
      <c r="B833" s="14">
        <v>44991.291666666664</v>
      </c>
      <c r="C833" s="15">
        <v>253.86269999999999</v>
      </c>
      <c r="D833" s="23">
        <f t="shared" si="61"/>
        <v>252.30119999999999</v>
      </c>
      <c r="E833" s="24">
        <f>SMA1MSFT[[#This Row],[Adj Close]]-SMA1MSFT[[#This Row],[Naive Trend ]]</f>
        <v>1.5614999999999952</v>
      </c>
      <c r="F833" s="6">
        <f t="shared" si="60"/>
        <v>2.4382822499999852</v>
      </c>
      <c r="G833" s="6">
        <f>ABS(SMA1MSFT[[#This Row],[Erorr 1]])</f>
        <v>1.5614999999999952</v>
      </c>
      <c r="H833" s="25">
        <f>SMA1MSFT[[#This Row],[Abs Erorr 1]]/SMA1MSFT[[#This Row],[Adj Close]]</f>
        <v>6.1509627054309093E-3</v>
      </c>
      <c r="I833" s="23">
        <f t="shared" si="63"/>
        <v>247.95269999999996</v>
      </c>
      <c r="J833" s="26">
        <f>(SMA1MSFT[[#This Row],[Adj Close]]-SMA1MSFT[[#This Row],[3-MA]])</f>
        <v>5.910000000000025</v>
      </c>
      <c r="K833" s="11">
        <f t="shared" si="62"/>
        <v>34.928100000000299</v>
      </c>
      <c r="L833" s="11">
        <f>ABS(SMA1MSFT[[#This Row],[Erorr 2]])</f>
        <v>5.910000000000025</v>
      </c>
      <c r="M833" s="25">
        <f>SMA1MSFT[[#This Row],[Abs Erorr 2]]/SMA1MSFT[[#This Row],[Adj Close]]</f>
        <v>2.3280300729488914E-2</v>
      </c>
      <c r="N833" s="23">
        <f t="shared" si="64"/>
        <v>247.31523333333334</v>
      </c>
      <c r="O833" s="27">
        <f>SMA1MSFT[[#This Row],[Adj Close]]-SMA1MSFT[[#This Row],[6-MA]]</f>
        <v>6.5474666666666508</v>
      </c>
      <c r="P833" s="11">
        <f>(SMA1MSFT[[#This Row],[Adj Close]]-N833)^2</f>
        <v>42.869319751110901</v>
      </c>
      <c r="Q833" s="11">
        <f>ABS(SMA1MSFT[[#This Row],[Erorr 3]])</f>
        <v>6.5474666666666508</v>
      </c>
      <c r="R833" s="28">
        <f>SMA1MSFT[[#This Row],[Abs Erorr 3]]/SMA1MSFT[[#This Row],[Adj Close]]</f>
        <v>2.5791369376701071E-2</v>
      </c>
    </row>
    <row r="834" spans="2:18">
      <c r="B834" s="14">
        <v>44992.291666666664</v>
      </c>
      <c r="C834" s="15">
        <v>251.17449999999999</v>
      </c>
      <c r="D834" s="23">
        <f t="shared" si="61"/>
        <v>253.86269999999999</v>
      </c>
      <c r="E834" s="24">
        <f>SMA1MSFT[[#This Row],[Adj Close]]-SMA1MSFT[[#This Row],[Naive Trend ]]</f>
        <v>-2.6881999999999948</v>
      </c>
      <c r="F834" s="6">
        <f t="shared" si="60"/>
        <v>7.2264192399999718</v>
      </c>
      <c r="G834" s="6">
        <f>ABS(SMA1MSFT[[#This Row],[Erorr 1]])</f>
        <v>2.6881999999999948</v>
      </c>
      <c r="H834" s="25">
        <f>SMA1MSFT[[#This Row],[Abs Erorr 1]]/SMA1MSFT[[#This Row],[Adj Close]]</f>
        <v>1.0702519563092571E-2</v>
      </c>
      <c r="I834" s="23">
        <f t="shared" si="63"/>
        <v>251.44466666666665</v>
      </c>
      <c r="J834" s="26">
        <f>(SMA1MSFT[[#This Row],[Adj Close]]-SMA1MSFT[[#This Row],[3-MA]])</f>
        <v>-0.27016666666665401</v>
      </c>
      <c r="K834" s="11">
        <f t="shared" si="62"/>
        <v>7.2990027777770944E-2</v>
      </c>
      <c r="L834" s="11">
        <f>ABS(SMA1MSFT[[#This Row],[Erorr 2]])</f>
        <v>0.27016666666665401</v>
      </c>
      <c r="M834" s="25">
        <f>SMA1MSFT[[#This Row],[Abs Erorr 2]]/SMA1MSFT[[#This Row],[Adj Close]]</f>
        <v>1.0756134347501597E-3</v>
      </c>
      <c r="N834" s="23">
        <f t="shared" si="64"/>
        <v>248.57531666666662</v>
      </c>
      <c r="O834" s="27">
        <f>SMA1MSFT[[#This Row],[Adj Close]]-SMA1MSFT[[#This Row],[6-MA]]</f>
        <v>2.5991833333333716</v>
      </c>
      <c r="P834" s="11">
        <f>(SMA1MSFT[[#This Row],[Adj Close]]-N834)^2</f>
        <v>6.7557540002779763</v>
      </c>
      <c r="Q834" s="11">
        <f>ABS(SMA1MSFT[[#This Row],[Erorr 3]])</f>
        <v>2.5991833333333716</v>
      </c>
      <c r="R834" s="28">
        <f>SMA1MSFT[[#This Row],[Abs Erorr 3]]/SMA1MSFT[[#This Row],[Adj Close]]</f>
        <v>1.0348117875554133E-2</v>
      </c>
    </row>
    <row r="835" spans="2:18">
      <c r="B835" s="14">
        <v>44993.291666666664</v>
      </c>
      <c r="C835" s="15">
        <v>250.72980000000001</v>
      </c>
      <c r="D835" s="23">
        <f t="shared" si="61"/>
        <v>251.17449999999999</v>
      </c>
      <c r="E835" s="24">
        <f>SMA1MSFT[[#This Row],[Adj Close]]-SMA1MSFT[[#This Row],[Naive Trend ]]</f>
        <v>-0.44469999999998322</v>
      </c>
      <c r="F835" s="6">
        <f t="shared" si="60"/>
        <v>0.19775808999998506</v>
      </c>
      <c r="G835" s="6">
        <f>ABS(SMA1MSFT[[#This Row],[Erorr 1]])</f>
        <v>0.44469999999998322</v>
      </c>
      <c r="H835" s="25">
        <f>SMA1MSFT[[#This Row],[Abs Erorr 1]]/SMA1MSFT[[#This Row],[Adj Close]]</f>
        <v>1.7736224413690881E-3</v>
      </c>
      <c r="I835" s="23">
        <f t="shared" si="63"/>
        <v>252.44613333333334</v>
      </c>
      <c r="J835" s="26">
        <f>(SMA1MSFT[[#This Row],[Adj Close]]-SMA1MSFT[[#This Row],[3-MA]])</f>
        <v>-1.7163333333333242</v>
      </c>
      <c r="K835" s="11">
        <f t="shared" si="62"/>
        <v>2.9458001111110796</v>
      </c>
      <c r="L835" s="11">
        <f>ABS(SMA1MSFT[[#This Row],[Erorr 2]])</f>
        <v>1.7163333333333242</v>
      </c>
      <c r="M835" s="25">
        <f>SMA1MSFT[[#This Row],[Abs Erorr 2]]/SMA1MSFT[[#This Row],[Adj Close]]</f>
        <v>6.8453503864850688E-3</v>
      </c>
      <c r="N835" s="23">
        <f t="shared" si="64"/>
        <v>249.23253333333335</v>
      </c>
      <c r="O835" s="27">
        <f>SMA1MSFT[[#This Row],[Adj Close]]-SMA1MSFT[[#This Row],[6-MA]]</f>
        <v>1.4972666666666612</v>
      </c>
      <c r="P835" s="11">
        <f>(SMA1MSFT[[#This Row],[Adj Close]]-N835)^2</f>
        <v>2.2418074711110947</v>
      </c>
      <c r="Q835" s="11">
        <f>ABS(SMA1MSFT[[#This Row],[Erorr 3]])</f>
        <v>1.4972666666666612</v>
      </c>
      <c r="R835" s="28">
        <f>SMA1MSFT[[#This Row],[Abs Erorr 3]]/SMA1MSFT[[#This Row],[Adj Close]]</f>
        <v>5.9716342719001135E-3</v>
      </c>
    </row>
    <row r="836" spans="2:18">
      <c r="B836" s="14">
        <v>44994.291666666664</v>
      </c>
      <c r="C836" s="15">
        <v>249.36590000000001</v>
      </c>
      <c r="D836" s="23">
        <f t="shared" si="61"/>
        <v>250.72980000000001</v>
      </c>
      <c r="E836" s="24">
        <f>SMA1MSFT[[#This Row],[Adj Close]]-SMA1MSFT[[#This Row],[Naive Trend ]]</f>
        <v>-1.363900000000001</v>
      </c>
      <c r="F836" s="6">
        <f t="shared" ref="F836:F899" si="65">(C836-D836)^2</f>
        <v>1.8602232100000027</v>
      </c>
      <c r="G836" s="6">
        <f>ABS(SMA1MSFT[[#This Row],[Erorr 1]])</f>
        <v>1.363900000000001</v>
      </c>
      <c r="H836" s="25">
        <f>SMA1MSFT[[#This Row],[Abs Erorr 1]]/SMA1MSFT[[#This Row],[Adj Close]]</f>
        <v>5.4694727707356979E-3</v>
      </c>
      <c r="I836" s="23">
        <f t="shared" si="63"/>
        <v>251.92233333333334</v>
      </c>
      <c r="J836" s="26">
        <f>(SMA1MSFT[[#This Row],[Adj Close]]-SMA1MSFT[[#This Row],[3-MA]])</f>
        <v>-2.5564333333333309</v>
      </c>
      <c r="K836" s="11">
        <f t="shared" si="62"/>
        <v>6.5353513877777649</v>
      </c>
      <c r="L836" s="11">
        <f>ABS(SMA1MSFT[[#This Row],[Erorr 2]])</f>
        <v>2.5564333333333309</v>
      </c>
      <c r="M836" s="25">
        <f>SMA1MSFT[[#This Row],[Abs Erorr 2]]/SMA1MSFT[[#This Row],[Adj Close]]</f>
        <v>1.0251735836108028E-2</v>
      </c>
      <c r="N836" s="23">
        <f t="shared" si="64"/>
        <v>249.93751666666665</v>
      </c>
      <c r="O836" s="27">
        <f>SMA1MSFT[[#This Row],[Adj Close]]-SMA1MSFT[[#This Row],[6-MA]]</f>
        <v>-0.57161666666664246</v>
      </c>
      <c r="P836" s="11">
        <f>(SMA1MSFT[[#This Row],[Adj Close]]-N836)^2</f>
        <v>0.32674561361108345</v>
      </c>
      <c r="Q836" s="11">
        <f>ABS(SMA1MSFT[[#This Row],[Erorr 3]])</f>
        <v>0.57161666666664246</v>
      </c>
      <c r="R836" s="28">
        <f>SMA1MSFT[[#This Row],[Abs Erorr 3]]/SMA1MSFT[[#This Row],[Adj Close]]</f>
        <v>2.2922808077072382E-3</v>
      </c>
    </row>
    <row r="837" spans="2:18">
      <c r="B837" s="14">
        <v>44995.291666666664</v>
      </c>
      <c r="C837" s="15">
        <v>245.67959999999999</v>
      </c>
      <c r="D837" s="23">
        <f t="shared" ref="D837:D900" si="66">C836</f>
        <v>249.36590000000001</v>
      </c>
      <c r="E837" s="24">
        <f>SMA1MSFT[[#This Row],[Adj Close]]-SMA1MSFT[[#This Row],[Naive Trend ]]</f>
        <v>-3.686300000000017</v>
      </c>
      <c r="F837" s="6">
        <f t="shared" si="65"/>
        <v>13.588807690000126</v>
      </c>
      <c r="G837" s="6">
        <f>ABS(SMA1MSFT[[#This Row],[Erorr 1]])</f>
        <v>3.686300000000017</v>
      </c>
      <c r="H837" s="25">
        <f>SMA1MSFT[[#This Row],[Abs Erorr 1]]/SMA1MSFT[[#This Row],[Adj Close]]</f>
        <v>1.5004501798277175E-2</v>
      </c>
      <c r="I837" s="23">
        <f t="shared" si="63"/>
        <v>250.42340000000002</v>
      </c>
      <c r="J837" s="26">
        <f>(SMA1MSFT[[#This Row],[Adj Close]]-SMA1MSFT[[#This Row],[3-MA]])</f>
        <v>-4.7438000000000216</v>
      </c>
      <c r="K837" s="11">
        <f t="shared" si="62"/>
        <v>22.503638440000206</v>
      </c>
      <c r="L837" s="11">
        <f>ABS(SMA1MSFT[[#This Row],[Erorr 2]])</f>
        <v>4.7438000000000216</v>
      </c>
      <c r="M837" s="25">
        <f>SMA1MSFT[[#This Row],[Abs Erorr 2]]/SMA1MSFT[[#This Row],[Adj Close]]</f>
        <v>1.9308888487281899E-2</v>
      </c>
      <c r="N837" s="23">
        <f t="shared" si="64"/>
        <v>250.93403333333333</v>
      </c>
      <c r="O837" s="27">
        <f>SMA1MSFT[[#This Row],[Adj Close]]-SMA1MSFT[[#This Row],[6-MA]]</f>
        <v>-5.2544333333333384</v>
      </c>
      <c r="P837" s="11">
        <f>(SMA1MSFT[[#This Row],[Adj Close]]-N837)^2</f>
        <v>27.609069654444497</v>
      </c>
      <c r="Q837" s="11">
        <f>ABS(SMA1MSFT[[#This Row],[Erorr 3]])</f>
        <v>5.2544333333333384</v>
      </c>
      <c r="R837" s="28">
        <f>SMA1MSFT[[#This Row],[Abs Erorr 3]]/SMA1MSFT[[#This Row],[Adj Close]]</f>
        <v>2.1387340802139609E-2</v>
      </c>
    </row>
    <row r="838" spans="2:18">
      <c r="B838" s="14">
        <v>44998.291666666664</v>
      </c>
      <c r="C838" s="15">
        <v>250.94720000000001</v>
      </c>
      <c r="D838" s="23">
        <f t="shared" si="66"/>
        <v>245.67959999999999</v>
      </c>
      <c r="E838" s="24">
        <f>SMA1MSFT[[#This Row],[Adj Close]]-SMA1MSFT[[#This Row],[Naive Trend ]]</f>
        <v>5.2676000000000158</v>
      </c>
      <c r="F838" s="6">
        <f t="shared" si="65"/>
        <v>27.747609760000167</v>
      </c>
      <c r="G838" s="6">
        <f>ABS(SMA1MSFT[[#This Row],[Erorr 1]])</f>
        <v>5.2676000000000158</v>
      </c>
      <c r="H838" s="25">
        <f>SMA1MSFT[[#This Row],[Abs Erorr 1]]/SMA1MSFT[[#This Row],[Adj Close]]</f>
        <v>2.0990869792530124E-2</v>
      </c>
      <c r="I838" s="23">
        <f t="shared" si="63"/>
        <v>248.59176666666667</v>
      </c>
      <c r="J838" s="26">
        <f>(SMA1MSFT[[#This Row],[Adj Close]]-SMA1MSFT[[#This Row],[3-MA]])</f>
        <v>2.3554333333333375</v>
      </c>
      <c r="K838" s="11">
        <f t="shared" ref="K838:K901" si="67">(C838-I838)^2</f>
        <v>5.5480661877777973</v>
      </c>
      <c r="L838" s="11">
        <f>ABS(SMA1MSFT[[#This Row],[Erorr 2]])</f>
        <v>2.3554333333333375</v>
      </c>
      <c r="M838" s="25">
        <f>SMA1MSFT[[#This Row],[Abs Erorr 2]]/SMA1MSFT[[#This Row],[Adj Close]]</f>
        <v>9.3861710086159053E-3</v>
      </c>
      <c r="N838" s="23">
        <f t="shared" si="64"/>
        <v>250.51894999999999</v>
      </c>
      <c r="O838" s="27">
        <f>SMA1MSFT[[#This Row],[Adj Close]]-SMA1MSFT[[#This Row],[6-MA]]</f>
        <v>0.42825000000001978</v>
      </c>
      <c r="P838" s="11">
        <f>(SMA1MSFT[[#This Row],[Adj Close]]-N838)^2</f>
        <v>0.18339806250001695</v>
      </c>
      <c r="Q838" s="11">
        <f>ABS(SMA1MSFT[[#This Row],[Erorr 3]])</f>
        <v>0.42825000000001978</v>
      </c>
      <c r="R838" s="28">
        <f>SMA1MSFT[[#This Row],[Abs Erorr 3]]/SMA1MSFT[[#This Row],[Adj Close]]</f>
        <v>1.7065342829089935E-3</v>
      </c>
    </row>
    <row r="839" spans="2:18">
      <c r="B839" s="14">
        <v>44999.291666666664</v>
      </c>
      <c r="C839" s="15">
        <v>257.73680000000002</v>
      </c>
      <c r="D839" s="23">
        <f t="shared" si="66"/>
        <v>250.94720000000001</v>
      </c>
      <c r="E839" s="24">
        <f>SMA1MSFT[[#This Row],[Adj Close]]-SMA1MSFT[[#This Row],[Naive Trend ]]</f>
        <v>6.7896000000000072</v>
      </c>
      <c r="F839" s="6">
        <f t="shared" si="65"/>
        <v>46.098668160000095</v>
      </c>
      <c r="G839" s="6">
        <f>ABS(SMA1MSFT[[#This Row],[Erorr 1]])</f>
        <v>6.7896000000000072</v>
      </c>
      <c r="H839" s="25">
        <f>SMA1MSFT[[#This Row],[Abs Erorr 1]]/SMA1MSFT[[#This Row],[Adj Close]]</f>
        <v>2.6343153170210878E-2</v>
      </c>
      <c r="I839" s="23">
        <f t="shared" ref="I839:I902" si="68">AVERAGE(C836:C838)</f>
        <v>248.66423333333333</v>
      </c>
      <c r="J839" s="26">
        <f>(SMA1MSFT[[#This Row],[Adj Close]]-SMA1MSFT[[#This Row],[3-MA]])</f>
        <v>9.0725666666666882</v>
      </c>
      <c r="K839" s="11">
        <f t="shared" si="67"/>
        <v>82.311465921111505</v>
      </c>
      <c r="L839" s="11">
        <f>ABS(SMA1MSFT[[#This Row],[Erorr 2]])</f>
        <v>9.0725666666666882</v>
      </c>
      <c r="M839" s="25">
        <f>SMA1MSFT[[#This Row],[Abs Erorr 2]]/SMA1MSFT[[#This Row],[Adj Close]]</f>
        <v>3.5200897453008993E-2</v>
      </c>
      <c r="N839" s="23">
        <f t="shared" si="64"/>
        <v>250.29328333333333</v>
      </c>
      <c r="O839" s="27">
        <f>SMA1MSFT[[#This Row],[Adj Close]]-SMA1MSFT[[#This Row],[6-MA]]</f>
        <v>7.4435166666666817</v>
      </c>
      <c r="P839" s="11">
        <f>(SMA1MSFT[[#This Row],[Adj Close]]-N839)^2</f>
        <v>55.40594036694467</v>
      </c>
      <c r="Q839" s="11">
        <f>ABS(SMA1MSFT[[#This Row],[Erorr 3]])</f>
        <v>7.4435166666666817</v>
      </c>
      <c r="R839" s="28">
        <f>SMA1MSFT[[#This Row],[Abs Erorr 3]]/SMA1MSFT[[#This Row],[Adj Close]]</f>
        <v>2.8880302179070592E-2</v>
      </c>
    </row>
    <row r="840" spans="2:18">
      <c r="B840" s="14">
        <v>45000.291666666664</v>
      </c>
      <c r="C840" s="15">
        <v>262.33229999999998</v>
      </c>
      <c r="D840" s="23">
        <f t="shared" si="66"/>
        <v>257.73680000000002</v>
      </c>
      <c r="E840" s="24">
        <f>SMA1MSFT[[#This Row],[Adj Close]]-SMA1MSFT[[#This Row],[Naive Trend ]]</f>
        <v>4.5954999999999586</v>
      </c>
      <c r="F840" s="6">
        <f t="shared" si="65"/>
        <v>21.118620249999619</v>
      </c>
      <c r="G840" s="6">
        <f>ABS(SMA1MSFT[[#This Row],[Erorr 1]])</f>
        <v>4.5954999999999586</v>
      </c>
      <c r="H840" s="25">
        <f>SMA1MSFT[[#This Row],[Abs Erorr 1]]/SMA1MSFT[[#This Row],[Adj Close]]</f>
        <v>1.7517858075425555E-2</v>
      </c>
      <c r="I840" s="23">
        <f t="shared" si="68"/>
        <v>251.45453333333333</v>
      </c>
      <c r="J840" s="26">
        <f>(SMA1MSFT[[#This Row],[Adj Close]]-SMA1MSFT[[#This Row],[3-MA]])</f>
        <v>10.877766666666645</v>
      </c>
      <c r="K840" s="11">
        <f t="shared" si="67"/>
        <v>118.32580765444396</v>
      </c>
      <c r="L840" s="11">
        <f>ABS(SMA1MSFT[[#This Row],[Erorr 2]])</f>
        <v>10.877766666666645</v>
      </c>
      <c r="M840" s="25">
        <f>SMA1MSFT[[#This Row],[Abs Erorr 2]]/SMA1MSFT[[#This Row],[Adj Close]]</f>
        <v>4.1465601706944383E-2</v>
      </c>
      <c r="N840" s="23">
        <f t="shared" si="64"/>
        <v>250.93896666666669</v>
      </c>
      <c r="O840" s="27">
        <f>SMA1MSFT[[#This Row],[Adj Close]]-SMA1MSFT[[#This Row],[6-MA]]</f>
        <v>11.393333333333288</v>
      </c>
      <c r="P840" s="11">
        <f>(SMA1MSFT[[#This Row],[Adj Close]]-N840)^2</f>
        <v>129.80804444444342</v>
      </c>
      <c r="Q840" s="11">
        <f>ABS(SMA1MSFT[[#This Row],[Erorr 3]])</f>
        <v>11.393333333333288</v>
      </c>
      <c r="R840" s="28">
        <f>SMA1MSFT[[#This Row],[Abs Erorr 3]]/SMA1MSFT[[#This Row],[Adj Close]]</f>
        <v>4.3430920757120982E-2</v>
      </c>
    </row>
    <row r="841" spans="2:18">
      <c r="B841" s="14">
        <v>45001.291666666664</v>
      </c>
      <c r="C841" s="15">
        <v>272.96640000000002</v>
      </c>
      <c r="D841" s="23">
        <f t="shared" si="66"/>
        <v>262.33229999999998</v>
      </c>
      <c r="E841" s="24">
        <f>SMA1MSFT[[#This Row],[Adj Close]]-SMA1MSFT[[#This Row],[Naive Trend ]]</f>
        <v>10.634100000000046</v>
      </c>
      <c r="F841" s="6">
        <f t="shared" si="65"/>
        <v>113.08408281000098</v>
      </c>
      <c r="G841" s="6">
        <f>ABS(SMA1MSFT[[#This Row],[Erorr 1]])</f>
        <v>10.634100000000046</v>
      </c>
      <c r="H841" s="25">
        <f>SMA1MSFT[[#This Row],[Abs Erorr 1]]/SMA1MSFT[[#This Row],[Adj Close]]</f>
        <v>3.8957542027150759E-2</v>
      </c>
      <c r="I841" s="23">
        <f t="shared" si="68"/>
        <v>257.00543333333331</v>
      </c>
      <c r="J841" s="26">
        <f>(SMA1MSFT[[#This Row],[Adj Close]]-SMA1MSFT[[#This Row],[3-MA]])</f>
        <v>15.960966666666707</v>
      </c>
      <c r="K841" s="11">
        <f t="shared" si="67"/>
        <v>254.75245693444572</v>
      </c>
      <c r="L841" s="11">
        <f>ABS(SMA1MSFT[[#This Row],[Erorr 2]])</f>
        <v>15.960966666666707</v>
      </c>
      <c r="M841" s="25">
        <f>SMA1MSFT[[#This Row],[Abs Erorr 2]]/SMA1MSFT[[#This Row],[Adj Close]]</f>
        <v>5.8472275952889091E-2</v>
      </c>
      <c r="N841" s="23">
        <f t="shared" si="64"/>
        <v>252.79859999999999</v>
      </c>
      <c r="O841" s="27">
        <f>SMA1MSFT[[#This Row],[Adj Close]]-SMA1MSFT[[#This Row],[6-MA]]</f>
        <v>20.167800000000028</v>
      </c>
      <c r="P841" s="11">
        <f>(SMA1MSFT[[#This Row],[Adj Close]]-N841)^2</f>
        <v>406.74015684000113</v>
      </c>
      <c r="Q841" s="11">
        <f>ABS(SMA1MSFT[[#This Row],[Erorr 3]])</f>
        <v>20.167800000000028</v>
      </c>
      <c r="R841" s="28">
        <f>SMA1MSFT[[#This Row],[Abs Erorr 3]]/SMA1MSFT[[#This Row],[Adj Close]]</f>
        <v>7.3883818667792173E-2</v>
      </c>
    </row>
    <row r="842" spans="2:18">
      <c r="B842" s="14">
        <v>45002.291666666664</v>
      </c>
      <c r="C842" s="15">
        <v>276.1585</v>
      </c>
      <c r="D842" s="23">
        <f t="shared" si="66"/>
        <v>272.96640000000002</v>
      </c>
      <c r="E842" s="24">
        <f>SMA1MSFT[[#This Row],[Adj Close]]-SMA1MSFT[[#This Row],[Naive Trend ]]</f>
        <v>3.1920999999999822</v>
      </c>
      <c r="F842" s="6">
        <f t="shared" si="65"/>
        <v>10.189502409999886</v>
      </c>
      <c r="G842" s="6">
        <f>ABS(SMA1MSFT[[#This Row],[Erorr 1]])</f>
        <v>3.1920999999999822</v>
      </c>
      <c r="H842" s="25">
        <f>SMA1MSFT[[#This Row],[Abs Erorr 1]]/SMA1MSFT[[#This Row],[Adj Close]]</f>
        <v>1.1558941694715108E-2</v>
      </c>
      <c r="I842" s="23">
        <f t="shared" si="68"/>
        <v>264.34516666666667</v>
      </c>
      <c r="J842" s="26">
        <f>(SMA1MSFT[[#This Row],[Adj Close]]-SMA1MSFT[[#This Row],[3-MA]])</f>
        <v>11.813333333333333</v>
      </c>
      <c r="K842" s="11">
        <f t="shared" si="67"/>
        <v>139.55484444444443</v>
      </c>
      <c r="L842" s="11">
        <f>ABS(SMA1MSFT[[#This Row],[Erorr 2]])</f>
        <v>11.813333333333333</v>
      </c>
      <c r="M842" s="25">
        <f>SMA1MSFT[[#This Row],[Abs Erorr 2]]/SMA1MSFT[[#This Row],[Adj Close]]</f>
        <v>4.2777366379573079E-2</v>
      </c>
      <c r="N842" s="23">
        <f t="shared" ref="N842:N905" si="69">AVERAGE(C836:C841)</f>
        <v>256.50470000000001</v>
      </c>
      <c r="O842" s="27">
        <f>SMA1MSFT[[#This Row],[Adj Close]]-SMA1MSFT[[#This Row],[6-MA]]</f>
        <v>19.65379999999999</v>
      </c>
      <c r="P842" s="11">
        <f>(SMA1MSFT[[#This Row],[Adj Close]]-N842)^2</f>
        <v>386.27185443999957</v>
      </c>
      <c r="Q842" s="11">
        <f>ABS(SMA1MSFT[[#This Row],[Erorr 3]])</f>
        <v>19.65379999999999</v>
      </c>
      <c r="R842" s="28">
        <f>SMA1MSFT[[#This Row],[Abs Erorr 3]]/SMA1MSFT[[#This Row],[Adj Close]]</f>
        <v>7.1168549945049633E-2</v>
      </c>
    </row>
    <row r="843" spans="2:18">
      <c r="B843" s="14">
        <v>45005.291666666664</v>
      </c>
      <c r="C843" s="15">
        <v>269.04289999999997</v>
      </c>
      <c r="D843" s="23">
        <f t="shared" si="66"/>
        <v>276.1585</v>
      </c>
      <c r="E843" s="24">
        <f>SMA1MSFT[[#This Row],[Adj Close]]-SMA1MSFT[[#This Row],[Naive Trend ]]</f>
        <v>-7.115600000000029</v>
      </c>
      <c r="F843" s="6">
        <f t="shared" si="65"/>
        <v>50.631763360000413</v>
      </c>
      <c r="G843" s="6">
        <f>ABS(SMA1MSFT[[#This Row],[Erorr 1]])</f>
        <v>7.115600000000029</v>
      </c>
      <c r="H843" s="25">
        <f>SMA1MSFT[[#This Row],[Abs Erorr 1]]/SMA1MSFT[[#This Row],[Adj Close]]</f>
        <v>2.6447826722058192E-2</v>
      </c>
      <c r="I843" s="23">
        <f t="shared" si="68"/>
        <v>270.48573333333337</v>
      </c>
      <c r="J843" s="26">
        <f>(SMA1MSFT[[#This Row],[Adj Close]]-SMA1MSFT[[#This Row],[3-MA]])</f>
        <v>-1.4428333333333967</v>
      </c>
      <c r="K843" s="11">
        <f t="shared" si="67"/>
        <v>2.0817680277779607</v>
      </c>
      <c r="L843" s="11">
        <f>ABS(SMA1MSFT[[#This Row],[Erorr 2]])</f>
        <v>1.4428333333333967</v>
      </c>
      <c r="M843" s="25">
        <f>SMA1MSFT[[#This Row],[Abs Erorr 2]]/SMA1MSFT[[#This Row],[Adj Close]]</f>
        <v>5.3628374260513726E-3</v>
      </c>
      <c r="N843" s="23">
        <f t="shared" si="69"/>
        <v>260.97013333333331</v>
      </c>
      <c r="O843" s="27">
        <f>SMA1MSFT[[#This Row],[Adj Close]]-SMA1MSFT[[#This Row],[6-MA]]</f>
        <v>8.0727666666666664</v>
      </c>
      <c r="P843" s="11">
        <f>(SMA1MSFT[[#This Row],[Adj Close]]-N843)^2</f>
        <v>65.169561654444436</v>
      </c>
      <c r="Q843" s="11">
        <f>ABS(SMA1MSFT[[#This Row],[Erorr 3]])</f>
        <v>8.0727666666666664</v>
      </c>
      <c r="R843" s="28">
        <f>SMA1MSFT[[#This Row],[Abs Erorr 3]]/SMA1MSFT[[#This Row],[Adj Close]]</f>
        <v>3.0005499742482209E-2</v>
      </c>
    </row>
    <row r="844" spans="2:18">
      <c r="B844" s="14">
        <v>45006.291666666664</v>
      </c>
      <c r="C844" s="15">
        <v>270.57470000000001</v>
      </c>
      <c r="D844" s="23">
        <f t="shared" si="66"/>
        <v>269.04289999999997</v>
      </c>
      <c r="E844" s="24">
        <f>SMA1MSFT[[#This Row],[Adj Close]]-SMA1MSFT[[#This Row],[Naive Trend ]]</f>
        <v>1.5318000000000325</v>
      </c>
      <c r="F844" s="6">
        <f t="shared" si="65"/>
        <v>2.3464112400000996</v>
      </c>
      <c r="G844" s="6">
        <f>ABS(SMA1MSFT[[#This Row],[Erorr 1]])</f>
        <v>1.5318000000000325</v>
      </c>
      <c r="H844" s="25">
        <f>SMA1MSFT[[#This Row],[Abs Erorr 1]]/SMA1MSFT[[#This Row],[Adj Close]]</f>
        <v>5.6612831872308554E-3</v>
      </c>
      <c r="I844" s="23">
        <f t="shared" si="68"/>
        <v>272.7226</v>
      </c>
      <c r="J844" s="26">
        <f>(SMA1MSFT[[#This Row],[Adj Close]]-SMA1MSFT[[#This Row],[3-MA]])</f>
        <v>-2.1478999999999928</v>
      </c>
      <c r="K844" s="11">
        <f t="shared" si="67"/>
        <v>4.6134744099999692</v>
      </c>
      <c r="L844" s="11">
        <f>ABS(SMA1MSFT[[#This Row],[Erorr 2]])</f>
        <v>2.1478999999999928</v>
      </c>
      <c r="M844" s="25">
        <f>SMA1MSFT[[#This Row],[Abs Erorr 2]]/SMA1MSFT[[#This Row],[Adj Close]]</f>
        <v>7.9382883913388536E-3</v>
      </c>
      <c r="N844" s="23">
        <f t="shared" si="69"/>
        <v>264.86401666666666</v>
      </c>
      <c r="O844" s="27">
        <f>SMA1MSFT[[#This Row],[Adj Close]]-SMA1MSFT[[#This Row],[6-MA]]</f>
        <v>5.7106833333333498</v>
      </c>
      <c r="P844" s="11">
        <f>(SMA1MSFT[[#This Row],[Adj Close]]-N844)^2</f>
        <v>32.611904133611297</v>
      </c>
      <c r="Q844" s="11">
        <f>ABS(SMA1MSFT[[#This Row],[Erorr 3]])</f>
        <v>5.7106833333333498</v>
      </c>
      <c r="R844" s="28">
        <f>SMA1MSFT[[#This Row],[Abs Erorr 3]]/SMA1MSFT[[#This Row],[Adj Close]]</f>
        <v>2.1105755021934236E-2</v>
      </c>
    </row>
    <row r="845" spans="2:18">
      <c r="B845" s="14">
        <v>45007.291666666664</v>
      </c>
      <c r="C845" s="15">
        <v>269.10210000000001</v>
      </c>
      <c r="D845" s="23">
        <f t="shared" si="66"/>
        <v>270.57470000000001</v>
      </c>
      <c r="E845" s="24">
        <f>SMA1MSFT[[#This Row],[Adj Close]]-SMA1MSFT[[#This Row],[Naive Trend ]]</f>
        <v>-1.4725999999999999</v>
      </c>
      <c r="F845" s="6">
        <f t="shared" si="65"/>
        <v>2.1685507599999996</v>
      </c>
      <c r="G845" s="6">
        <f>ABS(SMA1MSFT[[#This Row],[Erorr 1]])</f>
        <v>1.4725999999999999</v>
      </c>
      <c r="H845" s="25">
        <f>SMA1MSFT[[#This Row],[Abs Erorr 1]]/SMA1MSFT[[#This Row],[Adj Close]]</f>
        <v>5.4722724200219914E-3</v>
      </c>
      <c r="I845" s="23">
        <f t="shared" si="68"/>
        <v>271.92536666666666</v>
      </c>
      <c r="J845" s="26">
        <f>(SMA1MSFT[[#This Row],[Adj Close]]-SMA1MSFT[[#This Row],[3-MA]])</f>
        <v>-2.8232666666666546</v>
      </c>
      <c r="K845" s="11">
        <f t="shared" si="67"/>
        <v>7.9708346711110432</v>
      </c>
      <c r="L845" s="11">
        <f>ABS(SMA1MSFT[[#This Row],[Erorr 2]])</f>
        <v>2.8232666666666546</v>
      </c>
      <c r="M845" s="25">
        <f>SMA1MSFT[[#This Row],[Abs Erorr 2]]/SMA1MSFT[[#This Row],[Adj Close]]</f>
        <v>1.0491433053352815E-2</v>
      </c>
      <c r="N845" s="23">
        <f t="shared" si="69"/>
        <v>268.13526666666667</v>
      </c>
      <c r="O845" s="27">
        <f>SMA1MSFT[[#This Row],[Adj Close]]-SMA1MSFT[[#This Row],[6-MA]]</f>
        <v>0.96683333333334076</v>
      </c>
      <c r="P845" s="11">
        <f>(SMA1MSFT[[#This Row],[Adj Close]]-N845)^2</f>
        <v>0.93476669444445881</v>
      </c>
      <c r="Q845" s="11">
        <f>ABS(SMA1MSFT[[#This Row],[Erorr 3]])</f>
        <v>0.96683333333334076</v>
      </c>
      <c r="R845" s="28">
        <f>SMA1MSFT[[#This Row],[Abs Erorr 3]]/SMA1MSFT[[#This Row],[Adj Close]]</f>
        <v>3.5928122944166572E-3</v>
      </c>
    </row>
    <row r="846" spans="2:18">
      <c r="B846" s="14">
        <v>45008.291666666664</v>
      </c>
      <c r="C846" s="15">
        <v>274.40929999999997</v>
      </c>
      <c r="D846" s="23">
        <f t="shared" si="66"/>
        <v>269.10210000000001</v>
      </c>
      <c r="E846" s="24">
        <f>SMA1MSFT[[#This Row],[Adj Close]]-SMA1MSFT[[#This Row],[Naive Trend ]]</f>
        <v>5.3071999999999662</v>
      </c>
      <c r="F846" s="6">
        <f t="shared" si="65"/>
        <v>28.166371839999641</v>
      </c>
      <c r="G846" s="6">
        <f>ABS(SMA1MSFT[[#This Row],[Erorr 1]])</f>
        <v>5.3071999999999662</v>
      </c>
      <c r="H846" s="25">
        <f>SMA1MSFT[[#This Row],[Abs Erorr 1]]/SMA1MSFT[[#This Row],[Adj Close]]</f>
        <v>1.9340452382626851E-2</v>
      </c>
      <c r="I846" s="23">
        <f t="shared" si="68"/>
        <v>269.57323333333335</v>
      </c>
      <c r="J846" s="26">
        <f>(SMA1MSFT[[#This Row],[Adj Close]]-SMA1MSFT[[#This Row],[3-MA]])</f>
        <v>4.8360666666666248</v>
      </c>
      <c r="K846" s="11">
        <f t="shared" si="67"/>
        <v>23.38754080444404</v>
      </c>
      <c r="L846" s="11">
        <f>ABS(SMA1MSFT[[#This Row],[Erorr 2]])</f>
        <v>4.8360666666666248</v>
      </c>
      <c r="M846" s="25">
        <f>SMA1MSFT[[#This Row],[Abs Erorr 2]]/SMA1MSFT[[#This Row],[Adj Close]]</f>
        <v>1.7623552360166456E-2</v>
      </c>
      <c r="N846" s="23">
        <f t="shared" si="69"/>
        <v>270.0294833333333</v>
      </c>
      <c r="O846" s="27">
        <f>SMA1MSFT[[#This Row],[Adj Close]]-SMA1MSFT[[#This Row],[6-MA]]</f>
        <v>4.3798166666666702</v>
      </c>
      <c r="P846" s="11">
        <f>(SMA1MSFT[[#This Row],[Adj Close]]-N846)^2</f>
        <v>19.182794033611142</v>
      </c>
      <c r="Q846" s="11">
        <f>ABS(SMA1MSFT[[#This Row],[Erorr 3]])</f>
        <v>4.3798166666666702</v>
      </c>
      <c r="R846" s="28">
        <f>SMA1MSFT[[#This Row],[Abs Erorr 3]]/SMA1MSFT[[#This Row],[Adj Close]]</f>
        <v>1.5960890052438715E-2</v>
      </c>
    </row>
    <row r="847" spans="2:18">
      <c r="B847" s="14">
        <v>45009.291666666664</v>
      </c>
      <c r="C847" s="15">
        <v>277.28519999999997</v>
      </c>
      <c r="D847" s="23">
        <f t="shared" si="66"/>
        <v>274.40929999999997</v>
      </c>
      <c r="E847" s="24">
        <f>SMA1MSFT[[#This Row],[Adj Close]]-SMA1MSFT[[#This Row],[Naive Trend ]]</f>
        <v>2.8759000000000015</v>
      </c>
      <c r="F847" s="6">
        <f t="shared" si="65"/>
        <v>8.2708008100000079</v>
      </c>
      <c r="G847" s="6">
        <f>ABS(SMA1MSFT[[#This Row],[Erorr 1]])</f>
        <v>2.8759000000000015</v>
      </c>
      <c r="H847" s="25">
        <f>SMA1MSFT[[#This Row],[Abs Erorr 1]]/SMA1MSFT[[#This Row],[Adj Close]]</f>
        <v>1.0371631807251168E-2</v>
      </c>
      <c r="I847" s="23">
        <f t="shared" si="68"/>
        <v>271.36203333333333</v>
      </c>
      <c r="J847" s="26">
        <f>(SMA1MSFT[[#This Row],[Adj Close]]-SMA1MSFT[[#This Row],[3-MA]])</f>
        <v>5.9231666666666456</v>
      </c>
      <c r="K847" s="11">
        <f t="shared" si="67"/>
        <v>35.083903361110863</v>
      </c>
      <c r="L847" s="11">
        <f>ABS(SMA1MSFT[[#This Row],[Erorr 2]])</f>
        <v>5.9231666666666456</v>
      </c>
      <c r="M847" s="25">
        <f>SMA1MSFT[[#This Row],[Abs Erorr 2]]/SMA1MSFT[[#This Row],[Adj Close]]</f>
        <v>2.1361279529764465E-2</v>
      </c>
      <c r="N847" s="23">
        <f t="shared" si="69"/>
        <v>272.04231666666664</v>
      </c>
      <c r="O847" s="27">
        <f>SMA1MSFT[[#This Row],[Adj Close]]-SMA1MSFT[[#This Row],[6-MA]]</f>
        <v>5.2428833333333387</v>
      </c>
      <c r="P847" s="11">
        <f>(SMA1MSFT[[#This Row],[Adj Close]]-N847)^2</f>
        <v>27.487825646944501</v>
      </c>
      <c r="Q847" s="11">
        <f>ABS(SMA1MSFT[[#This Row],[Erorr 3]])</f>
        <v>5.2428833333333387</v>
      </c>
      <c r="R847" s="28">
        <f>SMA1MSFT[[#This Row],[Abs Erorr 3]]/SMA1MSFT[[#This Row],[Adj Close]]</f>
        <v>1.8907909016901512E-2</v>
      </c>
    </row>
    <row r="848" spans="2:18">
      <c r="B848" s="14">
        <v>45012.291666666664</v>
      </c>
      <c r="C848" s="15">
        <v>273.14429999999999</v>
      </c>
      <c r="D848" s="23">
        <f t="shared" si="66"/>
        <v>277.28519999999997</v>
      </c>
      <c r="E848" s="24">
        <f>SMA1MSFT[[#This Row],[Adj Close]]-SMA1MSFT[[#This Row],[Naive Trend ]]</f>
        <v>-4.1408999999999878</v>
      </c>
      <c r="F848" s="6">
        <f t="shared" si="65"/>
        <v>17.147052809999899</v>
      </c>
      <c r="G848" s="6">
        <f>ABS(SMA1MSFT[[#This Row],[Erorr 1]])</f>
        <v>4.1408999999999878</v>
      </c>
      <c r="H848" s="25">
        <f>SMA1MSFT[[#This Row],[Abs Erorr 1]]/SMA1MSFT[[#This Row],[Adj Close]]</f>
        <v>1.5160118662553046E-2</v>
      </c>
      <c r="I848" s="23">
        <f t="shared" si="68"/>
        <v>273.59886666666665</v>
      </c>
      <c r="J848" s="26">
        <f>(SMA1MSFT[[#This Row],[Adj Close]]-SMA1MSFT[[#This Row],[3-MA]])</f>
        <v>-0.45456666666666479</v>
      </c>
      <c r="K848" s="11">
        <f t="shared" si="67"/>
        <v>0.20663085444444274</v>
      </c>
      <c r="L848" s="11">
        <f>ABS(SMA1MSFT[[#This Row],[Erorr 2]])</f>
        <v>0.45456666666666479</v>
      </c>
      <c r="M848" s="25">
        <f>SMA1MSFT[[#This Row],[Abs Erorr 2]]/SMA1MSFT[[#This Row],[Adj Close]]</f>
        <v>1.6641997166576964E-3</v>
      </c>
      <c r="N848" s="23">
        <f t="shared" si="69"/>
        <v>272.76211666666666</v>
      </c>
      <c r="O848" s="27">
        <f>SMA1MSFT[[#This Row],[Adj Close]]-SMA1MSFT[[#This Row],[6-MA]]</f>
        <v>0.38218333333333021</v>
      </c>
      <c r="P848" s="11">
        <f>(SMA1MSFT[[#This Row],[Adj Close]]-N848)^2</f>
        <v>0.14606410027777539</v>
      </c>
      <c r="Q848" s="11">
        <f>ABS(SMA1MSFT[[#This Row],[Erorr 3]])</f>
        <v>0.38218333333333021</v>
      </c>
      <c r="R848" s="28">
        <f>SMA1MSFT[[#This Row],[Abs Erorr 3]]/SMA1MSFT[[#This Row],[Adj Close]]</f>
        <v>1.3991993731274283E-3</v>
      </c>
    </row>
    <row r="849" spans="2:18">
      <c r="B849" s="14">
        <v>45013.291666666664</v>
      </c>
      <c r="C849" s="15">
        <v>272.0077</v>
      </c>
      <c r="D849" s="23">
        <f t="shared" si="66"/>
        <v>273.14429999999999</v>
      </c>
      <c r="E849" s="24">
        <f>SMA1MSFT[[#This Row],[Adj Close]]-SMA1MSFT[[#This Row],[Naive Trend ]]</f>
        <v>-1.1365999999999872</v>
      </c>
      <c r="F849" s="6">
        <f t="shared" si="65"/>
        <v>1.2918595599999709</v>
      </c>
      <c r="G849" s="6">
        <f>ABS(SMA1MSFT[[#This Row],[Erorr 1]])</f>
        <v>1.1365999999999872</v>
      </c>
      <c r="H849" s="25">
        <f>SMA1MSFT[[#This Row],[Abs Erorr 1]]/SMA1MSFT[[#This Row],[Adj Close]]</f>
        <v>4.1785581805220484E-3</v>
      </c>
      <c r="I849" s="23">
        <f t="shared" si="68"/>
        <v>274.94626666666665</v>
      </c>
      <c r="J849" s="26">
        <f>(SMA1MSFT[[#This Row],[Adj Close]]-SMA1MSFT[[#This Row],[3-MA]])</f>
        <v>-2.9385666666666452</v>
      </c>
      <c r="K849" s="11">
        <f t="shared" si="67"/>
        <v>8.6351740544443185</v>
      </c>
      <c r="L849" s="11">
        <f>ABS(SMA1MSFT[[#This Row],[Erorr 2]])</f>
        <v>2.9385666666666452</v>
      </c>
      <c r="M849" s="25">
        <f>SMA1MSFT[[#This Row],[Abs Erorr 2]]/SMA1MSFT[[#This Row],[Adj Close]]</f>
        <v>1.0803248094324702E-2</v>
      </c>
      <c r="N849" s="23">
        <f t="shared" si="69"/>
        <v>272.25975</v>
      </c>
      <c r="O849" s="27">
        <f>SMA1MSFT[[#This Row],[Adj Close]]-SMA1MSFT[[#This Row],[6-MA]]</f>
        <v>-0.252049999999997</v>
      </c>
      <c r="P849" s="11">
        <f>(SMA1MSFT[[#This Row],[Adj Close]]-N849)^2</f>
        <v>6.3529202499998494E-2</v>
      </c>
      <c r="Q849" s="11">
        <f>ABS(SMA1MSFT[[#This Row],[Erorr 3]])</f>
        <v>0.252049999999997</v>
      </c>
      <c r="R849" s="28">
        <f>SMA1MSFT[[#This Row],[Abs Erorr 3]]/SMA1MSFT[[#This Row],[Adj Close]]</f>
        <v>9.2662818001106951E-4</v>
      </c>
    </row>
    <row r="850" spans="2:18">
      <c r="B850" s="14">
        <v>45014.291666666664</v>
      </c>
      <c r="C850" s="15">
        <v>277.22590000000002</v>
      </c>
      <c r="D850" s="23">
        <f t="shared" si="66"/>
        <v>272.0077</v>
      </c>
      <c r="E850" s="24">
        <f>SMA1MSFT[[#This Row],[Adj Close]]-SMA1MSFT[[#This Row],[Naive Trend ]]</f>
        <v>5.2182000000000244</v>
      </c>
      <c r="F850" s="6">
        <f t="shared" si="65"/>
        <v>27.229611240000253</v>
      </c>
      <c r="G850" s="6">
        <f>ABS(SMA1MSFT[[#This Row],[Erorr 1]])</f>
        <v>5.2182000000000244</v>
      </c>
      <c r="H850" s="25">
        <f>SMA1MSFT[[#This Row],[Abs Erorr 1]]/SMA1MSFT[[#This Row],[Adj Close]]</f>
        <v>1.8822916617819707E-2</v>
      </c>
      <c r="I850" s="23">
        <f t="shared" si="68"/>
        <v>274.14573333333334</v>
      </c>
      <c r="J850" s="26">
        <f>(SMA1MSFT[[#This Row],[Adj Close]]-SMA1MSFT[[#This Row],[3-MA]])</f>
        <v>3.0801666666666847</v>
      </c>
      <c r="K850" s="11">
        <f t="shared" si="67"/>
        <v>9.4874266944445562</v>
      </c>
      <c r="L850" s="11">
        <f>ABS(SMA1MSFT[[#This Row],[Erorr 2]])</f>
        <v>3.0801666666666847</v>
      </c>
      <c r="M850" s="25">
        <f>SMA1MSFT[[#This Row],[Abs Erorr 2]]/SMA1MSFT[[#This Row],[Adj Close]]</f>
        <v>1.1110674243159403E-2</v>
      </c>
      <c r="N850" s="23">
        <f t="shared" si="69"/>
        <v>272.75388333333331</v>
      </c>
      <c r="O850" s="27">
        <f>SMA1MSFT[[#This Row],[Adj Close]]-SMA1MSFT[[#This Row],[6-MA]]</f>
        <v>4.4720166666667183</v>
      </c>
      <c r="P850" s="11">
        <f>(SMA1MSFT[[#This Row],[Adj Close]]-N850)^2</f>
        <v>19.998933066944907</v>
      </c>
      <c r="Q850" s="11">
        <f>ABS(SMA1MSFT[[#This Row],[Erorr 3]])</f>
        <v>4.4720166666667183</v>
      </c>
      <c r="R850" s="28">
        <f>SMA1MSFT[[#This Row],[Abs Erorr 3]]/SMA1MSFT[[#This Row],[Adj Close]]</f>
        <v>1.6131309039547594E-2</v>
      </c>
    </row>
    <row r="851" spans="2:18">
      <c r="B851" s="14">
        <v>45015.291666666664</v>
      </c>
      <c r="C851" s="15">
        <v>280.72449999999998</v>
      </c>
      <c r="D851" s="23">
        <f t="shared" si="66"/>
        <v>277.22590000000002</v>
      </c>
      <c r="E851" s="24">
        <f>SMA1MSFT[[#This Row],[Adj Close]]-SMA1MSFT[[#This Row],[Naive Trend ]]</f>
        <v>3.4985999999999535</v>
      </c>
      <c r="F851" s="6">
        <f t="shared" si="65"/>
        <v>12.240201959999675</v>
      </c>
      <c r="G851" s="6">
        <f>ABS(SMA1MSFT[[#This Row],[Erorr 1]])</f>
        <v>3.4985999999999535</v>
      </c>
      <c r="H851" s="25">
        <f>SMA1MSFT[[#This Row],[Abs Erorr 1]]/SMA1MSFT[[#This Row],[Adj Close]]</f>
        <v>1.2462752627575981E-2</v>
      </c>
      <c r="I851" s="23">
        <f t="shared" si="68"/>
        <v>274.12596666666667</v>
      </c>
      <c r="J851" s="26">
        <f>(SMA1MSFT[[#This Row],[Adj Close]]-SMA1MSFT[[#This Row],[3-MA]])</f>
        <v>6.5985333333333074</v>
      </c>
      <c r="K851" s="11">
        <f t="shared" si="67"/>
        <v>43.540642151110767</v>
      </c>
      <c r="L851" s="11">
        <f>ABS(SMA1MSFT[[#This Row],[Erorr 2]])</f>
        <v>6.5985333333333074</v>
      </c>
      <c r="M851" s="25">
        <f>SMA1MSFT[[#This Row],[Abs Erorr 2]]/SMA1MSFT[[#This Row],[Adj Close]]</f>
        <v>2.350537033046032E-2</v>
      </c>
      <c r="N851" s="23">
        <f t="shared" si="69"/>
        <v>273.8624166666666</v>
      </c>
      <c r="O851" s="27">
        <f>SMA1MSFT[[#This Row],[Adj Close]]-SMA1MSFT[[#This Row],[6-MA]]</f>
        <v>6.8620833333333735</v>
      </c>
      <c r="P851" s="11">
        <f>(SMA1MSFT[[#This Row],[Adj Close]]-N851)^2</f>
        <v>47.088187673611664</v>
      </c>
      <c r="Q851" s="11">
        <f>ABS(SMA1MSFT[[#This Row],[Erorr 3]])</f>
        <v>6.8620833333333735</v>
      </c>
      <c r="R851" s="28">
        <f>SMA1MSFT[[#This Row],[Abs Erorr 3]]/SMA1MSFT[[#This Row],[Adj Close]]</f>
        <v>2.444419113163751E-2</v>
      </c>
    </row>
    <row r="852" spans="2:18">
      <c r="B852" s="14">
        <v>45016.291666666664</v>
      </c>
      <c r="C852" s="15">
        <v>284.92469999999997</v>
      </c>
      <c r="D852" s="23">
        <f t="shared" si="66"/>
        <v>280.72449999999998</v>
      </c>
      <c r="E852" s="24">
        <f>SMA1MSFT[[#This Row],[Adj Close]]-SMA1MSFT[[#This Row],[Naive Trend ]]</f>
        <v>4.2001999999999953</v>
      </c>
      <c r="F852" s="6">
        <f t="shared" si="65"/>
        <v>17.641680039999962</v>
      </c>
      <c r="G852" s="6">
        <f>ABS(SMA1MSFT[[#This Row],[Erorr 1]])</f>
        <v>4.2001999999999953</v>
      </c>
      <c r="H852" s="25">
        <f>SMA1MSFT[[#This Row],[Abs Erorr 1]]/SMA1MSFT[[#This Row],[Adj Close]]</f>
        <v>1.474143870292746E-2</v>
      </c>
      <c r="I852" s="23">
        <f t="shared" si="68"/>
        <v>276.65270000000004</v>
      </c>
      <c r="J852" s="26">
        <f>(SMA1MSFT[[#This Row],[Adj Close]]-SMA1MSFT[[#This Row],[3-MA]])</f>
        <v>8.2719999999999345</v>
      </c>
      <c r="K852" s="11">
        <f t="shared" si="67"/>
        <v>68.42598399999892</v>
      </c>
      <c r="L852" s="11">
        <f>ABS(SMA1MSFT[[#This Row],[Erorr 2]])</f>
        <v>8.2719999999999345</v>
      </c>
      <c r="M852" s="25">
        <f>SMA1MSFT[[#This Row],[Abs Erorr 2]]/SMA1MSFT[[#This Row],[Adj Close]]</f>
        <v>2.9032232024811942E-2</v>
      </c>
      <c r="N852" s="23">
        <f t="shared" si="69"/>
        <v>275.79948333333334</v>
      </c>
      <c r="O852" s="27">
        <f>SMA1MSFT[[#This Row],[Adj Close]]-SMA1MSFT[[#This Row],[6-MA]]</f>
        <v>9.1252166666666312</v>
      </c>
      <c r="P852" s="11">
        <f>(SMA1MSFT[[#This Row],[Adj Close]]-N852)^2</f>
        <v>83.26957921361047</v>
      </c>
      <c r="Q852" s="11">
        <f>ABS(SMA1MSFT[[#This Row],[Erorr 3]])</f>
        <v>9.1252166666666312</v>
      </c>
      <c r="R852" s="28">
        <f>SMA1MSFT[[#This Row],[Abs Erorr 3]]/SMA1MSFT[[#This Row],[Adj Close]]</f>
        <v>3.2026765902242356E-2</v>
      </c>
    </row>
    <row r="853" spans="2:18">
      <c r="B853" s="14">
        <v>45019.291666666664</v>
      </c>
      <c r="C853" s="15">
        <v>283.86720000000003</v>
      </c>
      <c r="D853" s="23">
        <f t="shared" si="66"/>
        <v>284.92469999999997</v>
      </c>
      <c r="E853" s="24">
        <f>SMA1MSFT[[#This Row],[Adj Close]]-SMA1MSFT[[#This Row],[Naive Trend ]]</f>
        <v>-1.0574999999999477</v>
      </c>
      <c r="F853" s="6">
        <f t="shared" si="65"/>
        <v>1.1183062499998895</v>
      </c>
      <c r="G853" s="6">
        <f>ABS(SMA1MSFT[[#This Row],[Erorr 1]])</f>
        <v>1.0574999999999477</v>
      </c>
      <c r="H853" s="25">
        <f>SMA1MSFT[[#This Row],[Abs Erorr 1]]/SMA1MSFT[[#This Row],[Adj Close]]</f>
        <v>3.7253335362449329E-3</v>
      </c>
      <c r="I853" s="23">
        <f t="shared" si="68"/>
        <v>280.95836666666668</v>
      </c>
      <c r="J853" s="26">
        <f>(SMA1MSFT[[#This Row],[Adj Close]]-SMA1MSFT[[#This Row],[3-MA]])</f>
        <v>2.908833333333348</v>
      </c>
      <c r="K853" s="11">
        <f t="shared" si="67"/>
        <v>8.4613113611111963</v>
      </c>
      <c r="L853" s="11">
        <f>ABS(SMA1MSFT[[#This Row],[Erorr 2]])</f>
        <v>2.908833333333348</v>
      </c>
      <c r="M853" s="25">
        <f>SMA1MSFT[[#This Row],[Abs Erorr 2]]/SMA1MSFT[[#This Row],[Adj Close]]</f>
        <v>1.0247162522945052E-2</v>
      </c>
      <c r="N853" s="23">
        <f t="shared" si="69"/>
        <v>277.55205000000001</v>
      </c>
      <c r="O853" s="27">
        <f>SMA1MSFT[[#This Row],[Adj Close]]-SMA1MSFT[[#This Row],[6-MA]]</f>
        <v>6.3151500000000169</v>
      </c>
      <c r="P853" s="11">
        <f>(SMA1MSFT[[#This Row],[Adj Close]]-N853)^2</f>
        <v>39.881119522500214</v>
      </c>
      <c r="Q853" s="11">
        <f>ABS(SMA1MSFT[[#This Row],[Erorr 3]])</f>
        <v>6.3151500000000169</v>
      </c>
      <c r="R853" s="28">
        <f>SMA1MSFT[[#This Row],[Abs Erorr 3]]/SMA1MSFT[[#This Row],[Adj Close]]</f>
        <v>2.2246846412688807E-2</v>
      </c>
    </row>
    <row r="854" spans="2:18">
      <c r="B854" s="14">
        <v>45020.291666666664</v>
      </c>
      <c r="C854" s="15">
        <v>283.81779999999998</v>
      </c>
      <c r="D854" s="23">
        <f t="shared" si="66"/>
        <v>283.86720000000003</v>
      </c>
      <c r="E854" s="24">
        <f>SMA1MSFT[[#This Row],[Adj Close]]-SMA1MSFT[[#This Row],[Naive Trend ]]</f>
        <v>-4.9400000000048294E-2</v>
      </c>
      <c r="F854" s="6">
        <f t="shared" si="65"/>
        <v>2.4403600000047713E-3</v>
      </c>
      <c r="G854" s="6">
        <f>ABS(SMA1MSFT[[#This Row],[Erorr 1]])</f>
        <v>4.9400000000048294E-2</v>
      </c>
      <c r="H854" s="25">
        <f>SMA1MSFT[[#This Row],[Abs Erorr 1]]/SMA1MSFT[[#This Row],[Adj Close]]</f>
        <v>1.7405532704449226E-4</v>
      </c>
      <c r="I854" s="23">
        <f t="shared" si="68"/>
        <v>283.17213333333331</v>
      </c>
      <c r="J854" s="26">
        <f>(SMA1MSFT[[#This Row],[Adj Close]]-SMA1MSFT[[#This Row],[3-MA]])</f>
        <v>0.64566666666667061</v>
      </c>
      <c r="K854" s="11">
        <f t="shared" si="67"/>
        <v>0.41688544444444953</v>
      </c>
      <c r="L854" s="11">
        <f>ABS(SMA1MSFT[[#This Row],[Erorr 2]])</f>
        <v>0.64566666666667061</v>
      </c>
      <c r="M854" s="25">
        <f>SMA1MSFT[[#This Row],[Abs Erorr 2]]/SMA1MSFT[[#This Row],[Adj Close]]</f>
        <v>2.2749336604915922E-3</v>
      </c>
      <c r="N854" s="23">
        <f t="shared" si="69"/>
        <v>278.64904999999999</v>
      </c>
      <c r="O854" s="27">
        <f>SMA1MSFT[[#This Row],[Adj Close]]-SMA1MSFT[[#This Row],[6-MA]]</f>
        <v>5.1687499999999886</v>
      </c>
      <c r="P854" s="11">
        <f>(SMA1MSFT[[#This Row],[Adj Close]]-N854)^2</f>
        <v>26.715976562499883</v>
      </c>
      <c r="Q854" s="11">
        <f>ABS(SMA1MSFT[[#This Row],[Erorr 3]])</f>
        <v>5.1687499999999886</v>
      </c>
      <c r="R854" s="28">
        <f>SMA1MSFT[[#This Row],[Abs Erorr 3]]/SMA1MSFT[[#This Row],[Adj Close]]</f>
        <v>1.8211507523488622E-2</v>
      </c>
    </row>
    <row r="855" spans="2:18">
      <c r="B855" s="14">
        <v>45021.291666666664</v>
      </c>
      <c r="C855" s="15">
        <v>281.0111</v>
      </c>
      <c r="D855" s="23">
        <f t="shared" si="66"/>
        <v>283.81779999999998</v>
      </c>
      <c r="E855" s="24">
        <f>SMA1MSFT[[#This Row],[Adj Close]]-SMA1MSFT[[#This Row],[Naive Trend ]]</f>
        <v>-2.806699999999978</v>
      </c>
      <c r="F855" s="6">
        <f t="shared" si="65"/>
        <v>7.877564889999876</v>
      </c>
      <c r="G855" s="6">
        <f>ABS(SMA1MSFT[[#This Row],[Erorr 1]])</f>
        <v>2.806699999999978</v>
      </c>
      <c r="H855" s="25">
        <f>SMA1MSFT[[#This Row],[Abs Erorr 1]]/SMA1MSFT[[#This Row],[Adj Close]]</f>
        <v>9.9878616894491998E-3</v>
      </c>
      <c r="I855" s="23">
        <f t="shared" si="68"/>
        <v>284.20323333333334</v>
      </c>
      <c r="J855" s="26">
        <f>(SMA1MSFT[[#This Row],[Adj Close]]-SMA1MSFT[[#This Row],[3-MA]])</f>
        <v>-3.192133333333345</v>
      </c>
      <c r="K855" s="11">
        <f t="shared" si="67"/>
        <v>10.189715217777852</v>
      </c>
      <c r="L855" s="11">
        <f>ABS(SMA1MSFT[[#This Row],[Erorr 2]])</f>
        <v>3.192133333333345</v>
      </c>
      <c r="M855" s="25">
        <f>SMA1MSFT[[#This Row],[Abs Erorr 2]]/SMA1MSFT[[#This Row],[Adj Close]]</f>
        <v>1.135945638209076E-2</v>
      </c>
      <c r="N855" s="23">
        <f t="shared" si="69"/>
        <v>280.42796666666669</v>
      </c>
      <c r="O855" s="27">
        <f>SMA1MSFT[[#This Row],[Adj Close]]-SMA1MSFT[[#This Row],[6-MA]]</f>
        <v>0.58313333333330775</v>
      </c>
      <c r="P855" s="11">
        <f>(SMA1MSFT[[#This Row],[Adj Close]]-N855)^2</f>
        <v>0.3400444844444146</v>
      </c>
      <c r="Q855" s="11">
        <f>ABS(SMA1MSFT[[#This Row],[Erorr 3]])</f>
        <v>0.58313333333330775</v>
      </c>
      <c r="R855" s="28">
        <f>SMA1MSFT[[#This Row],[Abs Erorr 3]]/SMA1MSFT[[#This Row],[Adj Close]]</f>
        <v>2.0751256207790646E-3</v>
      </c>
    </row>
    <row r="856" spans="2:18">
      <c r="B856" s="14">
        <v>45022.291666666664</v>
      </c>
      <c r="C856" s="15">
        <v>288.18610000000001</v>
      </c>
      <c r="D856" s="23">
        <f t="shared" si="66"/>
        <v>281.0111</v>
      </c>
      <c r="E856" s="24">
        <f>SMA1MSFT[[#This Row],[Adj Close]]-SMA1MSFT[[#This Row],[Naive Trend ]]</f>
        <v>7.1750000000000114</v>
      </c>
      <c r="F856" s="6">
        <f t="shared" si="65"/>
        <v>51.48062500000016</v>
      </c>
      <c r="G856" s="6">
        <f>ABS(SMA1MSFT[[#This Row],[Erorr 1]])</f>
        <v>7.1750000000000114</v>
      </c>
      <c r="H856" s="25">
        <f>SMA1MSFT[[#This Row],[Abs Erorr 1]]/SMA1MSFT[[#This Row],[Adj Close]]</f>
        <v>2.4897106418387323E-2</v>
      </c>
      <c r="I856" s="23">
        <f t="shared" si="68"/>
        <v>282.89869999999996</v>
      </c>
      <c r="J856" s="26">
        <f>(SMA1MSFT[[#This Row],[Adj Close]]-SMA1MSFT[[#This Row],[3-MA]])</f>
        <v>5.2874000000000478</v>
      </c>
      <c r="K856" s="11">
        <f t="shared" si="67"/>
        <v>27.956598760000507</v>
      </c>
      <c r="L856" s="11">
        <f>ABS(SMA1MSFT[[#This Row],[Erorr 2]])</f>
        <v>5.2874000000000478</v>
      </c>
      <c r="M856" s="25">
        <f>SMA1MSFT[[#This Row],[Abs Erorr 2]]/SMA1MSFT[[#This Row],[Adj Close]]</f>
        <v>1.8347172191858135E-2</v>
      </c>
      <c r="N856" s="23">
        <f t="shared" si="69"/>
        <v>281.92853333333329</v>
      </c>
      <c r="O856" s="27">
        <f>SMA1MSFT[[#This Row],[Adj Close]]-SMA1MSFT[[#This Row],[6-MA]]</f>
        <v>6.2575666666667189</v>
      </c>
      <c r="P856" s="11">
        <f>(SMA1MSFT[[#This Row],[Adj Close]]-N856)^2</f>
        <v>39.157140587778429</v>
      </c>
      <c r="Q856" s="11">
        <f>ABS(SMA1MSFT[[#This Row],[Erorr 3]])</f>
        <v>6.2575666666667189</v>
      </c>
      <c r="R856" s="28">
        <f>SMA1MSFT[[#This Row],[Abs Erorr 3]]/SMA1MSFT[[#This Row],[Adj Close]]</f>
        <v>2.1713631110822897E-2</v>
      </c>
    </row>
    <row r="857" spans="2:18">
      <c r="B857" s="14">
        <v>45026.291666666664</v>
      </c>
      <c r="C857" s="15">
        <v>286.00200000000001</v>
      </c>
      <c r="D857" s="23">
        <f t="shared" si="66"/>
        <v>288.18610000000001</v>
      </c>
      <c r="E857" s="24">
        <f>SMA1MSFT[[#This Row],[Adj Close]]-SMA1MSFT[[#This Row],[Naive Trend ]]</f>
        <v>-2.1841000000000008</v>
      </c>
      <c r="F857" s="6">
        <f t="shared" si="65"/>
        <v>4.7702928100000035</v>
      </c>
      <c r="G857" s="6">
        <f>ABS(SMA1MSFT[[#This Row],[Erorr 1]])</f>
        <v>2.1841000000000008</v>
      </c>
      <c r="H857" s="25">
        <f>SMA1MSFT[[#This Row],[Abs Erorr 1]]/SMA1MSFT[[#This Row],[Adj Close]]</f>
        <v>7.6366598834973209E-3</v>
      </c>
      <c r="I857" s="23">
        <f t="shared" si="68"/>
        <v>284.33833333333331</v>
      </c>
      <c r="J857" s="26">
        <f>(SMA1MSFT[[#This Row],[Adj Close]]-SMA1MSFT[[#This Row],[3-MA]])</f>
        <v>1.6636666666666997</v>
      </c>
      <c r="K857" s="11">
        <f t="shared" si="67"/>
        <v>2.7677867777778875</v>
      </c>
      <c r="L857" s="11">
        <f>ABS(SMA1MSFT[[#This Row],[Erorr 2]])</f>
        <v>1.6636666666666997</v>
      </c>
      <c r="M857" s="25">
        <f>SMA1MSFT[[#This Row],[Abs Erorr 2]]/SMA1MSFT[[#This Row],[Adj Close]]</f>
        <v>5.8169756388651113E-3</v>
      </c>
      <c r="N857" s="23">
        <f t="shared" si="69"/>
        <v>283.75523333333331</v>
      </c>
      <c r="O857" s="27">
        <f>SMA1MSFT[[#This Row],[Adj Close]]-SMA1MSFT[[#This Row],[6-MA]]</f>
        <v>2.2467666666667014</v>
      </c>
      <c r="P857" s="11">
        <f>(SMA1MSFT[[#This Row],[Adj Close]]-N857)^2</f>
        <v>5.0479604544446008</v>
      </c>
      <c r="Q857" s="11">
        <f>ABS(SMA1MSFT[[#This Row],[Erorr 3]])</f>
        <v>2.2467666666667014</v>
      </c>
      <c r="R857" s="28">
        <f>SMA1MSFT[[#This Row],[Abs Erorr 3]]/SMA1MSFT[[#This Row],[Adj Close]]</f>
        <v>7.8557725703551073E-3</v>
      </c>
    </row>
    <row r="858" spans="2:18">
      <c r="B858" s="14">
        <v>45027.291666666664</v>
      </c>
      <c r="C858" s="15">
        <v>279.51870000000002</v>
      </c>
      <c r="D858" s="23">
        <f t="shared" si="66"/>
        <v>286.00200000000001</v>
      </c>
      <c r="E858" s="24">
        <f>SMA1MSFT[[#This Row],[Adj Close]]-SMA1MSFT[[#This Row],[Naive Trend ]]</f>
        <v>-6.4832999999999856</v>
      </c>
      <c r="F858" s="6">
        <f t="shared" si="65"/>
        <v>42.03317888999981</v>
      </c>
      <c r="G858" s="6">
        <f>ABS(SMA1MSFT[[#This Row],[Erorr 1]])</f>
        <v>6.4832999999999856</v>
      </c>
      <c r="H858" s="25">
        <f>SMA1MSFT[[#This Row],[Abs Erorr 1]]/SMA1MSFT[[#This Row],[Adj Close]]</f>
        <v>2.319451256749543E-2</v>
      </c>
      <c r="I858" s="23">
        <f t="shared" si="68"/>
        <v>285.06639999999999</v>
      </c>
      <c r="J858" s="26">
        <f>(SMA1MSFT[[#This Row],[Adj Close]]-SMA1MSFT[[#This Row],[3-MA]])</f>
        <v>-5.5476999999999634</v>
      </c>
      <c r="K858" s="11">
        <f t="shared" si="67"/>
        <v>30.776975289999594</v>
      </c>
      <c r="L858" s="11">
        <f>ABS(SMA1MSFT[[#This Row],[Erorr 2]])</f>
        <v>5.5476999999999634</v>
      </c>
      <c r="M858" s="25">
        <f>SMA1MSFT[[#This Row],[Abs Erorr 2]]/SMA1MSFT[[#This Row],[Adj Close]]</f>
        <v>1.9847330429055239E-2</v>
      </c>
      <c r="N858" s="23">
        <f t="shared" si="69"/>
        <v>284.63481666666667</v>
      </c>
      <c r="O858" s="27">
        <f>SMA1MSFT[[#This Row],[Adj Close]]-SMA1MSFT[[#This Row],[6-MA]]</f>
        <v>-5.1161166666666418</v>
      </c>
      <c r="P858" s="11">
        <f>(SMA1MSFT[[#This Row],[Adj Close]]-N858)^2</f>
        <v>26.174649746944191</v>
      </c>
      <c r="Q858" s="11">
        <f>ABS(SMA1MSFT[[#This Row],[Erorr 3]])</f>
        <v>5.1161166666666418</v>
      </c>
      <c r="R858" s="28">
        <f>SMA1MSFT[[#This Row],[Abs Erorr 3]]/SMA1MSFT[[#This Row],[Adj Close]]</f>
        <v>1.8303307315992244E-2</v>
      </c>
    </row>
    <row r="859" spans="2:18">
      <c r="B859" s="14">
        <v>45028.291666666664</v>
      </c>
      <c r="C859" s="15">
        <v>280.17099999999999</v>
      </c>
      <c r="D859" s="23">
        <f t="shared" si="66"/>
        <v>279.51870000000002</v>
      </c>
      <c r="E859" s="24">
        <f>SMA1MSFT[[#This Row],[Adj Close]]-SMA1MSFT[[#This Row],[Naive Trend ]]</f>
        <v>0.65229999999996835</v>
      </c>
      <c r="F859" s="6">
        <f t="shared" si="65"/>
        <v>0.42549528999995873</v>
      </c>
      <c r="G859" s="6">
        <f>ABS(SMA1MSFT[[#This Row],[Erorr 1]])</f>
        <v>0.65229999999996835</v>
      </c>
      <c r="H859" s="25">
        <f>SMA1MSFT[[#This Row],[Abs Erorr 1]]/SMA1MSFT[[#This Row],[Adj Close]]</f>
        <v>2.3282209793303674E-3</v>
      </c>
      <c r="I859" s="23">
        <f t="shared" si="68"/>
        <v>284.5689333333334</v>
      </c>
      <c r="J859" s="26">
        <f>(SMA1MSFT[[#This Row],[Adj Close]]-SMA1MSFT[[#This Row],[3-MA]])</f>
        <v>-4.3979333333334125</v>
      </c>
      <c r="K859" s="11">
        <f t="shared" si="67"/>
        <v>19.34181760444514</v>
      </c>
      <c r="L859" s="11">
        <f>ABS(SMA1MSFT[[#This Row],[Erorr 2]])</f>
        <v>4.3979333333334125</v>
      </c>
      <c r="M859" s="25">
        <f>SMA1MSFT[[#This Row],[Abs Erorr 2]]/SMA1MSFT[[#This Row],[Adj Close]]</f>
        <v>1.5697318185441792E-2</v>
      </c>
      <c r="N859" s="23">
        <f t="shared" si="69"/>
        <v>283.73381666666666</v>
      </c>
      <c r="O859" s="27">
        <f>SMA1MSFT[[#This Row],[Adj Close]]-SMA1MSFT[[#This Row],[6-MA]]</f>
        <v>-3.562816666666663</v>
      </c>
      <c r="P859" s="11">
        <f>(SMA1MSFT[[#This Row],[Adj Close]]-N859)^2</f>
        <v>12.693662600277751</v>
      </c>
      <c r="Q859" s="11">
        <f>ABS(SMA1MSFT[[#This Row],[Erorr 3]])</f>
        <v>3.562816666666663</v>
      </c>
      <c r="R859" s="28">
        <f>SMA1MSFT[[#This Row],[Abs Erorr 3]]/SMA1MSFT[[#This Row],[Adj Close]]</f>
        <v>1.27165790416091E-2</v>
      </c>
    </row>
    <row r="860" spans="2:18">
      <c r="B860" s="14">
        <v>45029.291666666664</v>
      </c>
      <c r="C860" s="15">
        <v>286.44670000000002</v>
      </c>
      <c r="D860" s="23">
        <f t="shared" si="66"/>
        <v>280.17099999999999</v>
      </c>
      <c r="E860" s="24">
        <f>SMA1MSFT[[#This Row],[Adj Close]]-SMA1MSFT[[#This Row],[Naive Trend ]]</f>
        <v>6.2757000000000289</v>
      </c>
      <c r="F860" s="6">
        <f t="shared" si="65"/>
        <v>39.384410490000363</v>
      </c>
      <c r="G860" s="6">
        <f>ABS(SMA1MSFT[[#This Row],[Erorr 1]])</f>
        <v>6.2757000000000289</v>
      </c>
      <c r="H860" s="25">
        <f>SMA1MSFT[[#This Row],[Abs Erorr 1]]/SMA1MSFT[[#This Row],[Adj Close]]</f>
        <v>2.1908787917612697E-2</v>
      </c>
      <c r="I860" s="23">
        <f t="shared" si="68"/>
        <v>281.89723333333336</v>
      </c>
      <c r="J860" s="26">
        <f>(SMA1MSFT[[#This Row],[Adj Close]]-SMA1MSFT[[#This Row],[3-MA]])</f>
        <v>4.5494666666666603</v>
      </c>
      <c r="K860" s="11">
        <f t="shared" si="67"/>
        <v>20.697646951111054</v>
      </c>
      <c r="L860" s="11">
        <f>ABS(SMA1MSFT[[#This Row],[Erorr 2]])</f>
        <v>4.5494666666666603</v>
      </c>
      <c r="M860" s="25">
        <f>SMA1MSFT[[#This Row],[Abs Erorr 2]]/SMA1MSFT[[#This Row],[Adj Close]]</f>
        <v>1.5882419544950805E-2</v>
      </c>
      <c r="N860" s="23">
        <f t="shared" si="69"/>
        <v>283.11778333333336</v>
      </c>
      <c r="O860" s="27">
        <f>SMA1MSFT[[#This Row],[Adj Close]]-SMA1MSFT[[#This Row],[6-MA]]</f>
        <v>3.3289166666666574</v>
      </c>
      <c r="P860" s="11">
        <f>(SMA1MSFT[[#This Row],[Adj Close]]-N860)^2</f>
        <v>11.08168617361105</v>
      </c>
      <c r="Q860" s="11">
        <f>ABS(SMA1MSFT[[#This Row],[Erorr 3]])</f>
        <v>3.3289166666666574</v>
      </c>
      <c r="R860" s="28">
        <f>SMA1MSFT[[#This Row],[Abs Erorr 3]]/SMA1MSFT[[#This Row],[Adj Close]]</f>
        <v>1.1621417410871401E-2</v>
      </c>
    </row>
    <row r="861" spans="2:18">
      <c r="B861" s="14">
        <v>45030.291666666664</v>
      </c>
      <c r="C861" s="15">
        <v>282.79000000000002</v>
      </c>
      <c r="D861" s="23">
        <f t="shared" si="66"/>
        <v>286.44670000000002</v>
      </c>
      <c r="E861" s="24">
        <f>SMA1MSFT[[#This Row],[Adj Close]]-SMA1MSFT[[#This Row],[Naive Trend ]]</f>
        <v>-3.6567000000000007</v>
      </c>
      <c r="F861" s="6">
        <f t="shared" si="65"/>
        <v>13.371454890000006</v>
      </c>
      <c r="G861" s="6">
        <f>ABS(SMA1MSFT[[#This Row],[Erorr 1]])</f>
        <v>3.6567000000000007</v>
      </c>
      <c r="H861" s="25">
        <f>SMA1MSFT[[#This Row],[Abs Erorr 1]]/SMA1MSFT[[#This Row],[Adj Close]]</f>
        <v>1.2930796704268187E-2</v>
      </c>
      <c r="I861" s="23">
        <f t="shared" si="68"/>
        <v>282.0454666666667</v>
      </c>
      <c r="J861" s="26">
        <f>(SMA1MSFT[[#This Row],[Adj Close]]-SMA1MSFT[[#This Row],[3-MA]])</f>
        <v>0.74453333333332239</v>
      </c>
      <c r="K861" s="11">
        <f t="shared" si="67"/>
        <v>0.5543298844444281</v>
      </c>
      <c r="L861" s="11">
        <f>ABS(SMA1MSFT[[#This Row],[Erorr 2]])</f>
        <v>0.74453333333332239</v>
      </c>
      <c r="M861" s="25">
        <f>SMA1MSFT[[#This Row],[Abs Erorr 2]]/SMA1MSFT[[#This Row],[Adj Close]]</f>
        <v>2.6328135129718953E-3</v>
      </c>
      <c r="N861" s="23">
        <f t="shared" si="69"/>
        <v>283.55593333333337</v>
      </c>
      <c r="O861" s="27">
        <f>SMA1MSFT[[#This Row],[Adj Close]]-SMA1MSFT[[#This Row],[6-MA]]</f>
        <v>-0.76593333333335067</v>
      </c>
      <c r="P861" s="11">
        <f>(SMA1MSFT[[#This Row],[Adj Close]]-N861)^2</f>
        <v>0.58665387111113765</v>
      </c>
      <c r="Q861" s="11">
        <f>ABS(SMA1MSFT[[#This Row],[Erorr 3]])</f>
        <v>0.76593333333335067</v>
      </c>
      <c r="R861" s="28">
        <f>SMA1MSFT[[#This Row],[Abs Erorr 3]]/SMA1MSFT[[#This Row],[Adj Close]]</f>
        <v>2.7084880417742869E-3</v>
      </c>
    </row>
    <row r="862" spans="2:18">
      <c r="B862" s="14">
        <v>45033.291666666664</v>
      </c>
      <c r="C862" s="15">
        <v>285.41879999999998</v>
      </c>
      <c r="D862" s="23">
        <f t="shared" si="66"/>
        <v>282.79000000000002</v>
      </c>
      <c r="E862" s="24">
        <f>SMA1MSFT[[#This Row],[Adj Close]]-SMA1MSFT[[#This Row],[Naive Trend ]]</f>
        <v>2.6287999999999556</v>
      </c>
      <c r="F862" s="6">
        <f t="shared" si="65"/>
        <v>6.9105894399997663</v>
      </c>
      <c r="G862" s="6">
        <f>ABS(SMA1MSFT[[#This Row],[Erorr 1]])</f>
        <v>2.6287999999999556</v>
      </c>
      <c r="H862" s="25">
        <f>SMA1MSFT[[#This Row],[Abs Erorr 1]]/SMA1MSFT[[#This Row],[Adj Close]]</f>
        <v>9.2103253184441809E-3</v>
      </c>
      <c r="I862" s="23">
        <f t="shared" si="68"/>
        <v>283.13589999999999</v>
      </c>
      <c r="J862" s="26">
        <f>(SMA1MSFT[[#This Row],[Adj Close]]-SMA1MSFT[[#This Row],[3-MA]])</f>
        <v>2.2828999999999837</v>
      </c>
      <c r="K862" s="11">
        <f t="shared" si="67"/>
        <v>5.2116324099999254</v>
      </c>
      <c r="L862" s="11">
        <f>ABS(SMA1MSFT[[#This Row],[Erorr 2]])</f>
        <v>2.2828999999999837</v>
      </c>
      <c r="M862" s="25">
        <f>SMA1MSFT[[#This Row],[Abs Erorr 2]]/SMA1MSFT[[#This Row],[Adj Close]]</f>
        <v>7.9984219679992488E-3</v>
      </c>
      <c r="N862" s="23">
        <f t="shared" si="69"/>
        <v>283.85241666666667</v>
      </c>
      <c r="O862" s="27">
        <f>SMA1MSFT[[#This Row],[Adj Close]]-SMA1MSFT[[#This Row],[6-MA]]</f>
        <v>1.5663833333333059</v>
      </c>
      <c r="P862" s="11">
        <f>(SMA1MSFT[[#This Row],[Adj Close]]-N862)^2</f>
        <v>2.4535567469443587</v>
      </c>
      <c r="Q862" s="11">
        <f>ABS(SMA1MSFT[[#This Row],[Erorr 3]])</f>
        <v>1.5663833333333059</v>
      </c>
      <c r="R862" s="28">
        <f>SMA1MSFT[[#This Row],[Abs Erorr 3]]/SMA1MSFT[[#This Row],[Adj Close]]</f>
        <v>5.4880173742350054E-3</v>
      </c>
    </row>
    <row r="863" spans="2:18">
      <c r="B863" s="14">
        <v>45034.291666666664</v>
      </c>
      <c r="C863" s="15">
        <v>284.9939</v>
      </c>
      <c r="D863" s="23">
        <f t="shared" si="66"/>
        <v>285.41879999999998</v>
      </c>
      <c r="E863" s="24">
        <f>SMA1MSFT[[#This Row],[Adj Close]]-SMA1MSFT[[#This Row],[Naive Trend ]]</f>
        <v>-0.42489999999997963</v>
      </c>
      <c r="F863" s="6">
        <f t="shared" si="65"/>
        <v>0.18054000999998268</v>
      </c>
      <c r="G863" s="6">
        <f>ABS(SMA1MSFT[[#This Row],[Erorr 1]])</f>
        <v>0.42489999999997963</v>
      </c>
      <c r="H863" s="25">
        <f>SMA1MSFT[[#This Row],[Abs Erorr 1]]/SMA1MSFT[[#This Row],[Adj Close]]</f>
        <v>1.4909091036684633E-3</v>
      </c>
      <c r="I863" s="23">
        <f t="shared" si="68"/>
        <v>284.88516666666669</v>
      </c>
      <c r="J863" s="26">
        <f>(SMA1MSFT[[#This Row],[Adj Close]]-SMA1MSFT[[#This Row],[3-MA]])</f>
        <v>0.10873333333330493</v>
      </c>
      <c r="K863" s="11">
        <f t="shared" si="67"/>
        <v>1.1822937777771601E-2</v>
      </c>
      <c r="L863" s="11">
        <f>ABS(SMA1MSFT[[#This Row],[Erorr 2]])</f>
        <v>0.10873333333330493</v>
      </c>
      <c r="M863" s="25">
        <f>SMA1MSFT[[#This Row],[Abs Erorr 2]]/SMA1MSFT[[#This Row],[Adj Close]]</f>
        <v>3.8152863388761981E-4</v>
      </c>
      <c r="N863" s="23">
        <f t="shared" si="69"/>
        <v>283.39119999999997</v>
      </c>
      <c r="O863" s="27">
        <f>SMA1MSFT[[#This Row],[Adj Close]]-SMA1MSFT[[#This Row],[6-MA]]</f>
        <v>1.6027000000000271</v>
      </c>
      <c r="P863" s="11">
        <f>(SMA1MSFT[[#This Row],[Adj Close]]-N863)^2</f>
        <v>2.568647290000087</v>
      </c>
      <c r="Q863" s="11">
        <f>ABS(SMA1MSFT[[#This Row],[Erorr 3]])</f>
        <v>1.6027000000000271</v>
      </c>
      <c r="R863" s="28">
        <f>SMA1MSFT[[#This Row],[Abs Erorr 3]]/SMA1MSFT[[#This Row],[Adj Close]]</f>
        <v>5.6236291373254902E-3</v>
      </c>
    </row>
    <row r="864" spans="2:18">
      <c r="B864" s="14">
        <v>45035.291666666664</v>
      </c>
      <c r="C864" s="15">
        <v>285.0729</v>
      </c>
      <c r="D864" s="23">
        <f t="shared" si="66"/>
        <v>284.9939</v>
      </c>
      <c r="E864" s="24">
        <f>SMA1MSFT[[#This Row],[Adj Close]]-SMA1MSFT[[#This Row],[Naive Trend ]]</f>
        <v>7.9000000000007731E-2</v>
      </c>
      <c r="F864" s="6">
        <f t="shared" si="65"/>
        <v>6.2410000000012213E-3</v>
      </c>
      <c r="G864" s="6">
        <f>ABS(SMA1MSFT[[#This Row],[Erorr 1]])</f>
        <v>7.9000000000007731E-2</v>
      </c>
      <c r="H864" s="25">
        <f>SMA1MSFT[[#This Row],[Abs Erorr 1]]/SMA1MSFT[[#This Row],[Adj Close]]</f>
        <v>2.7712209754069127E-4</v>
      </c>
      <c r="I864" s="23">
        <f t="shared" si="68"/>
        <v>284.40090000000004</v>
      </c>
      <c r="J864" s="26">
        <f>(SMA1MSFT[[#This Row],[Adj Close]]-SMA1MSFT[[#This Row],[3-MA]])</f>
        <v>0.67199999999996862</v>
      </c>
      <c r="K864" s="11">
        <f t="shared" si="67"/>
        <v>0.45158399999995785</v>
      </c>
      <c r="L864" s="11">
        <f>ABS(SMA1MSFT[[#This Row],[Erorr 2]])</f>
        <v>0.67199999999996862</v>
      </c>
      <c r="M864" s="25">
        <f>SMA1MSFT[[#This Row],[Abs Erorr 2]]/SMA1MSFT[[#This Row],[Adj Close]]</f>
        <v>2.3572917664217421E-3</v>
      </c>
      <c r="N864" s="23">
        <f t="shared" si="69"/>
        <v>283.22318333333334</v>
      </c>
      <c r="O864" s="27">
        <f>SMA1MSFT[[#This Row],[Adj Close]]-SMA1MSFT[[#This Row],[6-MA]]</f>
        <v>1.8497166666666658</v>
      </c>
      <c r="P864" s="11">
        <f>(SMA1MSFT[[#This Row],[Adj Close]]-N864)^2</f>
        <v>3.4214517469444412</v>
      </c>
      <c r="Q864" s="11">
        <f>ABS(SMA1MSFT[[#This Row],[Erorr 3]])</f>
        <v>1.8497166666666658</v>
      </c>
      <c r="R864" s="28">
        <f>SMA1MSFT[[#This Row],[Abs Erorr 3]]/SMA1MSFT[[#This Row],[Adj Close]]</f>
        <v>6.4885742091467333E-3</v>
      </c>
    </row>
    <row r="865" spans="2:18">
      <c r="B865" s="14">
        <v>45036.291666666664</v>
      </c>
      <c r="C865" s="15">
        <v>282.76029999999997</v>
      </c>
      <c r="D865" s="23">
        <f t="shared" si="66"/>
        <v>285.0729</v>
      </c>
      <c r="E865" s="24">
        <f>SMA1MSFT[[#This Row],[Adj Close]]-SMA1MSFT[[#This Row],[Naive Trend ]]</f>
        <v>-2.3126000000000317</v>
      </c>
      <c r="F865" s="6">
        <f t="shared" si="65"/>
        <v>5.3481187600001467</v>
      </c>
      <c r="G865" s="6">
        <f>ABS(SMA1MSFT[[#This Row],[Erorr 1]])</f>
        <v>2.3126000000000317</v>
      </c>
      <c r="H865" s="25">
        <f>SMA1MSFT[[#This Row],[Abs Erorr 1]]/SMA1MSFT[[#This Row],[Adj Close]]</f>
        <v>8.1786587438195252E-3</v>
      </c>
      <c r="I865" s="23">
        <f t="shared" si="68"/>
        <v>285.16186666666664</v>
      </c>
      <c r="J865" s="26">
        <f>(SMA1MSFT[[#This Row],[Adj Close]]-SMA1MSFT[[#This Row],[3-MA]])</f>
        <v>-2.4015666666666675</v>
      </c>
      <c r="K865" s="11">
        <f t="shared" si="67"/>
        <v>5.7675224544444488</v>
      </c>
      <c r="L865" s="11">
        <f>ABS(SMA1MSFT[[#This Row],[Erorr 2]])</f>
        <v>2.4015666666666675</v>
      </c>
      <c r="M865" s="25">
        <f>SMA1MSFT[[#This Row],[Abs Erorr 2]]/SMA1MSFT[[#This Row],[Adj Close]]</f>
        <v>8.4932950865686165E-3</v>
      </c>
      <c r="N865" s="23">
        <f t="shared" si="69"/>
        <v>284.14888333333329</v>
      </c>
      <c r="O865" s="27">
        <f>SMA1MSFT[[#This Row],[Adj Close]]-SMA1MSFT[[#This Row],[6-MA]]</f>
        <v>-1.3885833333333153</v>
      </c>
      <c r="P865" s="11">
        <f>(SMA1MSFT[[#This Row],[Adj Close]]-N865)^2</f>
        <v>1.928163673611061</v>
      </c>
      <c r="Q865" s="11">
        <f>ABS(SMA1MSFT[[#This Row],[Erorr 3]])</f>
        <v>1.3885833333333153</v>
      </c>
      <c r="R865" s="28">
        <f>SMA1MSFT[[#This Row],[Abs Erorr 3]]/SMA1MSFT[[#This Row],[Adj Close]]</f>
        <v>4.9108143304888111E-3</v>
      </c>
    </row>
    <row r="866" spans="2:18">
      <c r="B866" s="14">
        <v>45037.291666666664</v>
      </c>
      <c r="C866" s="15">
        <v>282.4144</v>
      </c>
      <c r="D866" s="23">
        <f t="shared" si="66"/>
        <v>282.76029999999997</v>
      </c>
      <c r="E866" s="24">
        <f>SMA1MSFT[[#This Row],[Adj Close]]-SMA1MSFT[[#This Row],[Naive Trend ]]</f>
        <v>-0.3458999999999719</v>
      </c>
      <c r="F866" s="6">
        <f t="shared" si="65"/>
        <v>0.11964680999998056</v>
      </c>
      <c r="G866" s="6">
        <f>ABS(SMA1MSFT[[#This Row],[Erorr 1]])</f>
        <v>0.3458999999999719</v>
      </c>
      <c r="H866" s="25">
        <f>SMA1MSFT[[#This Row],[Abs Erorr 1]]/SMA1MSFT[[#This Row],[Adj Close]]</f>
        <v>1.2247959027584E-3</v>
      </c>
      <c r="I866" s="23">
        <f t="shared" si="68"/>
        <v>284.27569999999997</v>
      </c>
      <c r="J866" s="26">
        <f>(SMA1MSFT[[#This Row],[Adj Close]]-SMA1MSFT[[#This Row],[3-MA]])</f>
        <v>-1.8612999999999715</v>
      </c>
      <c r="K866" s="11">
        <f t="shared" si="67"/>
        <v>3.4644376899998939</v>
      </c>
      <c r="L866" s="11">
        <f>ABS(SMA1MSFT[[#This Row],[Erorr 2]])</f>
        <v>1.8612999999999715</v>
      </c>
      <c r="M866" s="25">
        <f>SMA1MSFT[[#This Row],[Abs Erorr 2]]/SMA1MSFT[[#This Row],[Adj Close]]</f>
        <v>6.5906695975841588E-3</v>
      </c>
      <c r="N866" s="23">
        <f t="shared" si="69"/>
        <v>284.5804333333333</v>
      </c>
      <c r="O866" s="27">
        <f>SMA1MSFT[[#This Row],[Adj Close]]-SMA1MSFT[[#This Row],[6-MA]]</f>
        <v>-2.1660333333333028</v>
      </c>
      <c r="P866" s="11">
        <f>(SMA1MSFT[[#This Row],[Adj Close]]-N866)^2</f>
        <v>4.6917004011109791</v>
      </c>
      <c r="Q866" s="11">
        <f>ABS(SMA1MSFT[[#This Row],[Erorr 3]])</f>
        <v>2.1660333333333028</v>
      </c>
      <c r="R866" s="28">
        <f>SMA1MSFT[[#This Row],[Abs Erorr 3]]/SMA1MSFT[[#This Row],[Adj Close]]</f>
        <v>7.6696986178229681E-3</v>
      </c>
    </row>
    <row r="867" spans="2:18">
      <c r="B867" s="14">
        <v>45040.291666666664</v>
      </c>
      <c r="C867" s="15">
        <v>278.47120000000001</v>
      </c>
      <c r="D867" s="23">
        <f t="shared" si="66"/>
        <v>282.4144</v>
      </c>
      <c r="E867" s="24">
        <f>SMA1MSFT[[#This Row],[Adj Close]]-SMA1MSFT[[#This Row],[Naive Trend ]]</f>
        <v>-3.9431999999999903</v>
      </c>
      <c r="F867" s="6">
        <f t="shared" si="65"/>
        <v>15.548826239999924</v>
      </c>
      <c r="G867" s="6">
        <f>ABS(SMA1MSFT[[#This Row],[Erorr 1]])</f>
        <v>3.9431999999999903</v>
      </c>
      <c r="H867" s="25">
        <f>SMA1MSFT[[#This Row],[Abs Erorr 1]]/SMA1MSFT[[#This Row],[Adj Close]]</f>
        <v>1.4160171680231169E-2</v>
      </c>
      <c r="I867" s="23">
        <f t="shared" si="68"/>
        <v>283.41586666666666</v>
      </c>
      <c r="J867" s="26">
        <f>(SMA1MSFT[[#This Row],[Adj Close]]-SMA1MSFT[[#This Row],[3-MA]])</f>
        <v>-4.9446666666666488</v>
      </c>
      <c r="K867" s="11">
        <f t="shared" si="67"/>
        <v>24.449728444444268</v>
      </c>
      <c r="L867" s="11">
        <f>ABS(SMA1MSFT[[#This Row],[Erorr 2]])</f>
        <v>4.9446666666666488</v>
      </c>
      <c r="M867" s="25">
        <f>SMA1MSFT[[#This Row],[Abs Erorr 2]]/SMA1MSFT[[#This Row],[Adj Close]]</f>
        <v>1.7756474158428764E-2</v>
      </c>
      <c r="N867" s="23">
        <f t="shared" si="69"/>
        <v>283.90838333333335</v>
      </c>
      <c r="O867" s="27">
        <f>SMA1MSFT[[#This Row],[Adj Close]]-SMA1MSFT[[#This Row],[6-MA]]</f>
        <v>-5.437183333333337</v>
      </c>
      <c r="P867" s="11">
        <f>(SMA1MSFT[[#This Row],[Adj Close]]-N867)^2</f>
        <v>29.562962600277817</v>
      </c>
      <c r="Q867" s="11">
        <f>ABS(SMA1MSFT[[#This Row],[Erorr 3]])</f>
        <v>5.437183333333337</v>
      </c>
      <c r="R867" s="28">
        <f>SMA1MSFT[[#This Row],[Abs Erorr 3]]/SMA1MSFT[[#This Row],[Adj Close]]</f>
        <v>1.9525119054801133E-2</v>
      </c>
    </row>
    <row r="868" spans="2:18">
      <c r="B868" s="14">
        <v>45041.291666666664</v>
      </c>
      <c r="C868" s="15">
        <v>272.19549999999998</v>
      </c>
      <c r="D868" s="23">
        <f t="shared" si="66"/>
        <v>278.47120000000001</v>
      </c>
      <c r="E868" s="24">
        <f>SMA1MSFT[[#This Row],[Adj Close]]-SMA1MSFT[[#This Row],[Naive Trend ]]</f>
        <v>-6.2757000000000289</v>
      </c>
      <c r="F868" s="6">
        <f t="shared" si="65"/>
        <v>39.384410490000363</v>
      </c>
      <c r="G868" s="6">
        <f>ABS(SMA1MSFT[[#This Row],[Erorr 1]])</f>
        <v>6.2757000000000289</v>
      </c>
      <c r="H868" s="25">
        <f>SMA1MSFT[[#This Row],[Abs Erorr 1]]/SMA1MSFT[[#This Row],[Adj Close]]</f>
        <v>2.3055855074753363E-2</v>
      </c>
      <c r="I868" s="23">
        <f t="shared" si="68"/>
        <v>281.21530000000001</v>
      </c>
      <c r="J868" s="26">
        <f>(SMA1MSFT[[#This Row],[Adj Close]]-SMA1MSFT[[#This Row],[3-MA]])</f>
        <v>-9.019800000000032</v>
      </c>
      <c r="K868" s="11">
        <f t="shared" si="67"/>
        <v>81.356792040000585</v>
      </c>
      <c r="L868" s="11">
        <f>ABS(SMA1MSFT[[#This Row],[Erorr 2]])</f>
        <v>9.019800000000032</v>
      </c>
      <c r="M868" s="25">
        <f>SMA1MSFT[[#This Row],[Abs Erorr 2]]/SMA1MSFT[[#This Row],[Adj Close]]</f>
        <v>3.3137212040610639E-2</v>
      </c>
      <c r="N868" s="23">
        <f t="shared" si="69"/>
        <v>283.18858333333333</v>
      </c>
      <c r="O868" s="27">
        <f>SMA1MSFT[[#This Row],[Adj Close]]-SMA1MSFT[[#This Row],[6-MA]]</f>
        <v>-10.993083333333345</v>
      </c>
      <c r="P868" s="11">
        <f>(SMA1MSFT[[#This Row],[Adj Close]]-N868)^2</f>
        <v>120.84788117361137</v>
      </c>
      <c r="Q868" s="11">
        <f>ABS(SMA1MSFT[[#This Row],[Erorr 3]])</f>
        <v>10.993083333333345</v>
      </c>
      <c r="R868" s="28">
        <f>SMA1MSFT[[#This Row],[Abs Erorr 3]]/SMA1MSFT[[#This Row],[Adj Close]]</f>
        <v>4.0386719594311241E-2</v>
      </c>
    </row>
    <row r="869" spans="2:18">
      <c r="B869" s="14">
        <v>45042.291666666664</v>
      </c>
      <c r="C869" s="15">
        <v>291.91199999999998</v>
      </c>
      <c r="D869" s="23">
        <f t="shared" si="66"/>
        <v>272.19549999999998</v>
      </c>
      <c r="E869" s="24">
        <f>SMA1MSFT[[#This Row],[Adj Close]]-SMA1MSFT[[#This Row],[Naive Trend ]]</f>
        <v>19.716499999999996</v>
      </c>
      <c r="F869" s="6">
        <f t="shared" si="65"/>
        <v>388.74037224999984</v>
      </c>
      <c r="G869" s="6">
        <f>ABS(SMA1MSFT[[#This Row],[Erorr 1]])</f>
        <v>19.716499999999996</v>
      </c>
      <c r="H869" s="25">
        <f>SMA1MSFT[[#This Row],[Abs Erorr 1]]/SMA1MSFT[[#This Row],[Adj Close]]</f>
        <v>6.7542615582778368E-2</v>
      </c>
      <c r="I869" s="23">
        <f t="shared" si="68"/>
        <v>277.69370000000004</v>
      </c>
      <c r="J869" s="26">
        <f>(SMA1MSFT[[#This Row],[Adj Close]]-SMA1MSFT[[#This Row],[3-MA]])</f>
        <v>14.218299999999942</v>
      </c>
      <c r="K869" s="11">
        <f t="shared" si="67"/>
        <v>202.16005488999835</v>
      </c>
      <c r="L869" s="11">
        <f>ABS(SMA1MSFT[[#This Row],[Erorr 2]])</f>
        <v>14.218299999999942</v>
      </c>
      <c r="M869" s="25">
        <f>SMA1MSFT[[#This Row],[Abs Erorr 2]]/SMA1MSFT[[#This Row],[Adj Close]]</f>
        <v>4.8707487187919452E-2</v>
      </c>
      <c r="N869" s="23">
        <f t="shared" si="69"/>
        <v>280.98470000000003</v>
      </c>
      <c r="O869" s="27">
        <f>SMA1MSFT[[#This Row],[Adj Close]]-SMA1MSFT[[#This Row],[6-MA]]</f>
        <v>10.927299999999946</v>
      </c>
      <c r="P869" s="11">
        <f>(SMA1MSFT[[#This Row],[Adj Close]]-N869)^2</f>
        <v>119.40588528999881</v>
      </c>
      <c r="Q869" s="11">
        <f>ABS(SMA1MSFT[[#This Row],[Erorr 3]])</f>
        <v>10.927299999999946</v>
      </c>
      <c r="R869" s="28">
        <f>SMA1MSFT[[#This Row],[Abs Erorr 3]]/SMA1MSFT[[#This Row],[Adj Close]]</f>
        <v>3.7433541615281132E-2</v>
      </c>
    </row>
    <row r="870" spans="2:18">
      <c r="B870" s="14">
        <v>45043.291666666664</v>
      </c>
      <c r="C870" s="15">
        <v>301.26119999999997</v>
      </c>
      <c r="D870" s="23">
        <f t="shared" si="66"/>
        <v>291.91199999999998</v>
      </c>
      <c r="E870" s="24">
        <f>SMA1MSFT[[#This Row],[Adj Close]]-SMA1MSFT[[#This Row],[Naive Trend ]]</f>
        <v>9.3491999999999962</v>
      </c>
      <c r="F870" s="6">
        <f t="shared" si="65"/>
        <v>87.407540639999922</v>
      </c>
      <c r="G870" s="6">
        <f>ABS(SMA1MSFT[[#This Row],[Erorr 1]])</f>
        <v>9.3491999999999962</v>
      </c>
      <c r="H870" s="25">
        <f>SMA1MSFT[[#This Row],[Abs Erorr 1]]/SMA1MSFT[[#This Row],[Adj Close]]</f>
        <v>3.1033535018781033E-2</v>
      </c>
      <c r="I870" s="23">
        <f t="shared" si="68"/>
        <v>280.85956666666669</v>
      </c>
      <c r="J870" s="26">
        <f>(SMA1MSFT[[#This Row],[Adj Close]]-SMA1MSFT[[#This Row],[3-MA]])</f>
        <v>20.40163333333328</v>
      </c>
      <c r="K870" s="11">
        <f t="shared" si="67"/>
        <v>416.22664266777559</v>
      </c>
      <c r="L870" s="11">
        <f>ABS(SMA1MSFT[[#This Row],[Erorr 2]])</f>
        <v>20.40163333333328</v>
      </c>
      <c r="M870" s="25">
        <f>SMA1MSFT[[#This Row],[Abs Erorr 2]]/SMA1MSFT[[#This Row],[Adj Close]]</f>
        <v>6.7720746426467401E-2</v>
      </c>
      <c r="N870" s="23">
        <f t="shared" si="69"/>
        <v>282.13771666666668</v>
      </c>
      <c r="O870" s="27">
        <f>SMA1MSFT[[#This Row],[Adj Close]]-SMA1MSFT[[#This Row],[6-MA]]</f>
        <v>19.123483333333297</v>
      </c>
      <c r="P870" s="11">
        <f>(SMA1MSFT[[#This Row],[Adj Close]]-N870)^2</f>
        <v>365.70761480027642</v>
      </c>
      <c r="Q870" s="11">
        <f>ABS(SMA1MSFT[[#This Row],[Erorr 3]])</f>
        <v>19.123483333333297</v>
      </c>
      <c r="R870" s="28">
        <f>SMA1MSFT[[#This Row],[Abs Erorr 3]]/SMA1MSFT[[#This Row],[Adj Close]]</f>
        <v>6.3478082585255918E-2</v>
      </c>
    </row>
    <row r="871" spans="2:18">
      <c r="B871" s="14">
        <v>45044.291666666664</v>
      </c>
      <c r="C871" s="15">
        <v>303.66269999999997</v>
      </c>
      <c r="D871" s="23">
        <f t="shared" si="66"/>
        <v>301.26119999999997</v>
      </c>
      <c r="E871" s="24">
        <f>SMA1MSFT[[#This Row],[Adj Close]]-SMA1MSFT[[#This Row],[Naive Trend ]]</f>
        <v>2.4014999999999986</v>
      </c>
      <c r="F871" s="6">
        <f t="shared" si="65"/>
        <v>5.7672022499999933</v>
      </c>
      <c r="G871" s="6">
        <f>ABS(SMA1MSFT[[#This Row],[Erorr 1]])</f>
        <v>2.4014999999999986</v>
      </c>
      <c r="H871" s="25">
        <f>SMA1MSFT[[#This Row],[Abs Erorr 1]]/SMA1MSFT[[#This Row],[Adj Close]]</f>
        <v>7.9084457854059747E-3</v>
      </c>
      <c r="I871" s="23">
        <f t="shared" si="68"/>
        <v>288.45623333333333</v>
      </c>
      <c r="J871" s="26">
        <f>(SMA1MSFT[[#This Row],[Adj Close]]-SMA1MSFT[[#This Row],[3-MA]])</f>
        <v>15.206466666666643</v>
      </c>
      <c r="K871" s="11">
        <f t="shared" si="67"/>
        <v>231.23662848444371</v>
      </c>
      <c r="L871" s="11">
        <f>ABS(SMA1MSFT[[#This Row],[Erorr 2]])</f>
        <v>15.206466666666643</v>
      </c>
      <c r="M871" s="25">
        <f>SMA1MSFT[[#This Row],[Abs Erorr 2]]/SMA1MSFT[[#This Row],[Adj Close]]</f>
        <v>5.0076834154035528E-2</v>
      </c>
      <c r="N871" s="23">
        <f t="shared" si="69"/>
        <v>284.83576666666664</v>
      </c>
      <c r="O871" s="27">
        <f>SMA1MSFT[[#This Row],[Adj Close]]-SMA1MSFT[[#This Row],[6-MA]]</f>
        <v>18.826933333333329</v>
      </c>
      <c r="P871" s="11">
        <f>(SMA1MSFT[[#This Row],[Adj Close]]-N871)^2</f>
        <v>354.45341873777761</v>
      </c>
      <c r="Q871" s="11">
        <f>ABS(SMA1MSFT[[#This Row],[Erorr 3]])</f>
        <v>18.826933333333329</v>
      </c>
      <c r="R871" s="28">
        <f>SMA1MSFT[[#This Row],[Abs Erorr 3]]/SMA1MSFT[[#This Row],[Adj Close]]</f>
        <v>6.1999492638817121E-2</v>
      </c>
    </row>
    <row r="872" spans="2:18">
      <c r="B872" s="14">
        <v>45047.291666666664</v>
      </c>
      <c r="C872" s="15">
        <v>301.98259999999999</v>
      </c>
      <c r="D872" s="23">
        <f t="shared" si="66"/>
        <v>303.66269999999997</v>
      </c>
      <c r="E872" s="24">
        <f>SMA1MSFT[[#This Row],[Adj Close]]-SMA1MSFT[[#This Row],[Naive Trend ]]</f>
        <v>-1.6800999999999817</v>
      </c>
      <c r="F872" s="6">
        <f t="shared" si="65"/>
        <v>2.8227360099999386</v>
      </c>
      <c r="G872" s="6">
        <f>ABS(SMA1MSFT[[#This Row],[Erorr 1]])</f>
        <v>1.6800999999999817</v>
      </c>
      <c r="H872" s="25">
        <f>SMA1MSFT[[#This Row],[Abs Erorr 1]]/SMA1MSFT[[#This Row],[Adj Close]]</f>
        <v>5.5635655829176312E-3</v>
      </c>
      <c r="I872" s="23">
        <f t="shared" si="68"/>
        <v>298.94529999999997</v>
      </c>
      <c r="J872" s="26">
        <f>(SMA1MSFT[[#This Row],[Adj Close]]-SMA1MSFT[[#This Row],[3-MA]])</f>
        <v>3.0373000000000161</v>
      </c>
      <c r="K872" s="11">
        <f t="shared" si="67"/>
        <v>9.2251912900000974</v>
      </c>
      <c r="L872" s="11">
        <f>ABS(SMA1MSFT[[#This Row],[Erorr 2]])</f>
        <v>3.0373000000000161</v>
      </c>
      <c r="M872" s="25">
        <f>SMA1MSFT[[#This Row],[Abs Erorr 2]]/SMA1MSFT[[#This Row],[Adj Close]]</f>
        <v>1.0057864261053505E-2</v>
      </c>
      <c r="N872" s="23">
        <f t="shared" si="69"/>
        <v>288.31950000000001</v>
      </c>
      <c r="O872" s="27">
        <f>SMA1MSFT[[#This Row],[Adj Close]]-SMA1MSFT[[#This Row],[6-MA]]</f>
        <v>13.663099999999986</v>
      </c>
      <c r="P872" s="11">
        <f>(SMA1MSFT[[#This Row],[Adj Close]]-N872)^2</f>
        <v>186.68030160999962</v>
      </c>
      <c r="Q872" s="11">
        <f>ABS(SMA1MSFT[[#This Row],[Erorr 3]])</f>
        <v>13.663099999999986</v>
      </c>
      <c r="R872" s="28">
        <f>SMA1MSFT[[#This Row],[Abs Erorr 3]]/SMA1MSFT[[#This Row],[Adj Close]]</f>
        <v>4.5244659791656823E-2</v>
      </c>
    </row>
    <row r="873" spans="2:18">
      <c r="B873" s="14">
        <v>45048.291666666664</v>
      </c>
      <c r="C873" s="15">
        <v>301.83440000000002</v>
      </c>
      <c r="D873" s="23">
        <f t="shared" si="66"/>
        <v>301.98259999999999</v>
      </c>
      <c r="E873" s="24">
        <f>SMA1MSFT[[#This Row],[Adj Close]]-SMA1MSFT[[#This Row],[Naive Trend ]]</f>
        <v>-0.14819999999997435</v>
      </c>
      <c r="F873" s="6">
        <f t="shared" si="65"/>
        <v>2.1963239999992397E-2</v>
      </c>
      <c r="G873" s="6">
        <f>ABS(SMA1MSFT[[#This Row],[Erorr 1]])</f>
        <v>0.14819999999997435</v>
      </c>
      <c r="H873" s="25">
        <f>SMA1MSFT[[#This Row],[Abs Erorr 1]]/SMA1MSFT[[#This Row],[Adj Close]]</f>
        <v>4.9099771265294595E-4</v>
      </c>
      <c r="I873" s="23">
        <f t="shared" si="68"/>
        <v>302.30216666666666</v>
      </c>
      <c r="J873" s="26">
        <f>(SMA1MSFT[[#This Row],[Adj Close]]-SMA1MSFT[[#This Row],[3-MA]])</f>
        <v>-0.46776666666664823</v>
      </c>
      <c r="K873" s="11">
        <f t="shared" si="67"/>
        <v>0.21880565444442721</v>
      </c>
      <c r="L873" s="11">
        <f>ABS(SMA1MSFT[[#This Row],[Erorr 2]])</f>
        <v>0.46776666666664823</v>
      </c>
      <c r="M873" s="25">
        <f>SMA1MSFT[[#This Row],[Abs Erorr 2]]/SMA1MSFT[[#This Row],[Adj Close]]</f>
        <v>1.5497460417588193E-3</v>
      </c>
      <c r="N873" s="23">
        <f t="shared" si="69"/>
        <v>291.58086666666662</v>
      </c>
      <c r="O873" s="27">
        <f>SMA1MSFT[[#This Row],[Adj Close]]-SMA1MSFT[[#This Row],[6-MA]]</f>
        <v>10.253533333333394</v>
      </c>
      <c r="P873" s="11">
        <f>(SMA1MSFT[[#This Row],[Adj Close]]-N873)^2</f>
        <v>105.13494581777901</v>
      </c>
      <c r="Q873" s="11">
        <f>ABS(SMA1MSFT[[#This Row],[Erorr 3]])</f>
        <v>10.253533333333394</v>
      </c>
      <c r="R873" s="28">
        <f>SMA1MSFT[[#This Row],[Abs Erorr 3]]/SMA1MSFT[[#This Row],[Adj Close]]</f>
        <v>3.397072478595347E-2</v>
      </c>
    </row>
    <row r="874" spans="2:18">
      <c r="B874" s="14">
        <v>45049.291666666664</v>
      </c>
      <c r="C874" s="15">
        <v>300.83620000000002</v>
      </c>
      <c r="D874" s="23">
        <f t="shared" si="66"/>
        <v>301.83440000000002</v>
      </c>
      <c r="E874" s="24">
        <f>SMA1MSFT[[#This Row],[Adj Close]]-SMA1MSFT[[#This Row],[Naive Trend ]]</f>
        <v>-0.99819999999999709</v>
      </c>
      <c r="F874" s="6">
        <f t="shared" si="65"/>
        <v>0.99640323999999414</v>
      </c>
      <c r="G874" s="6">
        <f>ABS(SMA1MSFT[[#This Row],[Erorr 1]])</f>
        <v>0.99819999999999709</v>
      </c>
      <c r="H874" s="25">
        <f>SMA1MSFT[[#This Row],[Abs Erorr 1]]/SMA1MSFT[[#This Row],[Adj Close]]</f>
        <v>3.3180847251760162E-3</v>
      </c>
      <c r="I874" s="23">
        <f t="shared" si="68"/>
        <v>302.49323333333331</v>
      </c>
      <c r="J874" s="26">
        <f>(SMA1MSFT[[#This Row],[Adj Close]]-SMA1MSFT[[#This Row],[3-MA]])</f>
        <v>-1.6570333333332883</v>
      </c>
      <c r="K874" s="11">
        <f t="shared" si="67"/>
        <v>2.7457594677776287</v>
      </c>
      <c r="L874" s="11">
        <f>ABS(SMA1MSFT[[#This Row],[Erorr 2]])</f>
        <v>1.6570333333332883</v>
      </c>
      <c r="M874" s="25">
        <f>SMA1MSFT[[#This Row],[Abs Erorr 2]]/SMA1MSFT[[#This Row],[Adj Close]]</f>
        <v>5.5080915572437369E-3</v>
      </c>
      <c r="N874" s="23">
        <f t="shared" si="69"/>
        <v>295.47473333333329</v>
      </c>
      <c r="O874" s="27">
        <f>SMA1MSFT[[#This Row],[Adj Close]]-SMA1MSFT[[#This Row],[6-MA]]</f>
        <v>5.361466666666729</v>
      </c>
      <c r="P874" s="11">
        <f>(SMA1MSFT[[#This Row],[Adj Close]]-N874)^2</f>
        <v>28.745324817778446</v>
      </c>
      <c r="Q874" s="11">
        <f>ABS(SMA1MSFT[[#This Row],[Erorr 3]])</f>
        <v>5.361466666666729</v>
      </c>
      <c r="R874" s="28">
        <f>SMA1MSFT[[#This Row],[Abs Erorr 3]]/SMA1MSFT[[#This Row],[Adj Close]]</f>
        <v>1.7821880035270785E-2</v>
      </c>
    </row>
    <row r="875" spans="2:18">
      <c r="B875" s="14">
        <v>45050.291666666664</v>
      </c>
      <c r="C875" s="15">
        <v>301.83440000000002</v>
      </c>
      <c r="D875" s="23">
        <f t="shared" si="66"/>
        <v>300.83620000000002</v>
      </c>
      <c r="E875" s="24">
        <f>SMA1MSFT[[#This Row],[Adj Close]]-SMA1MSFT[[#This Row],[Naive Trend ]]</f>
        <v>0.99819999999999709</v>
      </c>
      <c r="F875" s="6">
        <f t="shared" si="65"/>
        <v>0.99640323999999414</v>
      </c>
      <c r="G875" s="6">
        <f>ABS(SMA1MSFT[[#This Row],[Erorr 1]])</f>
        <v>0.99819999999999709</v>
      </c>
      <c r="H875" s="25">
        <f>SMA1MSFT[[#This Row],[Abs Erorr 1]]/SMA1MSFT[[#This Row],[Adj Close]]</f>
        <v>3.3071114491919976E-3</v>
      </c>
      <c r="I875" s="23">
        <f t="shared" si="68"/>
        <v>301.55106666666666</v>
      </c>
      <c r="J875" s="26">
        <f>(SMA1MSFT[[#This Row],[Adj Close]]-SMA1MSFT[[#This Row],[3-MA]])</f>
        <v>0.28333333333335986</v>
      </c>
      <c r="K875" s="11">
        <f t="shared" si="67"/>
        <v>8.0277777777792811E-2</v>
      </c>
      <c r="L875" s="11">
        <f>ABS(SMA1MSFT[[#This Row],[Erorr 2]])</f>
        <v>0.28333333333335986</v>
      </c>
      <c r="M875" s="25">
        <f>SMA1MSFT[[#This Row],[Abs Erorr 2]]/SMA1MSFT[[#This Row],[Adj Close]]</f>
        <v>9.3870457884641324E-4</v>
      </c>
      <c r="N875" s="23">
        <f t="shared" si="69"/>
        <v>300.24818333333332</v>
      </c>
      <c r="O875" s="27">
        <f>SMA1MSFT[[#This Row],[Adj Close]]-SMA1MSFT[[#This Row],[6-MA]]</f>
        <v>1.5862166666667008</v>
      </c>
      <c r="P875" s="11">
        <f>(SMA1MSFT[[#This Row],[Adj Close]]-N875)^2</f>
        <v>2.5160833136112193</v>
      </c>
      <c r="Q875" s="11">
        <f>ABS(SMA1MSFT[[#This Row],[Erorr 3]])</f>
        <v>1.5862166666667008</v>
      </c>
      <c r="R875" s="28">
        <f>SMA1MSFT[[#This Row],[Abs Erorr 3]]/SMA1MSFT[[#This Row],[Adj Close]]</f>
        <v>5.2552547577966614E-3</v>
      </c>
    </row>
    <row r="876" spans="2:18">
      <c r="B876" s="14">
        <v>45051.291666666664</v>
      </c>
      <c r="C876" s="15">
        <v>307.01299999999998</v>
      </c>
      <c r="D876" s="23">
        <f t="shared" si="66"/>
        <v>301.83440000000002</v>
      </c>
      <c r="E876" s="24">
        <f>SMA1MSFT[[#This Row],[Adj Close]]-SMA1MSFT[[#This Row],[Naive Trend ]]</f>
        <v>5.1785999999999603</v>
      </c>
      <c r="F876" s="6">
        <f t="shared" si="65"/>
        <v>26.817897959999588</v>
      </c>
      <c r="G876" s="6">
        <f>ABS(SMA1MSFT[[#This Row],[Erorr 1]])</f>
        <v>5.1785999999999603</v>
      </c>
      <c r="H876" s="25">
        <f>SMA1MSFT[[#This Row],[Abs Erorr 1]]/SMA1MSFT[[#This Row],[Adj Close]]</f>
        <v>1.6867689641806571E-2</v>
      </c>
      <c r="I876" s="23">
        <f t="shared" si="68"/>
        <v>301.50166666666672</v>
      </c>
      <c r="J876" s="26">
        <f>(SMA1MSFT[[#This Row],[Adj Close]]-SMA1MSFT[[#This Row],[3-MA]])</f>
        <v>5.5113333333332548</v>
      </c>
      <c r="K876" s="11">
        <f t="shared" si="67"/>
        <v>30.374795111110245</v>
      </c>
      <c r="L876" s="11">
        <f>ABS(SMA1MSFT[[#This Row],[Erorr 2]])</f>
        <v>5.5113333333332548</v>
      </c>
      <c r="M876" s="25">
        <f>SMA1MSFT[[#This Row],[Abs Erorr 2]]/SMA1MSFT[[#This Row],[Adj Close]]</f>
        <v>1.7951465681691835E-2</v>
      </c>
      <c r="N876" s="23">
        <f t="shared" si="69"/>
        <v>301.90191666666664</v>
      </c>
      <c r="O876" s="27">
        <f>SMA1MSFT[[#This Row],[Adj Close]]-SMA1MSFT[[#This Row],[6-MA]]</f>
        <v>5.1110833333333403</v>
      </c>
      <c r="P876" s="11">
        <f>(SMA1MSFT[[#This Row],[Adj Close]]-N876)^2</f>
        <v>26.123172840277849</v>
      </c>
      <c r="Q876" s="11">
        <f>ABS(SMA1MSFT[[#This Row],[Erorr 3]])</f>
        <v>5.1110833333333403</v>
      </c>
      <c r="R876" s="28">
        <f>SMA1MSFT[[#This Row],[Abs Erorr 3]]/SMA1MSFT[[#This Row],[Adj Close]]</f>
        <v>1.664777495849798E-2</v>
      </c>
    </row>
    <row r="877" spans="2:18">
      <c r="B877" s="14">
        <v>45054.291666666664</v>
      </c>
      <c r="C877" s="15">
        <v>305.03649999999999</v>
      </c>
      <c r="D877" s="23">
        <f t="shared" si="66"/>
        <v>307.01299999999998</v>
      </c>
      <c r="E877" s="24">
        <f>SMA1MSFT[[#This Row],[Adj Close]]-SMA1MSFT[[#This Row],[Naive Trend ]]</f>
        <v>-1.9764999999999873</v>
      </c>
      <c r="F877" s="6">
        <f t="shared" si="65"/>
        <v>3.9065522499999497</v>
      </c>
      <c r="G877" s="6">
        <f>ABS(SMA1MSFT[[#This Row],[Erorr 1]])</f>
        <v>1.9764999999999873</v>
      </c>
      <c r="H877" s="25">
        <f>SMA1MSFT[[#This Row],[Abs Erorr 1]]/SMA1MSFT[[#This Row],[Adj Close]]</f>
        <v>6.4795524470022021E-3</v>
      </c>
      <c r="I877" s="23">
        <f t="shared" si="68"/>
        <v>303.22786666666667</v>
      </c>
      <c r="J877" s="26">
        <f>(SMA1MSFT[[#This Row],[Adj Close]]-SMA1MSFT[[#This Row],[3-MA]])</f>
        <v>1.8086333333333187</v>
      </c>
      <c r="K877" s="11">
        <f t="shared" si="67"/>
        <v>3.2711545344443915</v>
      </c>
      <c r="L877" s="11">
        <f>ABS(SMA1MSFT[[#This Row],[Erorr 2]])</f>
        <v>1.8086333333333187</v>
      </c>
      <c r="M877" s="25">
        <f>SMA1MSFT[[#This Row],[Abs Erorr 2]]/SMA1MSFT[[#This Row],[Adj Close]]</f>
        <v>5.929235790908035E-3</v>
      </c>
      <c r="N877" s="23">
        <f t="shared" si="69"/>
        <v>302.86054999999993</v>
      </c>
      <c r="O877" s="27">
        <f>SMA1MSFT[[#This Row],[Adj Close]]-SMA1MSFT[[#This Row],[6-MA]]</f>
        <v>2.1759500000000571</v>
      </c>
      <c r="P877" s="11">
        <f>(SMA1MSFT[[#This Row],[Adj Close]]-N877)^2</f>
        <v>4.7347584025002485</v>
      </c>
      <c r="Q877" s="11">
        <f>ABS(SMA1MSFT[[#This Row],[Erorr 3]])</f>
        <v>2.1759500000000571</v>
      </c>
      <c r="R877" s="28">
        <f>SMA1MSFT[[#This Row],[Abs Erorr 3]]/SMA1MSFT[[#This Row],[Adj Close]]</f>
        <v>7.1334086248696707E-3</v>
      </c>
    </row>
    <row r="878" spans="2:18">
      <c r="B878" s="14">
        <v>45055.291666666664</v>
      </c>
      <c r="C878" s="15">
        <v>303.4058</v>
      </c>
      <c r="D878" s="23">
        <f t="shared" si="66"/>
        <v>305.03649999999999</v>
      </c>
      <c r="E878" s="24">
        <f>SMA1MSFT[[#This Row],[Adj Close]]-SMA1MSFT[[#This Row],[Naive Trend ]]</f>
        <v>-1.6306999999999903</v>
      </c>
      <c r="F878" s="6">
        <f t="shared" si="65"/>
        <v>2.6591824899999681</v>
      </c>
      <c r="G878" s="6">
        <f>ABS(SMA1MSFT[[#This Row],[Erorr 1]])</f>
        <v>1.6306999999999903</v>
      </c>
      <c r="H878" s="25">
        <f>SMA1MSFT[[#This Row],[Abs Erorr 1]]/SMA1MSFT[[#This Row],[Adj Close]]</f>
        <v>5.3746500561294153E-3</v>
      </c>
      <c r="I878" s="23">
        <f t="shared" si="68"/>
        <v>304.62796666666668</v>
      </c>
      <c r="J878" s="26">
        <f>(SMA1MSFT[[#This Row],[Adj Close]]-SMA1MSFT[[#This Row],[3-MA]])</f>
        <v>-1.2221666666666806</v>
      </c>
      <c r="K878" s="11">
        <f t="shared" si="67"/>
        <v>1.4936913611111451</v>
      </c>
      <c r="L878" s="11">
        <f>ABS(SMA1MSFT[[#This Row],[Erorr 2]])</f>
        <v>1.2221666666666806</v>
      </c>
      <c r="M878" s="25">
        <f>SMA1MSFT[[#This Row],[Abs Erorr 2]]/SMA1MSFT[[#This Row],[Adj Close]]</f>
        <v>4.0281585476173512E-3</v>
      </c>
      <c r="N878" s="23">
        <f t="shared" si="69"/>
        <v>303.08951666666661</v>
      </c>
      <c r="O878" s="27">
        <f>SMA1MSFT[[#This Row],[Adj Close]]-SMA1MSFT[[#This Row],[6-MA]]</f>
        <v>0.31628333333338787</v>
      </c>
      <c r="P878" s="11">
        <f>(SMA1MSFT[[#This Row],[Adj Close]]-N878)^2</f>
        <v>0.10003514694447894</v>
      </c>
      <c r="Q878" s="11">
        <f>ABS(SMA1MSFT[[#This Row],[Erorr 3]])</f>
        <v>0.31628333333338787</v>
      </c>
      <c r="R878" s="28">
        <f>SMA1MSFT[[#This Row],[Abs Erorr 3]]/SMA1MSFT[[#This Row],[Adj Close]]</f>
        <v>1.0424432668504949E-3</v>
      </c>
    </row>
    <row r="879" spans="2:18">
      <c r="B879" s="14">
        <v>45056.291666666664</v>
      </c>
      <c r="C879" s="15">
        <v>308.65359999999998</v>
      </c>
      <c r="D879" s="23">
        <f t="shared" si="66"/>
        <v>303.4058</v>
      </c>
      <c r="E879" s="24">
        <f>SMA1MSFT[[#This Row],[Adj Close]]-SMA1MSFT[[#This Row],[Naive Trend ]]</f>
        <v>5.2477999999999838</v>
      </c>
      <c r="F879" s="6">
        <f t="shared" si="65"/>
        <v>27.539404839999829</v>
      </c>
      <c r="G879" s="6">
        <f>ABS(SMA1MSFT[[#This Row],[Erorr 1]])</f>
        <v>5.2477999999999838</v>
      </c>
      <c r="H879" s="25">
        <f>SMA1MSFT[[#This Row],[Abs Erorr 1]]/SMA1MSFT[[#This Row],[Adj Close]]</f>
        <v>1.7002231627947912E-2</v>
      </c>
      <c r="I879" s="23">
        <f t="shared" si="68"/>
        <v>305.15176666666667</v>
      </c>
      <c r="J879" s="26">
        <f>(SMA1MSFT[[#This Row],[Adj Close]]-SMA1MSFT[[#This Row],[3-MA]])</f>
        <v>3.5018333333333089</v>
      </c>
      <c r="K879" s="11">
        <f t="shared" si="67"/>
        <v>12.262836694444273</v>
      </c>
      <c r="L879" s="11">
        <f>ABS(SMA1MSFT[[#This Row],[Erorr 2]])</f>
        <v>3.5018333333333089</v>
      </c>
      <c r="M879" s="25">
        <f>SMA1MSFT[[#This Row],[Abs Erorr 2]]/SMA1MSFT[[#This Row],[Adj Close]]</f>
        <v>1.1345512682610243E-2</v>
      </c>
      <c r="N879" s="23">
        <f t="shared" si="69"/>
        <v>303.32671666666664</v>
      </c>
      <c r="O879" s="27">
        <f>SMA1MSFT[[#This Row],[Adj Close]]-SMA1MSFT[[#This Row],[6-MA]]</f>
        <v>5.3268833333333419</v>
      </c>
      <c r="P879" s="11">
        <f>(SMA1MSFT[[#This Row],[Adj Close]]-N879)^2</f>
        <v>28.375686046944534</v>
      </c>
      <c r="Q879" s="11">
        <f>ABS(SMA1MSFT[[#This Row],[Erorr 3]])</f>
        <v>5.3268833333333419</v>
      </c>
      <c r="R879" s="28">
        <f>SMA1MSFT[[#This Row],[Abs Erorr 3]]/SMA1MSFT[[#This Row],[Adj Close]]</f>
        <v>1.7258451977664742E-2</v>
      </c>
    </row>
    <row r="880" spans="2:18">
      <c r="B880" s="14">
        <v>45057.291666666664</v>
      </c>
      <c r="C880" s="15">
        <v>306.47930000000002</v>
      </c>
      <c r="D880" s="23">
        <f t="shared" si="66"/>
        <v>308.65359999999998</v>
      </c>
      <c r="E880" s="24">
        <f>SMA1MSFT[[#This Row],[Adj Close]]-SMA1MSFT[[#This Row],[Naive Trend ]]</f>
        <v>-2.1742999999999597</v>
      </c>
      <c r="F880" s="6">
        <f t="shared" si="65"/>
        <v>4.7275804899998244</v>
      </c>
      <c r="G880" s="6">
        <f>ABS(SMA1MSFT[[#This Row],[Erorr 1]])</f>
        <v>2.1742999999999597</v>
      </c>
      <c r="H880" s="25">
        <f>SMA1MSFT[[#This Row],[Abs Erorr 1]]/SMA1MSFT[[#This Row],[Adj Close]]</f>
        <v>7.0944432462484728E-3</v>
      </c>
      <c r="I880" s="23">
        <f t="shared" si="68"/>
        <v>305.69863333333331</v>
      </c>
      <c r="J880" s="26">
        <f>(SMA1MSFT[[#This Row],[Adj Close]]-SMA1MSFT[[#This Row],[3-MA]])</f>
        <v>0.78066666666671836</v>
      </c>
      <c r="K880" s="11">
        <f t="shared" si="67"/>
        <v>0.60944044444452516</v>
      </c>
      <c r="L880" s="11">
        <f>ABS(SMA1MSFT[[#This Row],[Erorr 2]])</f>
        <v>0.78066666666671836</v>
      </c>
      <c r="M880" s="25">
        <f>SMA1MSFT[[#This Row],[Abs Erorr 2]]/SMA1MSFT[[#This Row],[Adj Close]]</f>
        <v>2.547208462909953E-3</v>
      </c>
      <c r="N880" s="23">
        <f t="shared" si="69"/>
        <v>304.46325000000002</v>
      </c>
      <c r="O880" s="27">
        <f>SMA1MSFT[[#This Row],[Adj Close]]-SMA1MSFT[[#This Row],[6-MA]]</f>
        <v>2.016050000000007</v>
      </c>
      <c r="P880" s="11">
        <f>(SMA1MSFT[[#This Row],[Adj Close]]-N880)^2</f>
        <v>4.0644576025000285</v>
      </c>
      <c r="Q880" s="11">
        <f>ABS(SMA1MSFT[[#This Row],[Erorr 3]])</f>
        <v>2.016050000000007</v>
      </c>
      <c r="R880" s="28">
        <f>SMA1MSFT[[#This Row],[Abs Erorr 3]]/SMA1MSFT[[#This Row],[Adj Close]]</f>
        <v>6.5780951600972947E-3</v>
      </c>
    </row>
    <row r="881" spans="2:18">
      <c r="B881" s="14">
        <v>45058.291666666664</v>
      </c>
      <c r="C881" s="15">
        <v>305.35270000000003</v>
      </c>
      <c r="D881" s="23">
        <f t="shared" si="66"/>
        <v>306.47930000000002</v>
      </c>
      <c r="E881" s="24">
        <f>SMA1MSFT[[#This Row],[Adj Close]]-SMA1MSFT[[#This Row],[Naive Trend ]]</f>
        <v>-1.1265999999999963</v>
      </c>
      <c r="F881" s="6">
        <f t="shared" si="65"/>
        <v>1.2692275599999916</v>
      </c>
      <c r="G881" s="6">
        <f>ABS(SMA1MSFT[[#This Row],[Erorr 1]])</f>
        <v>1.1265999999999963</v>
      </c>
      <c r="H881" s="25">
        <f>SMA1MSFT[[#This Row],[Abs Erorr 1]]/SMA1MSFT[[#This Row],[Adj Close]]</f>
        <v>3.6895039736016618E-3</v>
      </c>
      <c r="I881" s="23">
        <f t="shared" si="68"/>
        <v>306.17956666666669</v>
      </c>
      <c r="J881" s="26">
        <f>(SMA1MSFT[[#This Row],[Adj Close]]-SMA1MSFT[[#This Row],[3-MA]])</f>
        <v>-0.82686666666666042</v>
      </c>
      <c r="K881" s="11">
        <f t="shared" si="67"/>
        <v>0.68370848444443411</v>
      </c>
      <c r="L881" s="11">
        <f>ABS(SMA1MSFT[[#This Row],[Erorr 2]])</f>
        <v>0.82686666666666042</v>
      </c>
      <c r="M881" s="25">
        <f>SMA1MSFT[[#This Row],[Abs Erorr 2]]/SMA1MSFT[[#This Row],[Adj Close]]</f>
        <v>2.7079068456465601E-3</v>
      </c>
      <c r="N881" s="23">
        <f t="shared" si="69"/>
        <v>305.40376666666663</v>
      </c>
      <c r="O881" s="27">
        <f>SMA1MSFT[[#This Row],[Adj Close]]-SMA1MSFT[[#This Row],[6-MA]]</f>
        <v>-5.1066666666599758E-2</v>
      </c>
      <c r="P881" s="11">
        <f>(SMA1MSFT[[#This Row],[Adj Close]]-N881)^2</f>
        <v>2.6078044444376109E-3</v>
      </c>
      <c r="Q881" s="11">
        <f>ABS(SMA1MSFT[[#This Row],[Erorr 3]])</f>
        <v>5.1066666666599758E-2</v>
      </c>
      <c r="R881" s="28">
        <f>SMA1MSFT[[#This Row],[Abs Erorr 3]]/SMA1MSFT[[#This Row],[Adj Close]]</f>
        <v>1.6723830071454994E-4</v>
      </c>
    </row>
    <row r="882" spans="2:18">
      <c r="B882" s="14">
        <v>45061.291666666664</v>
      </c>
      <c r="C882" s="15">
        <v>305.83690000000001</v>
      </c>
      <c r="D882" s="23">
        <f t="shared" si="66"/>
        <v>305.35270000000003</v>
      </c>
      <c r="E882" s="24">
        <f>SMA1MSFT[[#This Row],[Adj Close]]-SMA1MSFT[[#This Row],[Naive Trend ]]</f>
        <v>0.48419999999998709</v>
      </c>
      <c r="F882" s="6">
        <f t="shared" si="65"/>
        <v>0.2344496399999875</v>
      </c>
      <c r="G882" s="6">
        <f>ABS(SMA1MSFT[[#This Row],[Erorr 1]])</f>
        <v>0.48419999999998709</v>
      </c>
      <c r="H882" s="25">
        <f>SMA1MSFT[[#This Row],[Abs Erorr 1]]/SMA1MSFT[[#This Row],[Adj Close]]</f>
        <v>1.5831967954160766E-3</v>
      </c>
      <c r="I882" s="23">
        <f t="shared" si="68"/>
        <v>306.82853333333338</v>
      </c>
      <c r="J882" s="26">
        <f>(SMA1MSFT[[#This Row],[Adj Close]]-SMA1MSFT[[#This Row],[3-MA]])</f>
        <v>-0.99163333333336823</v>
      </c>
      <c r="K882" s="11">
        <f t="shared" si="67"/>
        <v>0.98333666777784701</v>
      </c>
      <c r="L882" s="11">
        <f>ABS(SMA1MSFT[[#This Row],[Erorr 2]])</f>
        <v>0.99163333333336823</v>
      </c>
      <c r="M882" s="25">
        <f>SMA1MSFT[[#This Row],[Abs Erorr 2]]/SMA1MSFT[[#This Row],[Adj Close]]</f>
        <v>3.2423600073547966E-3</v>
      </c>
      <c r="N882" s="23">
        <f t="shared" si="69"/>
        <v>305.99015000000003</v>
      </c>
      <c r="O882" s="27">
        <f>SMA1MSFT[[#This Row],[Adj Close]]-SMA1MSFT[[#This Row],[6-MA]]</f>
        <v>-0.1532500000000141</v>
      </c>
      <c r="P882" s="11">
        <f>(SMA1MSFT[[#This Row],[Adj Close]]-N882)^2</f>
        <v>2.3485562500004321E-2</v>
      </c>
      <c r="Q882" s="11">
        <f>ABS(SMA1MSFT[[#This Row],[Erorr 3]])</f>
        <v>0.1532500000000141</v>
      </c>
      <c r="R882" s="28">
        <f>SMA1MSFT[[#This Row],[Abs Erorr 3]]/SMA1MSFT[[#This Row],[Adj Close]]</f>
        <v>5.0108407455089329E-4</v>
      </c>
    </row>
    <row r="883" spans="2:18">
      <c r="B883" s="14">
        <v>45062.291666666664</v>
      </c>
      <c r="C883" s="15">
        <v>308.09019999999998</v>
      </c>
      <c r="D883" s="23">
        <f t="shared" si="66"/>
        <v>305.83690000000001</v>
      </c>
      <c r="E883" s="24">
        <f>SMA1MSFT[[#This Row],[Adj Close]]-SMA1MSFT[[#This Row],[Naive Trend ]]</f>
        <v>2.2532999999999674</v>
      </c>
      <c r="F883" s="6">
        <f t="shared" si="65"/>
        <v>5.077360889999853</v>
      </c>
      <c r="G883" s="6">
        <f>ABS(SMA1MSFT[[#This Row],[Erorr 1]])</f>
        <v>2.2532999999999674</v>
      </c>
      <c r="H883" s="25">
        <f>SMA1MSFT[[#This Row],[Abs Erorr 1]]/SMA1MSFT[[#This Row],[Adj Close]]</f>
        <v>7.3137672019427027E-3</v>
      </c>
      <c r="I883" s="23">
        <f t="shared" si="68"/>
        <v>305.88963333333339</v>
      </c>
      <c r="J883" s="26">
        <f>(SMA1MSFT[[#This Row],[Adj Close]]-SMA1MSFT[[#This Row],[3-MA]])</f>
        <v>2.2005666666665888</v>
      </c>
      <c r="K883" s="11">
        <f t="shared" si="67"/>
        <v>4.8424936544441017</v>
      </c>
      <c r="L883" s="11">
        <f>ABS(SMA1MSFT[[#This Row],[Erorr 2]])</f>
        <v>2.2005666666665888</v>
      </c>
      <c r="M883" s="25">
        <f>SMA1MSFT[[#This Row],[Abs Erorr 2]]/SMA1MSFT[[#This Row],[Adj Close]]</f>
        <v>7.1426052067433141E-3</v>
      </c>
      <c r="N883" s="23">
        <f t="shared" si="69"/>
        <v>305.79413333333338</v>
      </c>
      <c r="O883" s="27">
        <f>SMA1MSFT[[#This Row],[Adj Close]]-SMA1MSFT[[#This Row],[6-MA]]</f>
        <v>2.2960666666666043</v>
      </c>
      <c r="P883" s="11">
        <f>(SMA1MSFT[[#This Row],[Adj Close]]-N883)^2</f>
        <v>5.2719221377774916</v>
      </c>
      <c r="Q883" s="11">
        <f>ABS(SMA1MSFT[[#This Row],[Erorr 3]])</f>
        <v>2.2960666666666043</v>
      </c>
      <c r="R883" s="28">
        <f>SMA1MSFT[[#This Row],[Abs Erorr 3]]/SMA1MSFT[[#This Row],[Adj Close]]</f>
        <v>7.4525793636623441E-3</v>
      </c>
    </row>
    <row r="884" spans="2:18">
      <c r="B884" s="14">
        <v>45063.291666666664</v>
      </c>
      <c r="C884" s="15">
        <v>311.00220000000002</v>
      </c>
      <c r="D884" s="23">
        <f t="shared" si="66"/>
        <v>308.09019999999998</v>
      </c>
      <c r="E884" s="24">
        <f>SMA1MSFT[[#This Row],[Adj Close]]-SMA1MSFT[[#This Row],[Naive Trend ]]</f>
        <v>2.9120000000000346</v>
      </c>
      <c r="F884" s="6">
        <f t="shared" si="65"/>
        <v>8.4797440000002009</v>
      </c>
      <c r="G884" s="6">
        <f>ABS(SMA1MSFT[[#This Row],[Erorr 1]])</f>
        <v>2.9120000000000346</v>
      </c>
      <c r="H884" s="25">
        <f>SMA1MSFT[[#This Row],[Abs Erorr 1]]/SMA1MSFT[[#This Row],[Adj Close]]</f>
        <v>9.3632778160412829E-3</v>
      </c>
      <c r="I884" s="23">
        <f t="shared" si="68"/>
        <v>306.42660000000001</v>
      </c>
      <c r="J884" s="26">
        <f>(SMA1MSFT[[#This Row],[Adj Close]]-SMA1MSFT[[#This Row],[3-MA]])</f>
        <v>4.5756000000000085</v>
      </c>
      <c r="K884" s="11">
        <f t="shared" si="67"/>
        <v>20.936115360000077</v>
      </c>
      <c r="L884" s="11">
        <f>ABS(SMA1MSFT[[#This Row],[Erorr 2]])</f>
        <v>4.5756000000000085</v>
      </c>
      <c r="M884" s="25">
        <f>SMA1MSFT[[#This Row],[Abs Erorr 2]]/SMA1MSFT[[#This Row],[Adj Close]]</f>
        <v>1.471243611781527E-2</v>
      </c>
      <c r="N884" s="23">
        <f t="shared" si="69"/>
        <v>306.30308333333329</v>
      </c>
      <c r="O884" s="27">
        <f>SMA1MSFT[[#This Row],[Adj Close]]-SMA1MSFT[[#This Row],[6-MA]]</f>
        <v>4.6991166666667255</v>
      </c>
      <c r="P884" s="11">
        <f>(SMA1MSFT[[#This Row],[Adj Close]]-N884)^2</f>
        <v>22.081697446944997</v>
      </c>
      <c r="Q884" s="11">
        <f>ABS(SMA1MSFT[[#This Row],[Erorr 3]])</f>
        <v>4.6991166666667255</v>
      </c>
      <c r="R884" s="28">
        <f>SMA1MSFT[[#This Row],[Abs Erorr 3]]/SMA1MSFT[[#This Row],[Adj Close]]</f>
        <v>1.5109593008238286E-2</v>
      </c>
    </row>
    <row r="885" spans="2:18">
      <c r="B885" s="14">
        <v>45064.291666666664</v>
      </c>
      <c r="C885" s="15">
        <v>315.47899999999998</v>
      </c>
      <c r="D885" s="23">
        <f t="shared" si="66"/>
        <v>311.00220000000002</v>
      </c>
      <c r="E885" s="24">
        <f>SMA1MSFT[[#This Row],[Adj Close]]-SMA1MSFT[[#This Row],[Naive Trend ]]</f>
        <v>4.4767999999999688</v>
      </c>
      <c r="F885" s="6">
        <f t="shared" si="65"/>
        <v>20.04173823999972</v>
      </c>
      <c r="G885" s="6">
        <f>ABS(SMA1MSFT[[#This Row],[Erorr 1]])</f>
        <v>4.4767999999999688</v>
      </c>
      <c r="H885" s="25">
        <f>SMA1MSFT[[#This Row],[Abs Erorr 1]]/SMA1MSFT[[#This Row],[Adj Close]]</f>
        <v>1.4190484945115107E-2</v>
      </c>
      <c r="I885" s="23">
        <f t="shared" si="68"/>
        <v>308.30976666666669</v>
      </c>
      <c r="J885" s="26">
        <f>(SMA1MSFT[[#This Row],[Adj Close]]-SMA1MSFT[[#This Row],[3-MA]])</f>
        <v>7.1692333333332954</v>
      </c>
      <c r="K885" s="11">
        <f t="shared" si="67"/>
        <v>51.397906587777236</v>
      </c>
      <c r="L885" s="11">
        <f>ABS(SMA1MSFT[[#This Row],[Erorr 2]])</f>
        <v>7.1692333333332954</v>
      </c>
      <c r="M885" s="25">
        <f>SMA1MSFT[[#This Row],[Abs Erorr 2]]/SMA1MSFT[[#This Row],[Adj Close]]</f>
        <v>2.2724914600760416E-2</v>
      </c>
      <c r="N885" s="23">
        <f t="shared" si="69"/>
        <v>307.56915000000004</v>
      </c>
      <c r="O885" s="27">
        <f>SMA1MSFT[[#This Row],[Adj Close]]-SMA1MSFT[[#This Row],[6-MA]]</f>
        <v>7.909849999999949</v>
      </c>
      <c r="P885" s="11">
        <f>(SMA1MSFT[[#This Row],[Adj Close]]-N885)^2</f>
        <v>62.565727022499196</v>
      </c>
      <c r="Q885" s="11">
        <f>ABS(SMA1MSFT[[#This Row],[Erorr 3]])</f>
        <v>7.909849999999949</v>
      </c>
      <c r="R885" s="28">
        <f>SMA1MSFT[[#This Row],[Abs Erorr 3]]/SMA1MSFT[[#This Row],[Adj Close]]</f>
        <v>2.5072508788223462E-2</v>
      </c>
    </row>
    <row r="886" spans="2:18">
      <c r="B886" s="14">
        <v>45065.291666666664</v>
      </c>
      <c r="C886" s="15">
        <v>315.30079999999998</v>
      </c>
      <c r="D886" s="23">
        <f t="shared" si="66"/>
        <v>315.47899999999998</v>
      </c>
      <c r="E886" s="24">
        <f>SMA1MSFT[[#This Row],[Adj Close]]-SMA1MSFT[[#This Row],[Naive Trend ]]</f>
        <v>-0.17820000000000391</v>
      </c>
      <c r="F886" s="6">
        <f t="shared" si="65"/>
        <v>3.1755240000001392E-2</v>
      </c>
      <c r="G886" s="6">
        <f>ABS(SMA1MSFT[[#This Row],[Erorr 1]])</f>
        <v>0.17820000000000391</v>
      </c>
      <c r="H886" s="25">
        <f>SMA1MSFT[[#This Row],[Abs Erorr 1]]/SMA1MSFT[[#This Row],[Adj Close]]</f>
        <v>5.6517458883708488E-4</v>
      </c>
      <c r="I886" s="23">
        <f t="shared" si="68"/>
        <v>311.52379999999999</v>
      </c>
      <c r="J886" s="26">
        <f>(SMA1MSFT[[#This Row],[Adj Close]]-SMA1MSFT[[#This Row],[3-MA]])</f>
        <v>3.7769999999999868</v>
      </c>
      <c r="K886" s="11">
        <f t="shared" si="67"/>
        <v>14.265728999999901</v>
      </c>
      <c r="L886" s="11">
        <f>ABS(SMA1MSFT[[#This Row],[Erorr 2]])</f>
        <v>3.7769999999999868</v>
      </c>
      <c r="M886" s="25">
        <f>SMA1MSFT[[#This Row],[Abs Erorr 2]]/SMA1MSFT[[#This Row],[Adj Close]]</f>
        <v>1.1979037160704911E-2</v>
      </c>
      <c r="N886" s="23">
        <f t="shared" si="69"/>
        <v>308.70671666666669</v>
      </c>
      <c r="O886" s="27">
        <f>SMA1MSFT[[#This Row],[Adj Close]]-SMA1MSFT[[#This Row],[6-MA]]</f>
        <v>6.5940833333332876</v>
      </c>
      <c r="P886" s="11">
        <f>(SMA1MSFT[[#This Row],[Adj Close]]-N886)^2</f>
        <v>43.481935006943843</v>
      </c>
      <c r="Q886" s="11">
        <f>ABS(SMA1MSFT[[#This Row],[Erorr 3]])</f>
        <v>6.5940833333332876</v>
      </c>
      <c r="R886" s="28">
        <f>SMA1MSFT[[#This Row],[Abs Erorr 3]]/SMA1MSFT[[#This Row],[Adj Close]]</f>
        <v>2.0913627029596146E-2</v>
      </c>
    </row>
    <row r="887" spans="2:18">
      <c r="B887" s="14">
        <v>45068.291666666664</v>
      </c>
      <c r="C887" s="15">
        <v>318.11360000000002</v>
      </c>
      <c r="D887" s="23">
        <f t="shared" si="66"/>
        <v>315.30079999999998</v>
      </c>
      <c r="E887" s="24">
        <f>SMA1MSFT[[#This Row],[Adj Close]]-SMA1MSFT[[#This Row],[Naive Trend ]]</f>
        <v>2.8128000000000384</v>
      </c>
      <c r="F887" s="6">
        <f t="shared" si="65"/>
        <v>7.9118438400002162</v>
      </c>
      <c r="G887" s="6">
        <f>ABS(SMA1MSFT[[#This Row],[Erorr 1]])</f>
        <v>2.8128000000000384</v>
      </c>
      <c r="H887" s="25">
        <f>SMA1MSFT[[#This Row],[Abs Erorr 1]]/SMA1MSFT[[#This Row],[Adj Close]]</f>
        <v>8.8421243228835184E-3</v>
      </c>
      <c r="I887" s="23">
        <f t="shared" si="68"/>
        <v>313.92733333333331</v>
      </c>
      <c r="J887" s="26">
        <f>(SMA1MSFT[[#This Row],[Adj Close]]-SMA1MSFT[[#This Row],[3-MA]])</f>
        <v>4.186266666666711</v>
      </c>
      <c r="K887" s="11">
        <f t="shared" si="67"/>
        <v>17.524828604444817</v>
      </c>
      <c r="L887" s="11">
        <f>ABS(SMA1MSFT[[#This Row],[Erorr 2]])</f>
        <v>4.186266666666711</v>
      </c>
      <c r="M887" s="25">
        <f>SMA1MSFT[[#This Row],[Abs Erorr 2]]/SMA1MSFT[[#This Row],[Adj Close]]</f>
        <v>1.3159659526240659E-2</v>
      </c>
      <c r="N887" s="23">
        <f t="shared" si="69"/>
        <v>310.17696666666671</v>
      </c>
      <c r="O887" s="27">
        <f>SMA1MSFT[[#This Row],[Adj Close]]-SMA1MSFT[[#This Row],[6-MA]]</f>
        <v>7.9366333333333046</v>
      </c>
      <c r="P887" s="11">
        <f>(SMA1MSFT[[#This Row],[Adj Close]]-N887)^2</f>
        <v>62.990148667777319</v>
      </c>
      <c r="Q887" s="11">
        <f>ABS(SMA1MSFT[[#This Row],[Erorr 3]])</f>
        <v>7.9366333333333046</v>
      </c>
      <c r="R887" s="28">
        <f>SMA1MSFT[[#This Row],[Abs Erorr 3]]/SMA1MSFT[[#This Row],[Adj Close]]</f>
        <v>2.4949053839047761E-2</v>
      </c>
    </row>
    <row r="888" spans="2:18">
      <c r="B888" s="14">
        <v>45069.291666666664</v>
      </c>
      <c r="C888" s="15">
        <v>312.25020000000001</v>
      </c>
      <c r="D888" s="23">
        <f t="shared" si="66"/>
        <v>318.11360000000002</v>
      </c>
      <c r="E888" s="24">
        <f>SMA1MSFT[[#This Row],[Adj Close]]-SMA1MSFT[[#This Row],[Naive Trend ]]</f>
        <v>-5.8634000000000128</v>
      </c>
      <c r="F888" s="6">
        <f t="shared" si="65"/>
        <v>34.37945956000015</v>
      </c>
      <c r="G888" s="6">
        <f>ABS(SMA1MSFT[[#This Row],[Erorr 1]])</f>
        <v>5.8634000000000128</v>
      </c>
      <c r="H888" s="25">
        <f>SMA1MSFT[[#This Row],[Abs Erorr 1]]/SMA1MSFT[[#This Row],[Adj Close]]</f>
        <v>1.8777890294385761E-2</v>
      </c>
      <c r="I888" s="23">
        <f t="shared" si="68"/>
        <v>316.2978</v>
      </c>
      <c r="J888" s="26">
        <f>(SMA1MSFT[[#This Row],[Adj Close]]-SMA1MSFT[[#This Row],[3-MA]])</f>
        <v>-4.0475999999999885</v>
      </c>
      <c r="K888" s="11">
        <f t="shared" si="67"/>
        <v>16.383065759999909</v>
      </c>
      <c r="L888" s="11">
        <f>ABS(SMA1MSFT[[#This Row],[Erorr 2]])</f>
        <v>4.0475999999999885</v>
      </c>
      <c r="M888" s="25">
        <f>SMA1MSFT[[#This Row],[Abs Erorr 2]]/SMA1MSFT[[#This Row],[Adj Close]]</f>
        <v>1.296268184936307E-2</v>
      </c>
      <c r="N888" s="23">
        <f t="shared" si="69"/>
        <v>312.30378333333334</v>
      </c>
      <c r="O888" s="27">
        <f>SMA1MSFT[[#This Row],[Adj Close]]-SMA1MSFT[[#This Row],[6-MA]]</f>
        <v>-5.3583333333335759E-2</v>
      </c>
      <c r="P888" s="11">
        <f>(SMA1MSFT[[#This Row],[Adj Close]]-N888)^2</f>
        <v>2.871173611111371E-3</v>
      </c>
      <c r="Q888" s="11">
        <f>ABS(SMA1MSFT[[#This Row],[Erorr 3]])</f>
        <v>5.3583333333335759E-2</v>
      </c>
      <c r="R888" s="28">
        <f>SMA1MSFT[[#This Row],[Abs Erorr 3]]/SMA1MSFT[[#This Row],[Adj Close]]</f>
        <v>1.716038399121466E-4</v>
      </c>
    </row>
    <row r="889" spans="2:18">
      <c r="B889" s="14">
        <v>45070.291666666664</v>
      </c>
      <c r="C889" s="15">
        <v>310.85359999999997</v>
      </c>
      <c r="D889" s="23">
        <f t="shared" si="66"/>
        <v>312.25020000000001</v>
      </c>
      <c r="E889" s="24">
        <f>SMA1MSFT[[#This Row],[Adj Close]]-SMA1MSFT[[#This Row],[Naive Trend ]]</f>
        <v>-1.3966000000000349</v>
      </c>
      <c r="F889" s="6">
        <f t="shared" si="65"/>
        <v>1.9504915600000976</v>
      </c>
      <c r="G889" s="6">
        <f>ABS(SMA1MSFT[[#This Row],[Erorr 1]])</f>
        <v>1.3966000000000349</v>
      </c>
      <c r="H889" s="25">
        <f>SMA1MSFT[[#This Row],[Abs Erorr 1]]/SMA1MSFT[[#This Row],[Adj Close]]</f>
        <v>4.4927901751822567E-3</v>
      </c>
      <c r="I889" s="23">
        <f t="shared" si="68"/>
        <v>315.22153333333335</v>
      </c>
      <c r="J889" s="26">
        <f>(SMA1MSFT[[#This Row],[Adj Close]]-SMA1MSFT[[#This Row],[3-MA]])</f>
        <v>-4.367933333333383</v>
      </c>
      <c r="K889" s="11">
        <f t="shared" si="67"/>
        <v>19.078841604444879</v>
      </c>
      <c r="L889" s="11">
        <f>ABS(SMA1MSFT[[#This Row],[Erorr 2]])</f>
        <v>4.367933333333383</v>
      </c>
      <c r="M889" s="25">
        <f>SMA1MSFT[[#This Row],[Abs Erorr 2]]/SMA1MSFT[[#This Row],[Adj Close]]</f>
        <v>1.4051416272268951E-2</v>
      </c>
      <c r="N889" s="23">
        <f t="shared" si="69"/>
        <v>313.37266666666665</v>
      </c>
      <c r="O889" s="27">
        <f>SMA1MSFT[[#This Row],[Adj Close]]-SMA1MSFT[[#This Row],[6-MA]]</f>
        <v>-2.5190666666666743</v>
      </c>
      <c r="P889" s="11">
        <f>(SMA1MSFT[[#This Row],[Adj Close]]-N889)^2</f>
        <v>6.3456968711111497</v>
      </c>
      <c r="Q889" s="11">
        <f>ABS(SMA1MSFT[[#This Row],[Erorr 3]])</f>
        <v>2.5190666666666743</v>
      </c>
      <c r="R889" s="28">
        <f>SMA1MSFT[[#This Row],[Abs Erorr 3]]/SMA1MSFT[[#This Row],[Adj Close]]</f>
        <v>8.1037075545101443E-3</v>
      </c>
    </row>
    <row r="890" spans="2:18">
      <c r="B890" s="14">
        <v>45071.291666666664</v>
      </c>
      <c r="C890" s="15">
        <v>322.80840000000001</v>
      </c>
      <c r="D890" s="23">
        <f t="shared" si="66"/>
        <v>310.85359999999997</v>
      </c>
      <c r="E890" s="24">
        <f>SMA1MSFT[[#This Row],[Adj Close]]-SMA1MSFT[[#This Row],[Naive Trend ]]</f>
        <v>11.954800000000034</v>
      </c>
      <c r="F890" s="6">
        <f t="shared" si="65"/>
        <v>142.91724304000081</v>
      </c>
      <c r="G890" s="6">
        <f>ABS(SMA1MSFT[[#This Row],[Erorr 1]])</f>
        <v>11.954800000000034</v>
      </c>
      <c r="H890" s="25">
        <f>SMA1MSFT[[#This Row],[Abs Erorr 1]]/SMA1MSFT[[#This Row],[Adj Close]]</f>
        <v>3.7033732703362222E-2</v>
      </c>
      <c r="I890" s="23">
        <f t="shared" si="68"/>
        <v>313.73913333333331</v>
      </c>
      <c r="J890" s="26">
        <f>(SMA1MSFT[[#This Row],[Adj Close]]-SMA1MSFT[[#This Row],[3-MA]])</f>
        <v>9.0692666666666923</v>
      </c>
      <c r="K890" s="11">
        <f t="shared" si="67"/>
        <v>82.251597871111571</v>
      </c>
      <c r="L890" s="11">
        <f>ABS(SMA1MSFT[[#This Row],[Erorr 2]])</f>
        <v>9.0692666666666923</v>
      </c>
      <c r="M890" s="25">
        <f>SMA1MSFT[[#This Row],[Abs Erorr 2]]/SMA1MSFT[[#This Row],[Adj Close]]</f>
        <v>2.8094890550142724E-2</v>
      </c>
      <c r="N890" s="23">
        <f t="shared" si="69"/>
        <v>313.83323333333328</v>
      </c>
      <c r="O890" s="27">
        <f>SMA1MSFT[[#This Row],[Adj Close]]-SMA1MSFT[[#This Row],[6-MA]]</f>
        <v>8.9751666666667234</v>
      </c>
      <c r="P890" s="11">
        <f>(SMA1MSFT[[#This Row],[Adj Close]]-N890)^2</f>
        <v>80.553616694445466</v>
      </c>
      <c r="Q890" s="11">
        <f>ABS(SMA1MSFT[[#This Row],[Erorr 3]])</f>
        <v>8.9751666666667234</v>
      </c>
      <c r="R890" s="28">
        <f>SMA1MSFT[[#This Row],[Abs Erorr 3]]/SMA1MSFT[[#This Row],[Adj Close]]</f>
        <v>2.7803386363758575E-2</v>
      </c>
    </row>
    <row r="891" spans="2:18">
      <c r="B891" s="14">
        <v>45072.291666666664</v>
      </c>
      <c r="C891" s="15">
        <v>329.71190000000001</v>
      </c>
      <c r="D891" s="23">
        <f t="shared" si="66"/>
        <v>322.80840000000001</v>
      </c>
      <c r="E891" s="24">
        <f>SMA1MSFT[[#This Row],[Adj Close]]-SMA1MSFT[[#This Row],[Naive Trend ]]</f>
        <v>6.9035000000000082</v>
      </c>
      <c r="F891" s="6">
        <f t="shared" si="65"/>
        <v>47.658312250000115</v>
      </c>
      <c r="G891" s="6">
        <f>ABS(SMA1MSFT[[#This Row],[Erorr 1]])</f>
        <v>6.9035000000000082</v>
      </c>
      <c r="H891" s="25">
        <f>SMA1MSFT[[#This Row],[Abs Erorr 1]]/SMA1MSFT[[#This Row],[Adj Close]]</f>
        <v>2.0937976457628637E-2</v>
      </c>
      <c r="I891" s="23">
        <f t="shared" si="68"/>
        <v>315.30406666666664</v>
      </c>
      <c r="J891" s="26">
        <f>(SMA1MSFT[[#This Row],[Adj Close]]-SMA1MSFT[[#This Row],[3-MA]])</f>
        <v>14.407833333333372</v>
      </c>
      <c r="K891" s="11">
        <f t="shared" si="67"/>
        <v>207.58566136111222</v>
      </c>
      <c r="L891" s="11">
        <f>ABS(SMA1MSFT[[#This Row],[Erorr 2]])</f>
        <v>14.407833333333372</v>
      </c>
      <c r="M891" s="25">
        <f>SMA1MSFT[[#This Row],[Abs Erorr 2]]/SMA1MSFT[[#This Row],[Adj Close]]</f>
        <v>4.3698250907332647E-2</v>
      </c>
      <c r="N891" s="23">
        <f t="shared" si="69"/>
        <v>315.80093333333338</v>
      </c>
      <c r="O891" s="27">
        <f>SMA1MSFT[[#This Row],[Adj Close]]-SMA1MSFT[[#This Row],[6-MA]]</f>
        <v>13.910966666666639</v>
      </c>
      <c r="P891" s="11">
        <f>(SMA1MSFT[[#This Row],[Adj Close]]-N891)^2</f>
        <v>193.51499360111032</v>
      </c>
      <c r="Q891" s="11">
        <f>ABS(SMA1MSFT[[#This Row],[Erorr 3]])</f>
        <v>13.910966666666639</v>
      </c>
      <c r="R891" s="28">
        <f>SMA1MSFT[[#This Row],[Abs Erorr 3]]/SMA1MSFT[[#This Row],[Adj Close]]</f>
        <v>4.219127870928116E-2</v>
      </c>
    </row>
    <row r="892" spans="2:18">
      <c r="B892" s="14">
        <v>45076.291666666664</v>
      </c>
      <c r="C892" s="15">
        <v>328.04790000000003</v>
      </c>
      <c r="D892" s="23">
        <f t="shared" si="66"/>
        <v>329.71190000000001</v>
      </c>
      <c r="E892" s="24">
        <f>SMA1MSFT[[#This Row],[Adj Close]]-SMA1MSFT[[#This Row],[Naive Trend ]]</f>
        <v>-1.6639999999999873</v>
      </c>
      <c r="F892" s="6">
        <f t="shared" si="65"/>
        <v>2.7688959999999576</v>
      </c>
      <c r="G892" s="6">
        <f>ABS(SMA1MSFT[[#This Row],[Erorr 1]])</f>
        <v>1.6639999999999873</v>
      </c>
      <c r="H892" s="25">
        <f>SMA1MSFT[[#This Row],[Abs Erorr 1]]/SMA1MSFT[[#This Row],[Adj Close]]</f>
        <v>5.0724299713547534E-3</v>
      </c>
      <c r="I892" s="23">
        <f t="shared" si="68"/>
        <v>321.12463333333335</v>
      </c>
      <c r="J892" s="26">
        <f>(SMA1MSFT[[#This Row],[Adj Close]]-SMA1MSFT[[#This Row],[3-MA]])</f>
        <v>6.9232666666666773</v>
      </c>
      <c r="K892" s="11">
        <f t="shared" si="67"/>
        <v>47.931621337777926</v>
      </c>
      <c r="L892" s="11">
        <f>ABS(SMA1MSFT[[#This Row],[Erorr 2]])</f>
        <v>6.9232666666666773</v>
      </c>
      <c r="M892" s="25">
        <f>SMA1MSFT[[#This Row],[Abs Erorr 2]]/SMA1MSFT[[#This Row],[Adj Close]]</f>
        <v>2.1104438305097142E-2</v>
      </c>
      <c r="N892" s="23">
        <f t="shared" si="69"/>
        <v>318.1730833333333</v>
      </c>
      <c r="O892" s="27">
        <f>SMA1MSFT[[#This Row],[Adj Close]]-SMA1MSFT[[#This Row],[6-MA]]</f>
        <v>9.8748166666667316</v>
      </c>
      <c r="P892" s="11">
        <f>(SMA1MSFT[[#This Row],[Adj Close]]-N892)^2</f>
        <v>97.512004200279065</v>
      </c>
      <c r="Q892" s="11">
        <f>ABS(SMA1MSFT[[#This Row],[Erorr 3]])</f>
        <v>9.8748166666667316</v>
      </c>
      <c r="R892" s="28">
        <f>SMA1MSFT[[#This Row],[Abs Erorr 3]]/SMA1MSFT[[#This Row],[Adj Close]]</f>
        <v>3.0101752416847451E-2</v>
      </c>
    </row>
    <row r="893" spans="2:18">
      <c r="B893" s="14">
        <v>45077.291666666664</v>
      </c>
      <c r="C893" s="15">
        <v>325.25490000000002</v>
      </c>
      <c r="D893" s="23">
        <f t="shared" si="66"/>
        <v>328.04790000000003</v>
      </c>
      <c r="E893" s="24">
        <f>SMA1MSFT[[#This Row],[Adj Close]]-SMA1MSFT[[#This Row],[Naive Trend ]]</f>
        <v>-2.7930000000000064</v>
      </c>
      <c r="F893" s="6">
        <f t="shared" si="65"/>
        <v>7.8008490000000359</v>
      </c>
      <c r="G893" s="6">
        <f>ABS(SMA1MSFT[[#This Row],[Erorr 1]])</f>
        <v>2.7930000000000064</v>
      </c>
      <c r="H893" s="25">
        <f>SMA1MSFT[[#This Row],[Abs Erorr 1]]/SMA1MSFT[[#This Row],[Adj Close]]</f>
        <v>8.5871112164643982E-3</v>
      </c>
      <c r="I893" s="23">
        <f t="shared" si="68"/>
        <v>326.85606666666666</v>
      </c>
      <c r="J893" s="26">
        <f>(SMA1MSFT[[#This Row],[Adj Close]]-SMA1MSFT[[#This Row],[3-MA]])</f>
        <v>-1.6011666666666429</v>
      </c>
      <c r="K893" s="11">
        <f t="shared" si="67"/>
        <v>2.5637346944443684</v>
      </c>
      <c r="L893" s="11">
        <f>ABS(SMA1MSFT[[#This Row],[Erorr 2]])</f>
        <v>1.6011666666666429</v>
      </c>
      <c r="M893" s="25">
        <f>SMA1MSFT[[#This Row],[Abs Erorr 2]]/SMA1MSFT[[#This Row],[Adj Close]]</f>
        <v>4.9228056723100641E-3</v>
      </c>
      <c r="N893" s="23">
        <f t="shared" si="69"/>
        <v>320.29759999999999</v>
      </c>
      <c r="O893" s="27">
        <f>SMA1MSFT[[#This Row],[Adj Close]]-SMA1MSFT[[#This Row],[6-MA]]</f>
        <v>4.957300000000032</v>
      </c>
      <c r="P893" s="11">
        <f>(SMA1MSFT[[#This Row],[Adj Close]]-N893)^2</f>
        <v>24.574823290000317</v>
      </c>
      <c r="Q893" s="11">
        <f>ABS(SMA1MSFT[[#This Row],[Erorr 3]])</f>
        <v>4.957300000000032</v>
      </c>
      <c r="R893" s="28">
        <f>SMA1MSFT[[#This Row],[Abs Erorr 3]]/SMA1MSFT[[#This Row],[Adj Close]]</f>
        <v>1.5241276918503093E-2</v>
      </c>
    </row>
    <row r="894" spans="2:18">
      <c r="B894" s="14">
        <v>45078.291666666664</v>
      </c>
      <c r="C894" s="15">
        <v>329.40480000000002</v>
      </c>
      <c r="D894" s="23">
        <f t="shared" si="66"/>
        <v>325.25490000000002</v>
      </c>
      <c r="E894" s="24">
        <f>SMA1MSFT[[#This Row],[Adj Close]]-SMA1MSFT[[#This Row],[Naive Trend ]]</f>
        <v>4.1499000000000024</v>
      </c>
      <c r="F894" s="6">
        <f t="shared" si="65"/>
        <v>17.221670010000018</v>
      </c>
      <c r="G894" s="6">
        <f>ABS(SMA1MSFT[[#This Row],[Erorr 1]])</f>
        <v>4.1499000000000024</v>
      </c>
      <c r="H894" s="25">
        <f>SMA1MSFT[[#This Row],[Abs Erorr 1]]/SMA1MSFT[[#This Row],[Adj Close]]</f>
        <v>1.2598177075743894E-2</v>
      </c>
      <c r="I894" s="23">
        <f t="shared" si="68"/>
        <v>327.67156666666671</v>
      </c>
      <c r="J894" s="26">
        <f>(SMA1MSFT[[#This Row],[Adj Close]]-SMA1MSFT[[#This Row],[3-MA]])</f>
        <v>1.7332333333333168</v>
      </c>
      <c r="K894" s="11">
        <f t="shared" si="67"/>
        <v>3.0040977877777202</v>
      </c>
      <c r="L894" s="11">
        <f>ABS(SMA1MSFT[[#This Row],[Erorr 2]])</f>
        <v>1.7332333333333168</v>
      </c>
      <c r="M894" s="25">
        <f>SMA1MSFT[[#This Row],[Abs Erorr 2]]/SMA1MSFT[[#This Row],[Adj Close]]</f>
        <v>5.2617124381105452E-3</v>
      </c>
      <c r="N894" s="23">
        <f t="shared" si="69"/>
        <v>321.48781666666667</v>
      </c>
      <c r="O894" s="27">
        <f>SMA1MSFT[[#This Row],[Adj Close]]-SMA1MSFT[[#This Row],[6-MA]]</f>
        <v>7.9169833333333486</v>
      </c>
      <c r="P894" s="11">
        <f>(SMA1MSFT[[#This Row],[Adj Close]]-N894)^2</f>
        <v>62.678625100278019</v>
      </c>
      <c r="Q894" s="11">
        <f>ABS(SMA1MSFT[[#This Row],[Erorr 3]])</f>
        <v>7.9169833333333486</v>
      </c>
      <c r="R894" s="28">
        <f>SMA1MSFT[[#This Row],[Abs Erorr 3]]/SMA1MSFT[[#This Row],[Adj Close]]</f>
        <v>2.4034207556578861E-2</v>
      </c>
    </row>
    <row r="895" spans="2:18">
      <c r="B895" s="14">
        <v>45079.291666666664</v>
      </c>
      <c r="C895" s="15">
        <v>332.19779999999997</v>
      </c>
      <c r="D895" s="23">
        <f t="shared" si="66"/>
        <v>329.40480000000002</v>
      </c>
      <c r="E895" s="24">
        <f>SMA1MSFT[[#This Row],[Adj Close]]-SMA1MSFT[[#This Row],[Naive Trend ]]</f>
        <v>2.7929999999999495</v>
      </c>
      <c r="F895" s="6">
        <f t="shared" si="65"/>
        <v>7.8008489999997179</v>
      </c>
      <c r="G895" s="6">
        <f>ABS(SMA1MSFT[[#This Row],[Erorr 1]])</f>
        <v>2.7929999999999495</v>
      </c>
      <c r="H895" s="25">
        <f>SMA1MSFT[[#This Row],[Abs Erorr 1]]/SMA1MSFT[[#This Row],[Adj Close]]</f>
        <v>8.4076414714364441E-3</v>
      </c>
      <c r="I895" s="23">
        <f t="shared" si="68"/>
        <v>327.56920000000002</v>
      </c>
      <c r="J895" s="26">
        <f>(SMA1MSFT[[#This Row],[Adj Close]]-SMA1MSFT[[#This Row],[3-MA]])</f>
        <v>4.628599999999949</v>
      </c>
      <c r="K895" s="11">
        <f t="shared" si="67"/>
        <v>21.423937959999527</v>
      </c>
      <c r="L895" s="11">
        <f>ABS(SMA1MSFT[[#This Row],[Erorr 2]])</f>
        <v>4.628599999999949</v>
      </c>
      <c r="M895" s="25">
        <f>SMA1MSFT[[#This Row],[Abs Erorr 2]]/SMA1MSFT[[#This Row],[Adj Close]]</f>
        <v>1.3933265060755819E-2</v>
      </c>
      <c r="N895" s="23">
        <f t="shared" si="69"/>
        <v>324.34691666666669</v>
      </c>
      <c r="O895" s="27">
        <f>SMA1MSFT[[#This Row],[Adj Close]]-SMA1MSFT[[#This Row],[6-MA]]</f>
        <v>7.8508833333332859</v>
      </c>
      <c r="P895" s="11">
        <f>(SMA1MSFT[[#This Row],[Adj Close]]-N895)^2</f>
        <v>61.636369113610364</v>
      </c>
      <c r="Q895" s="11">
        <f>ABS(SMA1MSFT[[#This Row],[Erorr 3]])</f>
        <v>7.8508833333332859</v>
      </c>
      <c r="R895" s="28">
        <f>SMA1MSFT[[#This Row],[Abs Erorr 3]]/SMA1MSFT[[#This Row],[Adj Close]]</f>
        <v>2.3633158718490269E-2</v>
      </c>
    </row>
    <row r="896" spans="2:18">
      <c r="B896" s="14">
        <v>45082.291666666664</v>
      </c>
      <c r="C896" s="15">
        <v>332.73270000000002</v>
      </c>
      <c r="D896" s="23">
        <f t="shared" si="66"/>
        <v>332.19779999999997</v>
      </c>
      <c r="E896" s="24">
        <f>SMA1MSFT[[#This Row],[Adj Close]]-SMA1MSFT[[#This Row],[Naive Trend ]]</f>
        <v>0.53490000000005011</v>
      </c>
      <c r="F896" s="6">
        <f t="shared" si="65"/>
        <v>0.2861180100000536</v>
      </c>
      <c r="G896" s="6">
        <f>ABS(SMA1MSFT[[#This Row],[Erorr 1]])</f>
        <v>0.53490000000005011</v>
      </c>
      <c r="H896" s="25">
        <f>SMA1MSFT[[#This Row],[Abs Erorr 1]]/SMA1MSFT[[#This Row],[Adj Close]]</f>
        <v>1.6075967285453161E-3</v>
      </c>
      <c r="I896" s="23">
        <f t="shared" si="68"/>
        <v>328.95250000000004</v>
      </c>
      <c r="J896" s="26">
        <f>(SMA1MSFT[[#This Row],[Adj Close]]-SMA1MSFT[[#This Row],[3-MA]])</f>
        <v>3.7801999999999794</v>
      </c>
      <c r="K896" s="11">
        <f t="shared" si="67"/>
        <v>14.289912039999844</v>
      </c>
      <c r="L896" s="11">
        <f>ABS(SMA1MSFT[[#This Row],[Erorr 2]])</f>
        <v>3.7801999999999794</v>
      </c>
      <c r="M896" s="25">
        <f>SMA1MSFT[[#This Row],[Abs Erorr 2]]/SMA1MSFT[[#This Row],[Adj Close]]</f>
        <v>1.1361071514762388E-2</v>
      </c>
      <c r="N896" s="23">
        <f t="shared" si="69"/>
        <v>327.90428333333335</v>
      </c>
      <c r="O896" s="27">
        <f>SMA1MSFT[[#This Row],[Adj Close]]-SMA1MSFT[[#This Row],[6-MA]]</f>
        <v>4.8284166666666692</v>
      </c>
      <c r="P896" s="11">
        <f>(SMA1MSFT[[#This Row],[Adj Close]]-N896)^2</f>
        <v>23.313607506944468</v>
      </c>
      <c r="Q896" s="11">
        <f>ABS(SMA1MSFT[[#This Row],[Erorr 3]])</f>
        <v>4.8284166666666692</v>
      </c>
      <c r="R896" s="28">
        <f>SMA1MSFT[[#This Row],[Abs Erorr 3]]/SMA1MSFT[[#This Row],[Adj Close]]</f>
        <v>1.4511398088215161E-2</v>
      </c>
    </row>
    <row r="897" spans="2:18">
      <c r="B897" s="14">
        <v>45083.291666666664</v>
      </c>
      <c r="C897" s="15">
        <v>330.49430000000001</v>
      </c>
      <c r="D897" s="23">
        <f t="shared" si="66"/>
        <v>332.73270000000002</v>
      </c>
      <c r="E897" s="24">
        <f>SMA1MSFT[[#This Row],[Adj Close]]-SMA1MSFT[[#This Row],[Naive Trend ]]</f>
        <v>-2.2384000000000128</v>
      </c>
      <c r="F897" s="6">
        <f t="shared" si="65"/>
        <v>5.010434560000057</v>
      </c>
      <c r="G897" s="6">
        <f>ABS(SMA1MSFT[[#This Row],[Erorr 1]])</f>
        <v>2.2384000000000128</v>
      </c>
      <c r="H897" s="25">
        <f>SMA1MSFT[[#This Row],[Abs Erorr 1]]/SMA1MSFT[[#This Row],[Adj Close]]</f>
        <v>6.7728853417442078E-3</v>
      </c>
      <c r="I897" s="23">
        <f t="shared" si="68"/>
        <v>331.44509999999997</v>
      </c>
      <c r="J897" s="26">
        <f>(SMA1MSFT[[#This Row],[Adj Close]]-SMA1MSFT[[#This Row],[3-MA]])</f>
        <v>-0.95079999999995835</v>
      </c>
      <c r="K897" s="11">
        <f t="shared" si="67"/>
        <v>0.90402063999992077</v>
      </c>
      <c r="L897" s="11">
        <f>ABS(SMA1MSFT[[#This Row],[Erorr 2]])</f>
        <v>0.95079999999995835</v>
      </c>
      <c r="M897" s="25">
        <f>SMA1MSFT[[#This Row],[Abs Erorr 2]]/SMA1MSFT[[#This Row],[Adj Close]]</f>
        <v>2.8769028694290892E-3</v>
      </c>
      <c r="N897" s="23">
        <f t="shared" si="69"/>
        <v>329.55833333333334</v>
      </c>
      <c r="O897" s="27">
        <f>SMA1MSFT[[#This Row],[Adj Close]]-SMA1MSFT[[#This Row],[6-MA]]</f>
        <v>0.93596666666667261</v>
      </c>
      <c r="P897" s="11">
        <f>(SMA1MSFT[[#This Row],[Adj Close]]-N897)^2</f>
        <v>0.87603360111112227</v>
      </c>
      <c r="Q897" s="11">
        <f>ABS(SMA1MSFT[[#This Row],[Erorr 3]])</f>
        <v>0.93596666666667261</v>
      </c>
      <c r="R897" s="28">
        <f>SMA1MSFT[[#This Row],[Abs Erorr 3]]/SMA1MSFT[[#This Row],[Adj Close]]</f>
        <v>2.8320206026750615E-3</v>
      </c>
    </row>
    <row r="898" spans="2:18">
      <c r="B898" s="14">
        <v>45084.291666666664</v>
      </c>
      <c r="C898" s="15">
        <v>320.29259999999999</v>
      </c>
      <c r="D898" s="23">
        <f t="shared" si="66"/>
        <v>330.49430000000001</v>
      </c>
      <c r="E898" s="24">
        <f>SMA1MSFT[[#This Row],[Adj Close]]-SMA1MSFT[[#This Row],[Naive Trend ]]</f>
        <v>-10.201700000000017</v>
      </c>
      <c r="F898" s="6">
        <f t="shared" si="65"/>
        <v>104.07468289000035</v>
      </c>
      <c r="G898" s="6">
        <f>ABS(SMA1MSFT[[#This Row],[Erorr 1]])</f>
        <v>10.201700000000017</v>
      </c>
      <c r="H898" s="25">
        <f>SMA1MSFT[[#This Row],[Abs Erorr 1]]/SMA1MSFT[[#This Row],[Adj Close]]</f>
        <v>3.1851188569451863E-2</v>
      </c>
      <c r="I898" s="23">
        <f t="shared" si="68"/>
        <v>331.80826666666667</v>
      </c>
      <c r="J898" s="26">
        <f>(SMA1MSFT[[#This Row],[Adj Close]]-SMA1MSFT[[#This Row],[3-MA]])</f>
        <v>-11.515666666666675</v>
      </c>
      <c r="K898" s="11">
        <f t="shared" si="67"/>
        <v>132.61057877777796</v>
      </c>
      <c r="L898" s="11">
        <f>ABS(SMA1MSFT[[#This Row],[Erorr 2]])</f>
        <v>11.515666666666675</v>
      </c>
      <c r="M898" s="25">
        <f>SMA1MSFT[[#This Row],[Abs Erorr 2]]/SMA1MSFT[[#This Row],[Adj Close]]</f>
        <v>3.5953583275625707E-2</v>
      </c>
      <c r="N898" s="23">
        <f t="shared" si="69"/>
        <v>329.68873333333335</v>
      </c>
      <c r="O898" s="27">
        <f>SMA1MSFT[[#This Row],[Adj Close]]-SMA1MSFT[[#This Row],[6-MA]]</f>
        <v>-9.3961333333333528</v>
      </c>
      <c r="P898" s="11">
        <f>(SMA1MSFT[[#This Row],[Adj Close]]-N898)^2</f>
        <v>88.287321617778147</v>
      </c>
      <c r="Q898" s="11">
        <f>ABS(SMA1MSFT[[#This Row],[Erorr 3]])</f>
        <v>9.3961333333333528</v>
      </c>
      <c r="R898" s="28">
        <f>SMA1MSFT[[#This Row],[Abs Erorr 3]]/SMA1MSFT[[#This Row],[Adj Close]]</f>
        <v>2.9336092477107972E-2</v>
      </c>
    </row>
    <row r="899" spans="2:18">
      <c r="B899" s="14">
        <v>45085.291666666664</v>
      </c>
      <c r="C899" s="15">
        <v>322.15469999999999</v>
      </c>
      <c r="D899" s="23">
        <f t="shared" si="66"/>
        <v>320.29259999999999</v>
      </c>
      <c r="E899" s="24">
        <f>SMA1MSFT[[#This Row],[Adj Close]]-SMA1MSFT[[#This Row],[Naive Trend ]]</f>
        <v>1.8620999999999981</v>
      </c>
      <c r="F899" s="6">
        <f t="shared" si="65"/>
        <v>3.4674164099999927</v>
      </c>
      <c r="G899" s="6">
        <f>ABS(SMA1MSFT[[#This Row],[Erorr 1]])</f>
        <v>1.8620999999999981</v>
      </c>
      <c r="H899" s="25">
        <f>SMA1MSFT[[#This Row],[Abs Erorr 1]]/SMA1MSFT[[#This Row],[Adj Close]]</f>
        <v>5.7801422732618778E-3</v>
      </c>
      <c r="I899" s="23">
        <f t="shared" si="68"/>
        <v>327.83986666666669</v>
      </c>
      <c r="J899" s="26">
        <f>(SMA1MSFT[[#This Row],[Adj Close]]-SMA1MSFT[[#This Row],[3-MA]])</f>
        <v>-5.6851666666667029</v>
      </c>
      <c r="K899" s="11">
        <f t="shared" si="67"/>
        <v>32.321120027778193</v>
      </c>
      <c r="L899" s="11">
        <f>ABS(SMA1MSFT[[#This Row],[Erorr 2]])</f>
        <v>5.6851666666667029</v>
      </c>
      <c r="M899" s="25">
        <f>SMA1MSFT[[#This Row],[Abs Erorr 2]]/SMA1MSFT[[#This Row],[Adj Close]]</f>
        <v>1.7647318715718577E-2</v>
      </c>
      <c r="N899" s="23">
        <f t="shared" si="69"/>
        <v>328.39618333333334</v>
      </c>
      <c r="O899" s="27">
        <f>SMA1MSFT[[#This Row],[Adj Close]]-SMA1MSFT[[#This Row],[6-MA]]</f>
        <v>-6.241483333333349</v>
      </c>
      <c r="P899" s="11">
        <f>(SMA1MSFT[[#This Row],[Adj Close]]-N899)^2</f>
        <v>38.956114200277973</v>
      </c>
      <c r="Q899" s="11">
        <f>ABS(SMA1MSFT[[#This Row],[Erorr 3]])</f>
        <v>6.241483333333349</v>
      </c>
      <c r="R899" s="28">
        <f>SMA1MSFT[[#This Row],[Abs Erorr 3]]/SMA1MSFT[[#This Row],[Adj Close]]</f>
        <v>1.9374180582600067E-2</v>
      </c>
    </row>
    <row r="900" spans="2:18">
      <c r="B900" s="14">
        <v>45086.291666666664</v>
      </c>
      <c r="C900" s="15">
        <v>323.67009999999999</v>
      </c>
      <c r="D900" s="23">
        <f t="shared" si="66"/>
        <v>322.15469999999999</v>
      </c>
      <c r="E900" s="24">
        <f>SMA1MSFT[[#This Row],[Adj Close]]-SMA1MSFT[[#This Row],[Naive Trend ]]</f>
        <v>1.5153999999999996</v>
      </c>
      <c r="F900" s="6">
        <f t="shared" ref="F900:F963" si="70">(C900-D900)^2</f>
        <v>2.2964371599999991</v>
      </c>
      <c r="G900" s="6">
        <f>ABS(SMA1MSFT[[#This Row],[Erorr 1]])</f>
        <v>1.5153999999999996</v>
      </c>
      <c r="H900" s="25">
        <f>SMA1MSFT[[#This Row],[Abs Erorr 1]]/SMA1MSFT[[#This Row],[Adj Close]]</f>
        <v>4.681927678831006E-3</v>
      </c>
      <c r="I900" s="23">
        <f t="shared" si="68"/>
        <v>324.31386666666668</v>
      </c>
      <c r="J900" s="26">
        <f>(SMA1MSFT[[#This Row],[Adj Close]]-SMA1MSFT[[#This Row],[3-MA]])</f>
        <v>-0.6437666666666928</v>
      </c>
      <c r="K900" s="11">
        <f t="shared" si="67"/>
        <v>0.41443552111114473</v>
      </c>
      <c r="L900" s="11">
        <f>ABS(SMA1MSFT[[#This Row],[Erorr 2]])</f>
        <v>0.6437666666666928</v>
      </c>
      <c r="M900" s="25">
        <f>SMA1MSFT[[#This Row],[Abs Erorr 2]]/SMA1MSFT[[#This Row],[Adj Close]]</f>
        <v>1.9889593344170277E-3</v>
      </c>
      <c r="N900" s="23">
        <f t="shared" si="69"/>
        <v>327.87948333333333</v>
      </c>
      <c r="O900" s="27">
        <f>SMA1MSFT[[#This Row],[Adj Close]]-SMA1MSFT[[#This Row],[6-MA]]</f>
        <v>-4.209383333333335</v>
      </c>
      <c r="P900" s="11">
        <f>(SMA1MSFT[[#This Row],[Adj Close]]-N900)^2</f>
        <v>17.71890804694446</v>
      </c>
      <c r="Q900" s="11">
        <f>ABS(SMA1MSFT[[#This Row],[Erorr 3]])</f>
        <v>4.209383333333335</v>
      </c>
      <c r="R900" s="28">
        <f>SMA1MSFT[[#This Row],[Abs Erorr 3]]/SMA1MSFT[[#This Row],[Adj Close]]</f>
        <v>1.300516585663407E-2</v>
      </c>
    </row>
    <row r="901" spans="2:18">
      <c r="B901" s="14">
        <v>45089.291666666664</v>
      </c>
      <c r="C901" s="15">
        <v>328.68180000000001</v>
      </c>
      <c r="D901" s="23">
        <f t="shared" ref="D901:D964" si="71">C900</f>
        <v>323.67009999999999</v>
      </c>
      <c r="E901" s="24">
        <f>SMA1MSFT[[#This Row],[Adj Close]]-SMA1MSFT[[#This Row],[Naive Trend ]]</f>
        <v>5.0117000000000189</v>
      </c>
      <c r="F901" s="6">
        <f t="shared" si="70"/>
        <v>25.117136890000189</v>
      </c>
      <c r="G901" s="6">
        <f>ABS(SMA1MSFT[[#This Row],[Erorr 1]])</f>
        <v>5.0117000000000189</v>
      </c>
      <c r="H901" s="25">
        <f>SMA1MSFT[[#This Row],[Abs Erorr 1]]/SMA1MSFT[[#This Row],[Adj Close]]</f>
        <v>1.524787803888143E-2</v>
      </c>
      <c r="I901" s="23">
        <f t="shared" si="68"/>
        <v>322.03913333333338</v>
      </c>
      <c r="J901" s="26">
        <f>(SMA1MSFT[[#This Row],[Adj Close]]-SMA1MSFT[[#This Row],[3-MA]])</f>
        <v>6.6426666666666279</v>
      </c>
      <c r="K901" s="11">
        <f t="shared" si="67"/>
        <v>44.125020444443926</v>
      </c>
      <c r="L901" s="11">
        <f>ABS(SMA1MSFT[[#This Row],[Erorr 2]])</f>
        <v>6.6426666666666279</v>
      </c>
      <c r="M901" s="25">
        <f>SMA1MSFT[[#This Row],[Abs Erorr 2]]/SMA1MSFT[[#This Row],[Adj Close]]</f>
        <v>2.021002278394066E-2</v>
      </c>
      <c r="N901" s="23">
        <f t="shared" si="69"/>
        <v>326.9237</v>
      </c>
      <c r="O901" s="27">
        <f>SMA1MSFT[[#This Row],[Adj Close]]-SMA1MSFT[[#This Row],[6-MA]]</f>
        <v>1.7581000000000131</v>
      </c>
      <c r="P901" s="11">
        <f>(SMA1MSFT[[#This Row],[Adj Close]]-N901)^2</f>
        <v>3.0909156100000459</v>
      </c>
      <c r="Q901" s="11">
        <f>ABS(SMA1MSFT[[#This Row],[Erorr 3]])</f>
        <v>1.7581000000000131</v>
      </c>
      <c r="R901" s="28">
        <f>SMA1MSFT[[#This Row],[Abs Erorr 3]]/SMA1MSFT[[#This Row],[Adj Close]]</f>
        <v>5.3489423509303314E-3</v>
      </c>
    </row>
    <row r="902" spans="2:18">
      <c r="B902" s="14">
        <v>45090.291666666664</v>
      </c>
      <c r="C902" s="15">
        <v>331.0985</v>
      </c>
      <c r="D902" s="23">
        <f t="shared" si="71"/>
        <v>328.68180000000001</v>
      </c>
      <c r="E902" s="24">
        <f>SMA1MSFT[[#This Row],[Adj Close]]-SMA1MSFT[[#This Row],[Naive Trend ]]</f>
        <v>2.4166999999999916</v>
      </c>
      <c r="F902" s="6">
        <f t="shared" si="70"/>
        <v>5.8404388899999597</v>
      </c>
      <c r="G902" s="6">
        <f>ABS(SMA1MSFT[[#This Row],[Erorr 1]])</f>
        <v>2.4166999999999916</v>
      </c>
      <c r="H902" s="25">
        <f>SMA1MSFT[[#This Row],[Abs Erorr 1]]/SMA1MSFT[[#This Row],[Adj Close]]</f>
        <v>7.2990363894731977E-3</v>
      </c>
      <c r="I902" s="23">
        <f t="shared" si="68"/>
        <v>324.83553333333333</v>
      </c>
      <c r="J902" s="26">
        <f>(SMA1MSFT[[#This Row],[Adj Close]]-SMA1MSFT[[#This Row],[3-MA]])</f>
        <v>6.2629666666666708</v>
      </c>
      <c r="K902" s="11">
        <f t="shared" ref="K902:K965" si="72">(C902-I902)^2</f>
        <v>39.224751467777828</v>
      </c>
      <c r="L902" s="11">
        <f>ABS(SMA1MSFT[[#This Row],[Erorr 2]])</f>
        <v>6.2629666666666708</v>
      </c>
      <c r="M902" s="25">
        <f>SMA1MSFT[[#This Row],[Abs Erorr 2]]/SMA1MSFT[[#This Row],[Adj Close]]</f>
        <v>1.89157204477419E-2</v>
      </c>
      <c r="N902" s="23">
        <f t="shared" si="69"/>
        <v>326.33770000000004</v>
      </c>
      <c r="O902" s="27">
        <f>SMA1MSFT[[#This Row],[Adj Close]]-SMA1MSFT[[#This Row],[6-MA]]</f>
        <v>4.7607999999999606</v>
      </c>
      <c r="P902" s="11">
        <f>(SMA1MSFT[[#This Row],[Adj Close]]-N902)^2</f>
        <v>22.665216639999624</v>
      </c>
      <c r="Q902" s="11">
        <f>ABS(SMA1MSFT[[#This Row],[Erorr 3]])</f>
        <v>4.7607999999999606</v>
      </c>
      <c r="R902" s="28">
        <f>SMA1MSFT[[#This Row],[Abs Erorr 3]]/SMA1MSFT[[#This Row],[Adj Close]]</f>
        <v>1.4378802682585274E-2</v>
      </c>
    </row>
    <row r="903" spans="2:18">
      <c r="B903" s="14">
        <v>45091.291666666664</v>
      </c>
      <c r="C903" s="15">
        <v>334.11939999999998</v>
      </c>
      <c r="D903" s="23">
        <f t="shared" si="71"/>
        <v>331.0985</v>
      </c>
      <c r="E903" s="24">
        <f>SMA1MSFT[[#This Row],[Adj Close]]-SMA1MSFT[[#This Row],[Naive Trend ]]</f>
        <v>3.0208999999999833</v>
      </c>
      <c r="F903" s="6">
        <f t="shared" si="70"/>
        <v>9.1258368099998997</v>
      </c>
      <c r="G903" s="6">
        <f>ABS(SMA1MSFT[[#This Row],[Erorr 1]])</f>
        <v>3.0208999999999833</v>
      </c>
      <c r="H903" s="25">
        <f>SMA1MSFT[[#This Row],[Abs Erorr 1]]/SMA1MSFT[[#This Row],[Adj Close]]</f>
        <v>9.0413786209360587E-3</v>
      </c>
      <c r="I903" s="23">
        <f t="shared" ref="I903:I966" si="73">AVERAGE(C900:C902)</f>
        <v>327.8168</v>
      </c>
      <c r="J903" s="26">
        <f>(SMA1MSFT[[#This Row],[Adj Close]]-SMA1MSFT[[#This Row],[3-MA]])</f>
        <v>6.302599999999984</v>
      </c>
      <c r="K903" s="11">
        <f t="shared" si="72"/>
        <v>39.7227667599998</v>
      </c>
      <c r="L903" s="11">
        <f>ABS(SMA1MSFT[[#This Row],[Erorr 2]])</f>
        <v>6.302599999999984</v>
      </c>
      <c r="M903" s="25">
        <f>SMA1MSFT[[#This Row],[Abs Erorr 2]]/SMA1MSFT[[#This Row],[Adj Close]]</f>
        <v>1.8863316526966063E-2</v>
      </c>
      <c r="N903" s="23">
        <f t="shared" si="69"/>
        <v>326.0653333333334</v>
      </c>
      <c r="O903" s="27">
        <f>SMA1MSFT[[#This Row],[Adj Close]]-SMA1MSFT[[#This Row],[6-MA]]</f>
        <v>8.0540666666665857</v>
      </c>
      <c r="P903" s="11">
        <f>(SMA1MSFT[[#This Row],[Adj Close]]-N903)^2</f>
        <v>64.867989871109813</v>
      </c>
      <c r="Q903" s="11">
        <f>ABS(SMA1MSFT[[#This Row],[Erorr 3]])</f>
        <v>8.0540666666665857</v>
      </c>
      <c r="R903" s="28">
        <f>SMA1MSFT[[#This Row],[Abs Erorr 3]]/SMA1MSFT[[#This Row],[Adj Close]]</f>
        <v>2.4105354752422595E-2</v>
      </c>
    </row>
    <row r="904" spans="2:18">
      <c r="B904" s="14">
        <v>45092.291666666664</v>
      </c>
      <c r="C904" s="15">
        <v>344.77670000000001</v>
      </c>
      <c r="D904" s="23">
        <f t="shared" si="71"/>
        <v>334.11939999999998</v>
      </c>
      <c r="E904" s="24">
        <f>SMA1MSFT[[#This Row],[Adj Close]]-SMA1MSFT[[#This Row],[Naive Trend ]]</f>
        <v>10.657300000000021</v>
      </c>
      <c r="F904" s="6">
        <f t="shared" si="70"/>
        <v>113.57804329000044</v>
      </c>
      <c r="G904" s="6">
        <f>ABS(SMA1MSFT[[#This Row],[Erorr 1]])</f>
        <v>10.657300000000021</v>
      </c>
      <c r="H904" s="25">
        <f>SMA1MSFT[[#This Row],[Abs Erorr 1]]/SMA1MSFT[[#This Row],[Adj Close]]</f>
        <v>3.0910731496647019E-2</v>
      </c>
      <c r="I904" s="23">
        <f t="shared" si="73"/>
        <v>331.29989999999998</v>
      </c>
      <c r="J904" s="26">
        <f>(SMA1MSFT[[#This Row],[Adj Close]]-SMA1MSFT[[#This Row],[3-MA]])</f>
        <v>13.476800000000026</v>
      </c>
      <c r="K904" s="11">
        <f t="shared" si="72"/>
        <v>181.62413824000069</v>
      </c>
      <c r="L904" s="11">
        <f>ABS(SMA1MSFT[[#This Row],[Erorr 2]])</f>
        <v>13.476800000000026</v>
      </c>
      <c r="M904" s="25">
        <f>SMA1MSFT[[#This Row],[Abs Erorr 2]]/SMA1MSFT[[#This Row],[Adj Close]]</f>
        <v>3.9088488288216768E-2</v>
      </c>
      <c r="N904" s="23">
        <f t="shared" si="69"/>
        <v>326.66951666666671</v>
      </c>
      <c r="O904" s="27">
        <f>SMA1MSFT[[#This Row],[Adj Close]]-SMA1MSFT[[#This Row],[6-MA]]</f>
        <v>18.107183333333296</v>
      </c>
      <c r="P904" s="11">
        <f>(SMA1MSFT[[#This Row],[Adj Close]]-N904)^2</f>
        <v>327.87008826694307</v>
      </c>
      <c r="Q904" s="11">
        <f>ABS(SMA1MSFT[[#This Row],[Erorr 3]])</f>
        <v>18.107183333333296</v>
      </c>
      <c r="R904" s="28">
        <f>SMA1MSFT[[#This Row],[Abs Erorr 3]]/SMA1MSFT[[#This Row],[Adj Close]]</f>
        <v>5.251858183378777E-2</v>
      </c>
    </row>
    <row r="905" spans="2:18">
      <c r="B905" s="14">
        <v>45093.291666666664</v>
      </c>
      <c r="C905" s="15">
        <v>339.06169999999997</v>
      </c>
      <c r="D905" s="23">
        <f t="shared" si="71"/>
        <v>344.77670000000001</v>
      </c>
      <c r="E905" s="24">
        <f>SMA1MSFT[[#This Row],[Adj Close]]-SMA1MSFT[[#This Row],[Naive Trend ]]</f>
        <v>-5.7150000000000318</v>
      </c>
      <c r="F905" s="6">
        <f t="shared" si="70"/>
        <v>32.661225000000364</v>
      </c>
      <c r="G905" s="6">
        <f>ABS(SMA1MSFT[[#This Row],[Erorr 1]])</f>
        <v>5.7150000000000318</v>
      </c>
      <c r="H905" s="25">
        <f>SMA1MSFT[[#This Row],[Abs Erorr 1]]/SMA1MSFT[[#This Row],[Adj Close]]</f>
        <v>1.6855339308450446E-2</v>
      </c>
      <c r="I905" s="23">
        <f t="shared" si="73"/>
        <v>336.66486666666668</v>
      </c>
      <c r="J905" s="26">
        <f>(SMA1MSFT[[#This Row],[Adj Close]]-SMA1MSFT[[#This Row],[3-MA]])</f>
        <v>2.3968333333332907</v>
      </c>
      <c r="K905" s="11">
        <f t="shared" si="72"/>
        <v>5.7448100277775733</v>
      </c>
      <c r="L905" s="11">
        <f>ABS(SMA1MSFT[[#This Row],[Erorr 2]])</f>
        <v>2.3968333333332907</v>
      </c>
      <c r="M905" s="25">
        <f>SMA1MSFT[[#This Row],[Abs Erorr 2]]/SMA1MSFT[[#This Row],[Adj Close]]</f>
        <v>7.0690182150720381E-3</v>
      </c>
      <c r="N905" s="23">
        <f t="shared" si="69"/>
        <v>330.75020000000001</v>
      </c>
      <c r="O905" s="27">
        <f>SMA1MSFT[[#This Row],[Adj Close]]-SMA1MSFT[[#This Row],[6-MA]]</f>
        <v>8.3114999999999668</v>
      </c>
      <c r="P905" s="11">
        <f>(SMA1MSFT[[#This Row],[Adj Close]]-N905)^2</f>
        <v>69.081032249999453</v>
      </c>
      <c r="Q905" s="11">
        <f>ABS(SMA1MSFT[[#This Row],[Erorr 3]])</f>
        <v>8.3114999999999668</v>
      </c>
      <c r="R905" s="28">
        <f>SMA1MSFT[[#This Row],[Abs Erorr 3]]/SMA1MSFT[[#This Row],[Adj Close]]</f>
        <v>2.4513237561187146E-2</v>
      </c>
    </row>
    <row r="906" spans="2:18">
      <c r="B906" s="14">
        <v>45097.291666666664</v>
      </c>
      <c r="C906" s="15">
        <v>334.82260000000002</v>
      </c>
      <c r="D906" s="23">
        <f t="shared" si="71"/>
        <v>339.06169999999997</v>
      </c>
      <c r="E906" s="24">
        <f>SMA1MSFT[[#This Row],[Adj Close]]-SMA1MSFT[[#This Row],[Naive Trend ]]</f>
        <v>-4.2390999999999508</v>
      </c>
      <c r="F906" s="6">
        <f t="shared" si="70"/>
        <v>17.969968809999582</v>
      </c>
      <c r="G906" s="6">
        <f>ABS(SMA1MSFT[[#This Row],[Erorr 1]])</f>
        <v>4.2390999999999508</v>
      </c>
      <c r="H906" s="25">
        <f>SMA1MSFT[[#This Row],[Abs Erorr 1]]/SMA1MSFT[[#This Row],[Adj Close]]</f>
        <v>1.26607343709772E-2</v>
      </c>
      <c r="I906" s="23">
        <f t="shared" si="73"/>
        <v>339.31926666666664</v>
      </c>
      <c r="J906" s="26">
        <f>(SMA1MSFT[[#This Row],[Adj Close]]-SMA1MSFT[[#This Row],[3-MA]])</f>
        <v>-4.4966666666666129</v>
      </c>
      <c r="K906" s="11">
        <f t="shared" si="72"/>
        <v>20.220011111110626</v>
      </c>
      <c r="L906" s="11">
        <f>ABS(SMA1MSFT[[#This Row],[Erorr 2]])</f>
        <v>4.4966666666666129</v>
      </c>
      <c r="M906" s="25">
        <f>SMA1MSFT[[#This Row],[Abs Erorr 2]]/SMA1MSFT[[#This Row],[Adj Close]]</f>
        <v>1.3429997457359845E-2</v>
      </c>
      <c r="N906" s="23">
        <f t="shared" ref="N906:N969" si="74">AVERAGE(C900:C905)</f>
        <v>333.56803333333335</v>
      </c>
      <c r="O906" s="27">
        <f>SMA1MSFT[[#This Row],[Adj Close]]-SMA1MSFT[[#This Row],[6-MA]]</f>
        <v>1.2545666666666762</v>
      </c>
      <c r="P906" s="11">
        <f>(SMA1MSFT[[#This Row],[Adj Close]]-N906)^2</f>
        <v>1.5739375211111348</v>
      </c>
      <c r="Q906" s="11">
        <f>ABS(SMA1MSFT[[#This Row],[Erorr 3]])</f>
        <v>1.2545666666666762</v>
      </c>
      <c r="R906" s="28">
        <f>SMA1MSFT[[#This Row],[Abs Erorr 3]]/SMA1MSFT[[#This Row],[Adj Close]]</f>
        <v>3.7469593350827456E-3</v>
      </c>
    </row>
    <row r="907" spans="2:18">
      <c r="B907" s="14">
        <v>45098.291666666664</v>
      </c>
      <c r="C907" s="15">
        <v>330.37540000000001</v>
      </c>
      <c r="D907" s="23">
        <f t="shared" si="71"/>
        <v>334.82260000000002</v>
      </c>
      <c r="E907" s="24">
        <f>SMA1MSFT[[#This Row],[Adj Close]]-SMA1MSFT[[#This Row],[Naive Trend ]]</f>
        <v>-4.4472000000000094</v>
      </c>
      <c r="F907" s="6">
        <f t="shared" si="70"/>
        <v>19.777587840000084</v>
      </c>
      <c r="G907" s="6">
        <f>ABS(SMA1MSFT[[#This Row],[Erorr 1]])</f>
        <v>4.4472000000000094</v>
      </c>
      <c r="H907" s="25">
        <f>SMA1MSFT[[#This Row],[Abs Erorr 1]]/SMA1MSFT[[#This Row],[Adj Close]]</f>
        <v>1.3461050671448326E-2</v>
      </c>
      <c r="I907" s="23">
        <f t="shared" si="73"/>
        <v>339.55366666666669</v>
      </c>
      <c r="J907" s="26">
        <f>(SMA1MSFT[[#This Row],[Adj Close]]-SMA1MSFT[[#This Row],[3-MA]])</f>
        <v>-9.1782666666666728</v>
      </c>
      <c r="K907" s="11">
        <f t="shared" si="72"/>
        <v>84.240579004444555</v>
      </c>
      <c r="L907" s="11">
        <f>ABS(SMA1MSFT[[#This Row],[Erorr 2]])</f>
        <v>9.1782666666666728</v>
      </c>
      <c r="M907" s="25">
        <f>SMA1MSFT[[#This Row],[Abs Erorr 2]]/SMA1MSFT[[#This Row],[Adj Close]]</f>
        <v>2.7781325930037987E-2</v>
      </c>
      <c r="N907" s="23">
        <f t="shared" si="74"/>
        <v>335.42678333333328</v>
      </c>
      <c r="O907" s="27">
        <f>SMA1MSFT[[#This Row],[Adj Close]]-SMA1MSFT[[#This Row],[6-MA]]</f>
        <v>-5.0513833333332627</v>
      </c>
      <c r="P907" s="11">
        <f>(SMA1MSFT[[#This Row],[Adj Close]]-N907)^2</f>
        <v>25.516473580277065</v>
      </c>
      <c r="Q907" s="11">
        <f>ABS(SMA1MSFT[[#This Row],[Erorr 3]])</f>
        <v>5.0513833333332627</v>
      </c>
      <c r="R907" s="28">
        <f>SMA1MSFT[[#This Row],[Abs Erorr 3]]/SMA1MSFT[[#This Row],[Adj Close]]</f>
        <v>1.5289828883546604E-2</v>
      </c>
    </row>
    <row r="908" spans="2:18">
      <c r="B908" s="14">
        <v>45099.291666666664</v>
      </c>
      <c r="C908" s="15">
        <v>336.4667</v>
      </c>
      <c r="D908" s="23">
        <f t="shared" si="71"/>
        <v>330.37540000000001</v>
      </c>
      <c r="E908" s="24">
        <f>SMA1MSFT[[#This Row],[Adj Close]]-SMA1MSFT[[#This Row],[Naive Trend ]]</f>
        <v>6.0912999999999897</v>
      </c>
      <c r="F908" s="6">
        <f t="shared" si="70"/>
        <v>37.103935689999872</v>
      </c>
      <c r="G908" s="6">
        <f>ABS(SMA1MSFT[[#This Row],[Erorr 1]])</f>
        <v>6.0912999999999897</v>
      </c>
      <c r="H908" s="25">
        <f>SMA1MSFT[[#This Row],[Abs Erorr 1]]/SMA1MSFT[[#This Row],[Adj Close]]</f>
        <v>1.8103723191626363E-2</v>
      </c>
      <c r="I908" s="23">
        <f t="shared" si="73"/>
        <v>334.7532333333333</v>
      </c>
      <c r="J908" s="26">
        <f>(SMA1MSFT[[#This Row],[Adj Close]]-SMA1MSFT[[#This Row],[3-MA]])</f>
        <v>1.7134666666667044</v>
      </c>
      <c r="K908" s="11">
        <f t="shared" si="72"/>
        <v>2.9359680177779071</v>
      </c>
      <c r="L908" s="11">
        <f>ABS(SMA1MSFT[[#This Row],[Erorr 2]])</f>
        <v>1.7134666666667044</v>
      </c>
      <c r="M908" s="25">
        <f>SMA1MSFT[[#This Row],[Abs Erorr 2]]/SMA1MSFT[[#This Row],[Adj Close]]</f>
        <v>5.0925297114594236E-3</v>
      </c>
      <c r="N908" s="23">
        <f t="shared" si="74"/>
        <v>335.70904999999999</v>
      </c>
      <c r="O908" s="27">
        <f>SMA1MSFT[[#This Row],[Adj Close]]-SMA1MSFT[[#This Row],[6-MA]]</f>
        <v>0.75765000000001237</v>
      </c>
      <c r="P908" s="11">
        <f>(SMA1MSFT[[#This Row],[Adj Close]]-N908)^2</f>
        <v>0.57403352250001871</v>
      </c>
      <c r="Q908" s="11">
        <f>ABS(SMA1MSFT[[#This Row],[Erorr 3]])</f>
        <v>0.75765000000001237</v>
      </c>
      <c r="R908" s="28">
        <f>SMA1MSFT[[#This Row],[Abs Erorr 3]]/SMA1MSFT[[#This Row],[Adj Close]]</f>
        <v>2.2517830144855714E-3</v>
      </c>
    </row>
    <row r="909" spans="2:18">
      <c r="B909" s="14">
        <v>45100.291666666664</v>
      </c>
      <c r="C909" s="15">
        <v>331.82139999999998</v>
      </c>
      <c r="D909" s="23">
        <f t="shared" si="71"/>
        <v>336.4667</v>
      </c>
      <c r="E909" s="24">
        <f>SMA1MSFT[[#This Row],[Adj Close]]-SMA1MSFT[[#This Row],[Naive Trend ]]</f>
        <v>-4.6453000000000202</v>
      </c>
      <c r="F909" s="6">
        <f t="shared" si="70"/>
        <v>21.578812090000188</v>
      </c>
      <c r="G909" s="6">
        <f>ABS(SMA1MSFT[[#This Row],[Erorr 1]])</f>
        <v>4.6453000000000202</v>
      </c>
      <c r="H909" s="25">
        <f>SMA1MSFT[[#This Row],[Abs Erorr 1]]/SMA1MSFT[[#This Row],[Adj Close]]</f>
        <v>1.3999398471587488E-2</v>
      </c>
      <c r="I909" s="23">
        <f t="shared" si="73"/>
        <v>333.88823333333335</v>
      </c>
      <c r="J909" s="26">
        <f>(SMA1MSFT[[#This Row],[Adj Close]]-SMA1MSFT[[#This Row],[3-MA]])</f>
        <v>-2.0668333333333635</v>
      </c>
      <c r="K909" s="11">
        <f t="shared" si="72"/>
        <v>4.2718000277779025</v>
      </c>
      <c r="L909" s="11">
        <f>ABS(SMA1MSFT[[#This Row],[Erorr 2]])</f>
        <v>2.0668333333333635</v>
      </c>
      <c r="M909" s="25">
        <f>SMA1MSFT[[#This Row],[Abs Erorr 2]]/SMA1MSFT[[#This Row],[Adj Close]]</f>
        <v>6.2287523750227192E-3</v>
      </c>
      <c r="N909" s="23">
        <f t="shared" si="74"/>
        <v>336.60374999999999</v>
      </c>
      <c r="O909" s="27">
        <f>SMA1MSFT[[#This Row],[Adj Close]]-SMA1MSFT[[#This Row],[6-MA]]</f>
        <v>-4.7823500000000081</v>
      </c>
      <c r="P909" s="11">
        <f>(SMA1MSFT[[#This Row],[Adj Close]]-N909)^2</f>
        <v>22.870871522500078</v>
      </c>
      <c r="Q909" s="11">
        <f>ABS(SMA1MSFT[[#This Row],[Erorr 3]])</f>
        <v>4.7823500000000081</v>
      </c>
      <c r="R909" s="28">
        <f>SMA1MSFT[[#This Row],[Abs Erorr 3]]/SMA1MSFT[[#This Row],[Adj Close]]</f>
        <v>1.4412421863086613E-2</v>
      </c>
    </row>
    <row r="910" spans="2:18">
      <c r="B910" s="14">
        <v>45103.291666666664</v>
      </c>
      <c r="C910" s="15">
        <v>325.46280000000002</v>
      </c>
      <c r="D910" s="23">
        <f t="shared" si="71"/>
        <v>331.82139999999998</v>
      </c>
      <c r="E910" s="24">
        <f>SMA1MSFT[[#This Row],[Adj Close]]-SMA1MSFT[[#This Row],[Naive Trend ]]</f>
        <v>-6.3585999999999672</v>
      </c>
      <c r="F910" s="6">
        <f t="shared" si="70"/>
        <v>40.431793959999581</v>
      </c>
      <c r="G910" s="6">
        <f>ABS(SMA1MSFT[[#This Row],[Erorr 1]])</f>
        <v>6.3585999999999672</v>
      </c>
      <c r="H910" s="25">
        <f>SMA1MSFT[[#This Row],[Abs Erorr 1]]/SMA1MSFT[[#This Row],[Adj Close]]</f>
        <v>1.9537102243328476E-2</v>
      </c>
      <c r="I910" s="23">
        <f t="shared" si="73"/>
        <v>332.88783333333339</v>
      </c>
      <c r="J910" s="26">
        <f>(SMA1MSFT[[#This Row],[Adj Close]]-SMA1MSFT[[#This Row],[3-MA]])</f>
        <v>-7.4250333333333742</v>
      </c>
      <c r="K910" s="11">
        <f t="shared" si="72"/>
        <v>55.131120001111718</v>
      </c>
      <c r="L910" s="11">
        <f>ABS(SMA1MSFT[[#This Row],[Erorr 2]])</f>
        <v>7.4250333333333742</v>
      </c>
      <c r="M910" s="25">
        <f>SMA1MSFT[[#This Row],[Abs Erorr 2]]/SMA1MSFT[[#This Row],[Adj Close]]</f>
        <v>2.2813769602342798E-2</v>
      </c>
      <c r="N910" s="23">
        <f t="shared" si="74"/>
        <v>336.22075000000001</v>
      </c>
      <c r="O910" s="27">
        <f>SMA1MSFT[[#This Row],[Adj Close]]-SMA1MSFT[[#This Row],[6-MA]]</f>
        <v>-10.757949999999994</v>
      </c>
      <c r="P910" s="11">
        <f>(SMA1MSFT[[#This Row],[Adj Close]]-N910)^2</f>
        <v>115.73348820249987</v>
      </c>
      <c r="Q910" s="11">
        <f>ABS(SMA1MSFT[[#This Row],[Erorr 3]])</f>
        <v>10.757949999999994</v>
      </c>
      <c r="R910" s="28">
        <f>SMA1MSFT[[#This Row],[Abs Erorr 3]]/SMA1MSFT[[#This Row],[Adj Close]]</f>
        <v>3.3054315270439491E-2</v>
      </c>
    </row>
    <row r="911" spans="2:18">
      <c r="B911" s="14">
        <v>45104.291666666664</v>
      </c>
      <c r="C911" s="15">
        <v>331.37580000000003</v>
      </c>
      <c r="D911" s="23">
        <f t="shared" si="71"/>
        <v>325.46280000000002</v>
      </c>
      <c r="E911" s="24">
        <f>SMA1MSFT[[#This Row],[Adj Close]]-SMA1MSFT[[#This Row],[Naive Trend ]]</f>
        <v>5.9130000000000109</v>
      </c>
      <c r="F911" s="6">
        <f t="shared" si="70"/>
        <v>34.963569000000128</v>
      </c>
      <c r="G911" s="6">
        <f>ABS(SMA1MSFT[[#This Row],[Erorr 1]])</f>
        <v>5.9130000000000109</v>
      </c>
      <c r="H911" s="25">
        <f>SMA1MSFT[[#This Row],[Abs Erorr 1]]/SMA1MSFT[[#This Row],[Adj Close]]</f>
        <v>1.7843789437852767E-2</v>
      </c>
      <c r="I911" s="23">
        <f t="shared" si="73"/>
        <v>331.25029999999998</v>
      </c>
      <c r="J911" s="26">
        <f>(SMA1MSFT[[#This Row],[Adj Close]]-SMA1MSFT[[#This Row],[3-MA]])</f>
        <v>0.12550000000004502</v>
      </c>
      <c r="K911" s="11">
        <f t="shared" si="72"/>
        <v>1.57502500000113E-2</v>
      </c>
      <c r="L911" s="11">
        <f>ABS(SMA1MSFT[[#This Row],[Erorr 2]])</f>
        <v>0.12550000000004502</v>
      </c>
      <c r="M911" s="25">
        <f>SMA1MSFT[[#This Row],[Abs Erorr 2]]/SMA1MSFT[[#This Row],[Adj Close]]</f>
        <v>3.7872409512114348E-4</v>
      </c>
      <c r="N911" s="23">
        <f t="shared" si="74"/>
        <v>333.0017666666667</v>
      </c>
      <c r="O911" s="27">
        <f>SMA1MSFT[[#This Row],[Adj Close]]-SMA1MSFT[[#This Row],[6-MA]]</f>
        <v>-1.6259666666666703</v>
      </c>
      <c r="P911" s="11">
        <f>(SMA1MSFT[[#This Row],[Adj Close]]-N911)^2</f>
        <v>2.6437676011111231</v>
      </c>
      <c r="Q911" s="11">
        <f>ABS(SMA1MSFT[[#This Row],[Erorr 3]])</f>
        <v>1.6259666666666703</v>
      </c>
      <c r="R911" s="28">
        <f>SMA1MSFT[[#This Row],[Abs Erorr 3]]/SMA1MSFT[[#This Row],[Adj Close]]</f>
        <v>4.9067151755398863E-3</v>
      </c>
    </row>
    <row r="912" spans="2:18">
      <c r="B912" s="14">
        <v>45105.291666666664</v>
      </c>
      <c r="C912" s="15">
        <v>332.64359999999999</v>
      </c>
      <c r="D912" s="23">
        <f t="shared" si="71"/>
        <v>331.37580000000003</v>
      </c>
      <c r="E912" s="24">
        <f>SMA1MSFT[[#This Row],[Adj Close]]-SMA1MSFT[[#This Row],[Naive Trend ]]</f>
        <v>1.2677999999999656</v>
      </c>
      <c r="F912" s="6">
        <f t="shared" si="70"/>
        <v>1.6073168399999129</v>
      </c>
      <c r="G912" s="6">
        <f>ABS(SMA1MSFT[[#This Row],[Erorr 1]])</f>
        <v>1.2677999999999656</v>
      </c>
      <c r="H912" s="25">
        <f>SMA1MSFT[[#This Row],[Abs Erorr 1]]/SMA1MSFT[[#This Row],[Adj Close]]</f>
        <v>3.811286313640081E-3</v>
      </c>
      <c r="I912" s="23">
        <f t="shared" si="73"/>
        <v>329.55333333333334</v>
      </c>
      <c r="J912" s="26">
        <f>(SMA1MSFT[[#This Row],[Adj Close]]-SMA1MSFT[[#This Row],[3-MA]])</f>
        <v>3.0902666666666505</v>
      </c>
      <c r="K912" s="11">
        <f t="shared" si="72"/>
        <v>9.5497480711110114</v>
      </c>
      <c r="L912" s="11">
        <f>ABS(SMA1MSFT[[#This Row],[Erorr 2]])</f>
        <v>3.0902666666666505</v>
      </c>
      <c r="M912" s="25">
        <f>SMA1MSFT[[#This Row],[Abs Erorr 2]]/SMA1MSFT[[#This Row],[Adj Close]]</f>
        <v>9.290022915416531E-3</v>
      </c>
      <c r="N912" s="23">
        <f t="shared" si="74"/>
        <v>331.72078333333337</v>
      </c>
      <c r="O912" s="27">
        <f>SMA1MSFT[[#This Row],[Adj Close]]-SMA1MSFT[[#This Row],[6-MA]]</f>
        <v>0.92281666666661977</v>
      </c>
      <c r="P912" s="11">
        <f>(SMA1MSFT[[#This Row],[Adj Close]]-N912)^2</f>
        <v>0.85159060027769118</v>
      </c>
      <c r="Q912" s="11">
        <f>ABS(SMA1MSFT[[#This Row],[Erorr 3]])</f>
        <v>0.92281666666661977</v>
      </c>
      <c r="R912" s="28">
        <f>SMA1MSFT[[#This Row],[Abs Erorr 3]]/SMA1MSFT[[#This Row],[Adj Close]]</f>
        <v>2.7741903546817668E-3</v>
      </c>
    </row>
    <row r="913" spans="2:18">
      <c r="B913" s="14">
        <v>45106.291666666664</v>
      </c>
      <c r="C913" s="15">
        <v>331.85120000000001</v>
      </c>
      <c r="D913" s="23">
        <f t="shared" si="71"/>
        <v>332.64359999999999</v>
      </c>
      <c r="E913" s="24">
        <f>SMA1MSFT[[#This Row],[Adj Close]]-SMA1MSFT[[#This Row],[Naive Trend ]]</f>
        <v>-0.79239999999998645</v>
      </c>
      <c r="F913" s="6">
        <f t="shared" si="70"/>
        <v>0.62789775999997854</v>
      </c>
      <c r="G913" s="6">
        <f>ABS(SMA1MSFT[[#This Row],[Erorr 1]])</f>
        <v>0.79239999999998645</v>
      </c>
      <c r="H913" s="25">
        <f>SMA1MSFT[[#This Row],[Abs Erorr 1]]/SMA1MSFT[[#This Row],[Adj Close]]</f>
        <v>2.3878171903551544E-3</v>
      </c>
      <c r="I913" s="23">
        <f t="shared" si="73"/>
        <v>329.82740000000001</v>
      </c>
      <c r="J913" s="26">
        <f>(SMA1MSFT[[#This Row],[Adj Close]]-SMA1MSFT[[#This Row],[3-MA]])</f>
        <v>2.0237999999999943</v>
      </c>
      <c r="K913" s="11">
        <f t="shared" si="72"/>
        <v>4.0957664399999771</v>
      </c>
      <c r="L913" s="11">
        <f>ABS(SMA1MSFT[[#This Row],[Erorr 2]])</f>
        <v>2.0237999999999943</v>
      </c>
      <c r="M913" s="25">
        <f>SMA1MSFT[[#This Row],[Abs Erorr 2]]/SMA1MSFT[[#This Row],[Adj Close]]</f>
        <v>6.0985164435144248E-3</v>
      </c>
      <c r="N913" s="23">
        <f t="shared" si="74"/>
        <v>331.35761666666667</v>
      </c>
      <c r="O913" s="27">
        <f>SMA1MSFT[[#This Row],[Adj Close]]-SMA1MSFT[[#This Row],[6-MA]]</f>
        <v>0.49358333333333348</v>
      </c>
      <c r="P913" s="11">
        <f>(SMA1MSFT[[#This Row],[Adj Close]]-N913)^2</f>
        <v>0.2436245069444446</v>
      </c>
      <c r="Q913" s="11">
        <f>ABS(SMA1MSFT[[#This Row],[Erorr 3]])</f>
        <v>0.49358333333333348</v>
      </c>
      <c r="R913" s="28">
        <f>SMA1MSFT[[#This Row],[Abs Erorr 3]]/SMA1MSFT[[#This Row],[Adj Close]]</f>
        <v>1.4873634126781326E-3</v>
      </c>
    </row>
    <row r="914" spans="2:18">
      <c r="B914" s="14">
        <v>45107.291666666664</v>
      </c>
      <c r="C914" s="15">
        <v>337.28879999999998</v>
      </c>
      <c r="D914" s="23">
        <f t="shared" si="71"/>
        <v>331.85120000000001</v>
      </c>
      <c r="E914" s="24">
        <f>SMA1MSFT[[#This Row],[Adj Close]]-SMA1MSFT[[#This Row],[Naive Trend ]]</f>
        <v>5.4375999999999749</v>
      </c>
      <c r="F914" s="6">
        <f t="shared" si="70"/>
        <v>29.567493759999728</v>
      </c>
      <c r="G914" s="6">
        <f>ABS(SMA1MSFT[[#This Row],[Erorr 1]])</f>
        <v>5.4375999999999749</v>
      </c>
      <c r="H914" s="25">
        <f>SMA1MSFT[[#This Row],[Abs Erorr 1]]/SMA1MSFT[[#This Row],[Adj Close]]</f>
        <v>1.6121495881274372E-2</v>
      </c>
      <c r="I914" s="23">
        <f t="shared" si="73"/>
        <v>331.95686666666666</v>
      </c>
      <c r="J914" s="26">
        <f>(SMA1MSFT[[#This Row],[Adj Close]]-SMA1MSFT[[#This Row],[3-MA]])</f>
        <v>5.3319333333333248</v>
      </c>
      <c r="K914" s="11">
        <f t="shared" si="72"/>
        <v>28.429513071111021</v>
      </c>
      <c r="L914" s="11">
        <f>ABS(SMA1MSFT[[#This Row],[Erorr 2]])</f>
        <v>5.3319333333333248</v>
      </c>
      <c r="M914" s="25">
        <f>SMA1MSFT[[#This Row],[Abs Erorr 2]]/SMA1MSFT[[#This Row],[Adj Close]]</f>
        <v>1.5808213416316597E-2</v>
      </c>
      <c r="N914" s="23">
        <f t="shared" si="74"/>
        <v>331.60358333333335</v>
      </c>
      <c r="O914" s="27">
        <f>SMA1MSFT[[#This Row],[Adj Close]]-SMA1MSFT[[#This Row],[6-MA]]</f>
        <v>5.6852166666666335</v>
      </c>
      <c r="P914" s="11">
        <f>(SMA1MSFT[[#This Row],[Adj Close]]-N914)^2</f>
        <v>32.321688546944067</v>
      </c>
      <c r="Q914" s="11">
        <f>ABS(SMA1MSFT[[#This Row],[Erorr 3]])</f>
        <v>5.6852166666666335</v>
      </c>
      <c r="R914" s="28">
        <f>SMA1MSFT[[#This Row],[Abs Erorr 3]]/SMA1MSFT[[#This Row],[Adj Close]]</f>
        <v>1.6855634301128984E-2</v>
      </c>
    </row>
    <row r="915" spans="2:18">
      <c r="B915" s="14">
        <v>45110.291666666664</v>
      </c>
      <c r="C915" s="15">
        <v>334.76319999999998</v>
      </c>
      <c r="D915" s="23">
        <f t="shared" si="71"/>
        <v>337.28879999999998</v>
      </c>
      <c r="E915" s="24">
        <f>SMA1MSFT[[#This Row],[Adj Close]]-SMA1MSFT[[#This Row],[Naive Trend ]]</f>
        <v>-2.5255999999999972</v>
      </c>
      <c r="F915" s="6">
        <f t="shared" si="70"/>
        <v>6.3786553599999856</v>
      </c>
      <c r="G915" s="6">
        <f>ABS(SMA1MSFT[[#This Row],[Erorr 1]])</f>
        <v>2.5255999999999972</v>
      </c>
      <c r="H915" s="25">
        <f>SMA1MSFT[[#This Row],[Abs Erorr 1]]/SMA1MSFT[[#This Row],[Adj Close]]</f>
        <v>7.5444373814087008E-3</v>
      </c>
      <c r="I915" s="23">
        <f t="shared" si="73"/>
        <v>333.92786666666666</v>
      </c>
      <c r="J915" s="26">
        <f>(SMA1MSFT[[#This Row],[Adj Close]]-SMA1MSFT[[#This Row],[3-MA]])</f>
        <v>0.83533333333332394</v>
      </c>
      <c r="K915" s="11">
        <f t="shared" si="72"/>
        <v>0.69778177777776207</v>
      </c>
      <c r="L915" s="11">
        <f>ABS(SMA1MSFT[[#This Row],[Erorr 2]])</f>
        <v>0.83533333333332394</v>
      </c>
      <c r="M915" s="25">
        <f>SMA1MSFT[[#This Row],[Abs Erorr 2]]/SMA1MSFT[[#This Row],[Adj Close]]</f>
        <v>2.4952961775168954E-3</v>
      </c>
      <c r="N915" s="23">
        <f t="shared" si="74"/>
        <v>331.74060000000003</v>
      </c>
      <c r="O915" s="27">
        <f>SMA1MSFT[[#This Row],[Adj Close]]-SMA1MSFT[[#This Row],[6-MA]]</f>
        <v>3.0225999999999544</v>
      </c>
      <c r="P915" s="11">
        <f>(SMA1MSFT[[#This Row],[Adj Close]]-N915)^2</f>
        <v>9.136110759999724</v>
      </c>
      <c r="Q915" s="11">
        <f>ABS(SMA1MSFT[[#This Row],[Erorr 3]])</f>
        <v>3.0225999999999544</v>
      </c>
      <c r="R915" s="28">
        <f>SMA1MSFT[[#This Row],[Abs Erorr 3]]/SMA1MSFT[[#This Row],[Adj Close]]</f>
        <v>9.0290689060205983E-3</v>
      </c>
    </row>
    <row r="916" spans="2:18">
      <c r="B916" s="14">
        <v>45112.291666666664</v>
      </c>
      <c r="C916" s="15">
        <v>334.92160000000001</v>
      </c>
      <c r="D916" s="23">
        <f t="shared" si="71"/>
        <v>334.76319999999998</v>
      </c>
      <c r="E916" s="24">
        <f>SMA1MSFT[[#This Row],[Adj Close]]-SMA1MSFT[[#This Row],[Naive Trend ]]</f>
        <v>0.15840000000002874</v>
      </c>
      <c r="F916" s="6">
        <f t="shared" si="70"/>
        <v>2.5090560000009105E-2</v>
      </c>
      <c r="G916" s="6">
        <f>ABS(SMA1MSFT[[#This Row],[Erorr 1]])</f>
        <v>0.15840000000002874</v>
      </c>
      <c r="H916" s="25">
        <f>SMA1MSFT[[#This Row],[Abs Erorr 1]]/SMA1MSFT[[#This Row],[Adj Close]]</f>
        <v>4.729465044954662E-4</v>
      </c>
      <c r="I916" s="23">
        <f t="shared" si="73"/>
        <v>334.63439999999997</v>
      </c>
      <c r="J916" s="26">
        <f>(SMA1MSFT[[#This Row],[Adj Close]]-SMA1MSFT[[#This Row],[3-MA]])</f>
        <v>0.2872000000000412</v>
      </c>
      <c r="K916" s="11">
        <f t="shared" si="72"/>
        <v>8.2483840000023664E-2</v>
      </c>
      <c r="L916" s="11">
        <f>ABS(SMA1MSFT[[#This Row],[Erorr 2]])</f>
        <v>0.2872000000000412</v>
      </c>
      <c r="M916" s="25">
        <f>SMA1MSFT[[#This Row],[Abs Erorr 2]]/SMA1MSFT[[#This Row],[Adj Close]]</f>
        <v>8.5751411673669657E-4</v>
      </c>
      <c r="N916" s="23">
        <f t="shared" si="74"/>
        <v>332.23090000000002</v>
      </c>
      <c r="O916" s="27">
        <f>SMA1MSFT[[#This Row],[Adj Close]]-SMA1MSFT[[#This Row],[6-MA]]</f>
        <v>2.6906999999999925</v>
      </c>
      <c r="P916" s="11">
        <f>(SMA1MSFT[[#This Row],[Adj Close]]-N916)^2</f>
        <v>7.2398664899999599</v>
      </c>
      <c r="Q916" s="11">
        <f>ABS(SMA1MSFT[[#This Row],[Erorr 3]])</f>
        <v>2.6906999999999925</v>
      </c>
      <c r="R916" s="28">
        <f>SMA1MSFT[[#This Row],[Abs Erorr 3]]/SMA1MSFT[[#This Row],[Adj Close]]</f>
        <v>8.0338204523088159E-3</v>
      </c>
    </row>
    <row r="917" spans="2:18">
      <c r="B917" s="14">
        <v>45113.291666666664</v>
      </c>
      <c r="C917" s="15">
        <v>338.01190000000003</v>
      </c>
      <c r="D917" s="23">
        <f t="shared" si="71"/>
        <v>334.92160000000001</v>
      </c>
      <c r="E917" s="24">
        <f>SMA1MSFT[[#This Row],[Adj Close]]-SMA1MSFT[[#This Row],[Naive Trend ]]</f>
        <v>3.0903000000000134</v>
      </c>
      <c r="F917" s="6">
        <f t="shared" si="70"/>
        <v>9.5499540900000834</v>
      </c>
      <c r="G917" s="6">
        <f>ABS(SMA1MSFT[[#This Row],[Erorr 1]])</f>
        <v>3.0903000000000134</v>
      </c>
      <c r="H917" s="25">
        <f>SMA1MSFT[[#This Row],[Abs Erorr 1]]/SMA1MSFT[[#This Row],[Adj Close]]</f>
        <v>9.1425775246374852E-3</v>
      </c>
      <c r="I917" s="23">
        <f t="shared" si="73"/>
        <v>335.65786666666662</v>
      </c>
      <c r="J917" s="26">
        <f>(SMA1MSFT[[#This Row],[Adj Close]]-SMA1MSFT[[#This Row],[3-MA]])</f>
        <v>2.3540333333334047</v>
      </c>
      <c r="K917" s="11">
        <f t="shared" si="72"/>
        <v>5.5414729344447808</v>
      </c>
      <c r="L917" s="11">
        <f>ABS(SMA1MSFT[[#This Row],[Erorr 2]])</f>
        <v>2.3540333333334047</v>
      </c>
      <c r="M917" s="25">
        <f>SMA1MSFT[[#This Row],[Abs Erorr 2]]/SMA1MSFT[[#This Row],[Adj Close]]</f>
        <v>6.9643504661622991E-3</v>
      </c>
      <c r="N917" s="23">
        <f t="shared" si="74"/>
        <v>333.80736666666667</v>
      </c>
      <c r="O917" s="27">
        <f>SMA1MSFT[[#This Row],[Adj Close]]-SMA1MSFT[[#This Row],[6-MA]]</f>
        <v>4.2045333333333588</v>
      </c>
      <c r="P917" s="11">
        <f>(SMA1MSFT[[#This Row],[Adj Close]]-N917)^2</f>
        <v>17.678100551111324</v>
      </c>
      <c r="Q917" s="11">
        <f>ABS(SMA1MSFT[[#This Row],[Erorr 3]])</f>
        <v>4.2045333333333588</v>
      </c>
      <c r="R917" s="28">
        <f>SMA1MSFT[[#This Row],[Abs Erorr 3]]/SMA1MSFT[[#This Row],[Adj Close]]</f>
        <v>1.2439009790286551E-2</v>
      </c>
    </row>
    <row r="918" spans="2:18">
      <c r="B918" s="14">
        <v>45114.291666666664</v>
      </c>
      <c r="C918" s="15">
        <v>334.00049999999999</v>
      </c>
      <c r="D918" s="23">
        <f t="shared" si="71"/>
        <v>338.01190000000003</v>
      </c>
      <c r="E918" s="24">
        <f>SMA1MSFT[[#This Row],[Adj Close]]-SMA1MSFT[[#This Row],[Naive Trend ]]</f>
        <v>-4.0114000000000374</v>
      </c>
      <c r="F918" s="6">
        <f t="shared" si="70"/>
        <v>16.091329960000301</v>
      </c>
      <c r="G918" s="6">
        <f>ABS(SMA1MSFT[[#This Row],[Erorr 1]])</f>
        <v>4.0114000000000374</v>
      </c>
      <c r="H918" s="25">
        <f>SMA1MSFT[[#This Row],[Abs Erorr 1]]/SMA1MSFT[[#This Row],[Adj Close]]</f>
        <v>1.2010161661434751E-2</v>
      </c>
      <c r="I918" s="23">
        <f t="shared" si="73"/>
        <v>335.89889999999997</v>
      </c>
      <c r="J918" s="26">
        <f>(SMA1MSFT[[#This Row],[Adj Close]]-SMA1MSFT[[#This Row],[3-MA]])</f>
        <v>-1.898399999999981</v>
      </c>
      <c r="K918" s="11">
        <f t="shared" si="72"/>
        <v>3.6039225599999276</v>
      </c>
      <c r="L918" s="11">
        <f>ABS(SMA1MSFT[[#This Row],[Erorr 2]])</f>
        <v>1.898399999999981</v>
      </c>
      <c r="M918" s="25">
        <f>SMA1MSFT[[#This Row],[Abs Erorr 2]]/SMA1MSFT[[#This Row],[Adj Close]]</f>
        <v>5.6838238266109812E-3</v>
      </c>
      <c r="N918" s="23">
        <f t="shared" si="74"/>
        <v>334.91338333333334</v>
      </c>
      <c r="O918" s="27">
        <f>SMA1MSFT[[#This Row],[Adj Close]]-SMA1MSFT[[#This Row],[6-MA]]</f>
        <v>-0.91288333333335459</v>
      </c>
      <c r="P918" s="11">
        <f>(SMA1MSFT[[#This Row],[Adj Close]]-N918)^2</f>
        <v>0.83335598027781654</v>
      </c>
      <c r="Q918" s="11">
        <f>ABS(SMA1MSFT[[#This Row],[Erorr 3]])</f>
        <v>0.91288333333335459</v>
      </c>
      <c r="R918" s="28">
        <f>SMA1MSFT[[#This Row],[Abs Erorr 3]]/SMA1MSFT[[#This Row],[Adj Close]]</f>
        <v>2.7331795411484551E-3</v>
      </c>
    </row>
    <row r="919" spans="2:18">
      <c r="B919" s="14">
        <v>45117.291666666664</v>
      </c>
      <c r="C919" s="15">
        <v>328.66199999999998</v>
      </c>
      <c r="D919" s="23">
        <f t="shared" si="71"/>
        <v>334.00049999999999</v>
      </c>
      <c r="E919" s="24">
        <f>SMA1MSFT[[#This Row],[Adj Close]]-SMA1MSFT[[#This Row],[Naive Trend ]]</f>
        <v>-5.3385000000000105</v>
      </c>
      <c r="F919" s="6">
        <f t="shared" si="70"/>
        <v>28.499582250000113</v>
      </c>
      <c r="G919" s="6">
        <f>ABS(SMA1MSFT[[#This Row],[Erorr 1]])</f>
        <v>5.3385000000000105</v>
      </c>
      <c r="H919" s="25">
        <f>SMA1MSFT[[#This Row],[Abs Erorr 1]]/SMA1MSFT[[#This Row],[Adj Close]]</f>
        <v>1.624313124121441E-2</v>
      </c>
      <c r="I919" s="23">
        <f t="shared" si="73"/>
        <v>335.64466666666669</v>
      </c>
      <c r="J919" s="26">
        <f>(SMA1MSFT[[#This Row],[Adj Close]]-SMA1MSFT[[#This Row],[3-MA]])</f>
        <v>-6.9826666666667165</v>
      </c>
      <c r="K919" s="11">
        <f t="shared" si="72"/>
        <v>48.757633777778473</v>
      </c>
      <c r="L919" s="11">
        <f>ABS(SMA1MSFT[[#This Row],[Erorr 2]])</f>
        <v>6.9826666666667165</v>
      </c>
      <c r="M919" s="25">
        <f>SMA1MSFT[[#This Row],[Abs Erorr 2]]/SMA1MSFT[[#This Row],[Adj Close]]</f>
        <v>2.1245737769096266E-2</v>
      </c>
      <c r="N919" s="23">
        <f t="shared" si="74"/>
        <v>335.1395333333333</v>
      </c>
      <c r="O919" s="27">
        <f>SMA1MSFT[[#This Row],[Adj Close]]-SMA1MSFT[[#This Row],[6-MA]]</f>
        <v>-6.4775333333333265</v>
      </c>
      <c r="P919" s="11">
        <f>(SMA1MSFT[[#This Row],[Adj Close]]-N919)^2</f>
        <v>41.958438084444353</v>
      </c>
      <c r="Q919" s="11">
        <f>ABS(SMA1MSFT[[#This Row],[Erorr 3]])</f>
        <v>6.4775333333333265</v>
      </c>
      <c r="R919" s="28">
        <f>SMA1MSFT[[#This Row],[Abs Erorr 3]]/SMA1MSFT[[#This Row],[Adj Close]]</f>
        <v>1.9708799110737862E-2</v>
      </c>
    </row>
    <row r="920" spans="2:18">
      <c r="B920" s="14">
        <v>45118.291666666664</v>
      </c>
      <c r="C920" s="15">
        <v>329.29579999999999</v>
      </c>
      <c r="D920" s="23">
        <f t="shared" si="71"/>
        <v>328.66199999999998</v>
      </c>
      <c r="E920" s="24">
        <f>SMA1MSFT[[#This Row],[Adj Close]]-SMA1MSFT[[#This Row],[Naive Trend ]]</f>
        <v>0.63380000000000791</v>
      </c>
      <c r="F920" s="6">
        <f t="shared" si="70"/>
        <v>0.40170244000001004</v>
      </c>
      <c r="G920" s="6">
        <f>ABS(SMA1MSFT[[#This Row],[Erorr 1]])</f>
        <v>0.63380000000000791</v>
      </c>
      <c r="H920" s="25">
        <f>SMA1MSFT[[#This Row],[Abs Erorr 1]]/SMA1MSFT[[#This Row],[Adj Close]]</f>
        <v>1.924713282100798E-3</v>
      </c>
      <c r="I920" s="23">
        <f t="shared" si="73"/>
        <v>333.55813333333339</v>
      </c>
      <c r="J920" s="26">
        <f>(SMA1MSFT[[#This Row],[Adj Close]]-SMA1MSFT[[#This Row],[3-MA]])</f>
        <v>-4.2623333333334017</v>
      </c>
      <c r="K920" s="11">
        <f t="shared" si="72"/>
        <v>18.167485444445028</v>
      </c>
      <c r="L920" s="11">
        <f>ABS(SMA1MSFT[[#This Row],[Erorr 2]])</f>
        <v>4.2623333333334017</v>
      </c>
      <c r="M920" s="25">
        <f>SMA1MSFT[[#This Row],[Abs Erorr 2]]/SMA1MSFT[[#This Row],[Adj Close]]</f>
        <v>1.2943782864322599E-2</v>
      </c>
      <c r="N920" s="23">
        <f t="shared" si="74"/>
        <v>334.608</v>
      </c>
      <c r="O920" s="27">
        <f>SMA1MSFT[[#This Row],[Adj Close]]-SMA1MSFT[[#This Row],[6-MA]]</f>
        <v>-5.3122000000000185</v>
      </c>
      <c r="P920" s="11">
        <f>(SMA1MSFT[[#This Row],[Adj Close]]-N920)^2</f>
        <v>28.219468840000197</v>
      </c>
      <c r="Q920" s="11">
        <f>ABS(SMA1MSFT[[#This Row],[Erorr 3]])</f>
        <v>5.3122000000000185</v>
      </c>
      <c r="R920" s="28">
        <f>SMA1MSFT[[#This Row],[Abs Erorr 3]]/SMA1MSFT[[#This Row],[Adj Close]]</f>
        <v>1.6132000468879405E-2</v>
      </c>
    </row>
    <row r="921" spans="2:18">
      <c r="B921" s="14">
        <v>45119.291666666664</v>
      </c>
      <c r="C921" s="15">
        <v>333.98070000000001</v>
      </c>
      <c r="D921" s="23">
        <f t="shared" si="71"/>
        <v>329.29579999999999</v>
      </c>
      <c r="E921" s="24">
        <f>SMA1MSFT[[#This Row],[Adj Close]]-SMA1MSFT[[#This Row],[Naive Trend ]]</f>
        <v>4.6849000000000274</v>
      </c>
      <c r="F921" s="6">
        <f t="shared" si="70"/>
        <v>21.948288010000258</v>
      </c>
      <c r="G921" s="6">
        <f>ABS(SMA1MSFT[[#This Row],[Erorr 1]])</f>
        <v>4.6849000000000274</v>
      </c>
      <c r="H921" s="25">
        <f>SMA1MSFT[[#This Row],[Abs Erorr 1]]/SMA1MSFT[[#This Row],[Adj Close]]</f>
        <v>1.4027457275225865E-2</v>
      </c>
      <c r="I921" s="23">
        <f t="shared" si="73"/>
        <v>330.65276666666665</v>
      </c>
      <c r="J921" s="26">
        <f>(SMA1MSFT[[#This Row],[Adj Close]]-SMA1MSFT[[#This Row],[3-MA]])</f>
        <v>3.3279333333333625</v>
      </c>
      <c r="K921" s="11">
        <f t="shared" si="72"/>
        <v>11.075140271111305</v>
      </c>
      <c r="L921" s="11">
        <f>ABS(SMA1MSFT[[#This Row],[Erorr 2]])</f>
        <v>3.3279333333333625</v>
      </c>
      <c r="M921" s="25">
        <f>SMA1MSFT[[#This Row],[Abs Erorr 2]]/SMA1MSFT[[#This Row],[Adj Close]]</f>
        <v>9.964448045451017E-3</v>
      </c>
      <c r="N921" s="23">
        <f t="shared" si="74"/>
        <v>333.27583333333337</v>
      </c>
      <c r="O921" s="27">
        <f>SMA1MSFT[[#This Row],[Adj Close]]-SMA1MSFT[[#This Row],[6-MA]]</f>
        <v>0.70486666666664632</v>
      </c>
      <c r="P921" s="11">
        <f>(SMA1MSFT[[#This Row],[Adj Close]]-N921)^2</f>
        <v>0.49683701777774908</v>
      </c>
      <c r="Q921" s="11">
        <f>ABS(SMA1MSFT[[#This Row],[Erorr 3]])</f>
        <v>0.70486666666664632</v>
      </c>
      <c r="R921" s="28">
        <f>SMA1MSFT[[#This Row],[Abs Erorr 3]]/SMA1MSFT[[#This Row],[Adj Close]]</f>
        <v>2.11050119562791E-3</v>
      </c>
    </row>
    <row r="922" spans="2:18">
      <c r="B922" s="14">
        <v>45120.291666666664</v>
      </c>
      <c r="C922" s="15">
        <v>339.3886</v>
      </c>
      <c r="D922" s="23">
        <f t="shared" si="71"/>
        <v>333.98070000000001</v>
      </c>
      <c r="E922" s="24">
        <f>SMA1MSFT[[#This Row],[Adj Close]]-SMA1MSFT[[#This Row],[Naive Trend ]]</f>
        <v>5.4078999999999837</v>
      </c>
      <c r="F922" s="6">
        <f t="shared" si="70"/>
        <v>29.245382409999824</v>
      </c>
      <c r="G922" s="6">
        <f>ABS(SMA1MSFT[[#This Row],[Erorr 1]])</f>
        <v>5.4078999999999837</v>
      </c>
      <c r="H922" s="25">
        <f>SMA1MSFT[[#This Row],[Abs Erorr 1]]/SMA1MSFT[[#This Row],[Adj Close]]</f>
        <v>1.5934241751196072E-2</v>
      </c>
      <c r="I922" s="23">
        <f t="shared" si="73"/>
        <v>330.64616666666666</v>
      </c>
      <c r="J922" s="26">
        <f>(SMA1MSFT[[#This Row],[Adj Close]]-SMA1MSFT[[#This Row],[3-MA]])</f>
        <v>8.7424333333333379</v>
      </c>
      <c r="K922" s="11">
        <f t="shared" si="72"/>
        <v>76.430140587777856</v>
      </c>
      <c r="L922" s="11">
        <f>ABS(SMA1MSFT[[#This Row],[Erorr 2]])</f>
        <v>8.7424333333333379</v>
      </c>
      <c r="M922" s="25">
        <f>SMA1MSFT[[#This Row],[Abs Erorr 2]]/SMA1MSFT[[#This Row],[Adj Close]]</f>
        <v>2.575936060708385E-2</v>
      </c>
      <c r="N922" s="23">
        <f t="shared" si="74"/>
        <v>333.14541666666668</v>
      </c>
      <c r="O922" s="27">
        <f>SMA1MSFT[[#This Row],[Adj Close]]-SMA1MSFT[[#This Row],[6-MA]]</f>
        <v>6.2431833333333202</v>
      </c>
      <c r="P922" s="11">
        <f>(SMA1MSFT[[#This Row],[Adj Close]]-N922)^2</f>
        <v>38.977338133610949</v>
      </c>
      <c r="Q922" s="11">
        <f>ABS(SMA1MSFT[[#This Row],[Erorr 3]])</f>
        <v>6.2431833333333202</v>
      </c>
      <c r="R922" s="28">
        <f>SMA1MSFT[[#This Row],[Abs Erorr 3]]/SMA1MSFT[[#This Row],[Adj Close]]</f>
        <v>1.8395383148795571E-2</v>
      </c>
    </row>
    <row r="923" spans="2:18">
      <c r="B923" s="14">
        <v>45121.291666666664</v>
      </c>
      <c r="C923" s="15">
        <v>341.94389999999999</v>
      </c>
      <c r="D923" s="23">
        <f t="shared" si="71"/>
        <v>339.3886</v>
      </c>
      <c r="E923" s="24">
        <f>SMA1MSFT[[#This Row],[Adj Close]]-SMA1MSFT[[#This Row],[Naive Trend ]]</f>
        <v>2.5552999999999884</v>
      </c>
      <c r="F923" s="6">
        <f t="shared" si="70"/>
        <v>6.5295580899999406</v>
      </c>
      <c r="G923" s="6">
        <f>ABS(SMA1MSFT[[#This Row],[Erorr 1]])</f>
        <v>2.5552999999999884</v>
      </c>
      <c r="H923" s="25">
        <f>SMA1MSFT[[#This Row],[Abs Erorr 1]]/SMA1MSFT[[#This Row],[Adj Close]]</f>
        <v>7.4728632386774222E-3</v>
      </c>
      <c r="I923" s="23">
        <f t="shared" si="73"/>
        <v>334.2217</v>
      </c>
      <c r="J923" s="26">
        <f>(SMA1MSFT[[#This Row],[Adj Close]]-SMA1MSFT[[#This Row],[3-MA]])</f>
        <v>7.7221999999999866</v>
      </c>
      <c r="K923" s="11">
        <f t="shared" si="72"/>
        <v>59.632372839999796</v>
      </c>
      <c r="L923" s="11">
        <f>ABS(SMA1MSFT[[#This Row],[Erorr 2]])</f>
        <v>7.7221999999999866</v>
      </c>
      <c r="M923" s="25">
        <f>SMA1MSFT[[#This Row],[Abs Erorr 2]]/SMA1MSFT[[#This Row],[Adj Close]]</f>
        <v>2.2583236606940456E-2</v>
      </c>
      <c r="N923" s="23">
        <f t="shared" si="74"/>
        <v>333.88991666666669</v>
      </c>
      <c r="O923" s="27">
        <f>SMA1MSFT[[#This Row],[Adj Close]]-SMA1MSFT[[#This Row],[6-MA]]</f>
        <v>8.0539833333332922</v>
      </c>
      <c r="P923" s="11">
        <f>(SMA1MSFT[[#This Row],[Adj Close]]-N923)^2</f>
        <v>64.866647533610447</v>
      </c>
      <c r="Q923" s="11">
        <f>ABS(SMA1MSFT[[#This Row],[Erorr 3]])</f>
        <v>8.0539833333332922</v>
      </c>
      <c r="R923" s="28">
        <f>SMA1MSFT[[#This Row],[Abs Erorr 3]]/SMA1MSFT[[#This Row],[Adj Close]]</f>
        <v>2.3553522473520636E-2</v>
      </c>
    </row>
    <row r="924" spans="2:18">
      <c r="B924" s="14">
        <v>45124.291666666664</v>
      </c>
      <c r="C924" s="15">
        <v>342.42930000000001</v>
      </c>
      <c r="D924" s="23">
        <f t="shared" si="71"/>
        <v>341.94389999999999</v>
      </c>
      <c r="E924" s="24">
        <f>SMA1MSFT[[#This Row],[Adj Close]]-SMA1MSFT[[#This Row],[Naive Trend ]]</f>
        <v>0.48540000000002692</v>
      </c>
      <c r="F924" s="6">
        <f t="shared" si="70"/>
        <v>0.23561316000002613</v>
      </c>
      <c r="G924" s="6">
        <f>ABS(SMA1MSFT[[#This Row],[Erorr 1]])</f>
        <v>0.48540000000002692</v>
      </c>
      <c r="H924" s="25">
        <f>SMA1MSFT[[#This Row],[Abs Erorr 1]]/SMA1MSFT[[#This Row],[Adj Close]]</f>
        <v>1.4175188863804204E-3</v>
      </c>
      <c r="I924" s="23">
        <f t="shared" si="73"/>
        <v>338.43773333333337</v>
      </c>
      <c r="J924" s="26">
        <f>(SMA1MSFT[[#This Row],[Adj Close]]-SMA1MSFT[[#This Row],[3-MA]])</f>
        <v>3.9915666666666425</v>
      </c>
      <c r="K924" s="11">
        <f t="shared" si="72"/>
        <v>15.932604454444252</v>
      </c>
      <c r="L924" s="11">
        <f>ABS(SMA1MSFT[[#This Row],[Erorr 2]])</f>
        <v>3.9915666666666425</v>
      </c>
      <c r="M924" s="25">
        <f>SMA1MSFT[[#This Row],[Abs Erorr 2]]/SMA1MSFT[[#This Row],[Adj Close]]</f>
        <v>1.1656615443440857E-2</v>
      </c>
      <c r="N924" s="23">
        <f t="shared" si="74"/>
        <v>334.54524999999995</v>
      </c>
      <c r="O924" s="27">
        <f>SMA1MSFT[[#This Row],[Adj Close]]-SMA1MSFT[[#This Row],[6-MA]]</f>
        <v>7.8840500000000588</v>
      </c>
      <c r="P924" s="11">
        <f>(SMA1MSFT[[#This Row],[Adj Close]]-N924)^2</f>
        <v>62.158244402500927</v>
      </c>
      <c r="Q924" s="11">
        <f>ABS(SMA1MSFT[[#This Row],[Erorr 3]])</f>
        <v>7.8840500000000588</v>
      </c>
      <c r="R924" s="28">
        <f>SMA1MSFT[[#This Row],[Abs Erorr 3]]/SMA1MSFT[[#This Row],[Adj Close]]</f>
        <v>2.3023876753537325E-2</v>
      </c>
    </row>
    <row r="925" spans="2:18">
      <c r="B925" s="14">
        <v>45125.291666666664</v>
      </c>
      <c r="C925" s="15">
        <v>356.05790000000002</v>
      </c>
      <c r="D925" s="23">
        <f t="shared" si="71"/>
        <v>342.42930000000001</v>
      </c>
      <c r="E925" s="24">
        <f>SMA1MSFT[[#This Row],[Adj Close]]-SMA1MSFT[[#This Row],[Naive Trend ]]</f>
        <v>13.628600000000006</v>
      </c>
      <c r="F925" s="6">
        <f t="shared" si="70"/>
        <v>185.73873796000015</v>
      </c>
      <c r="G925" s="6">
        <f>ABS(SMA1MSFT[[#This Row],[Erorr 1]])</f>
        <v>13.628600000000006</v>
      </c>
      <c r="H925" s="25">
        <f>SMA1MSFT[[#This Row],[Abs Erorr 1]]/SMA1MSFT[[#This Row],[Adj Close]]</f>
        <v>3.8276358985434689E-2</v>
      </c>
      <c r="I925" s="23">
        <f t="shared" si="73"/>
        <v>341.25393333333335</v>
      </c>
      <c r="J925" s="26">
        <f>(SMA1MSFT[[#This Row],[Adj Close]]-SMA1MSFT[[#This Row],[3-MA]])</f>
        <v>14.803966666666668</v>
      </c>
      <c r="K925" s="11">
        <f t="shared" si="72"/>
        <v>219.1574290677778</v>
      </c>
      <c r="L925" s="11">
        <f>ABS(SMA1MSFT[[#This Row],[Erorr 2]])</f>
        <v>14.803966666666668</v>
      </c>
      <c r="M925" s="25">
        <f>SMA1MSFT[[#This Row],[Abs Erorr 2]]/SMA1MSFT[[#This Row],[Adj Close]]</f>
        <v>4.1577413860685766E-2</v>
      </c>
      <c r="N925" s="23">
        <f t="shared" si="74"/>
        <v>335.95004999999998</v>
      </c>
      <c r="O925" s="27">
        <f>SMA1MSFT[[#This Row],[Adj Close]]-SMA1MSFT[[#This Row],[6-MA]]</f>
        <v>20.107850000000042</v>
      </c>
      <c r="P925" s="11">
        <f>(SMA1MSFT[[#This Row],[Adj Close]]-N925)^2</f>
        <v>404.3256316225017</v>
      </c>
      <c r="Q925" s="11">
        <f>ABS(SMA1MSFT[[#This Row],[Erorr 3]])</f>
        <v>20.107850000000042</v>
      </c>
      <c r="R925" s="28">
        <f>SMA1MSFT[[#This Row],[Abs Erorr 3]]/SMA1MSFT[[#This Row],[Adj Close]]</f>
        <v>5.6473539837200749E-2</v>
      </c>
    </row>
    <row r="926" spans="2:18">
      <c r="B926" s="14">
        <v>45126.291666666664</v>
      </c>
      <c r="C926" s="15">
        <v>351.69</v>
      </c>
      <c r="D926" s="23">
        <f t="shared" si="71"/>
        <v>356.05790000000002</v>
      </c>
      <c r="E926" s="24">
        <f>SMA1MSFT[[#This Row],[Adj Close]]-SMA1MSFT[[#This Row],[Naive Trend ]]</f>
        <v>-4.3679000000000201</v>
      </c>
      <c r="F926" s="6">
        <f t="shared" si="70"/>
        <v>19.078550410000176</v>
      </c>
      <c r="G926" s="6">
        <f>ABS(SMA1MSFT[[#This Row],[Erorr 1]])</f>
        <v>4.3679000000000201</v>
      </c>
      <c r="H926" s="25">
        <f>SMA1MSFT[[#This Row],[Abs Erorr 1]]/SMA1MSFT[[#This Row],[Adj Close]]</f>
        <v>1.2419744661491712E-2</v>
      </c>
      <c r="I926" s="23">
        <f t="shared" si="73"/>
        <v>346.81036666666665</v>
      </c>
      <c r="J926" s="26">
        <f>(SMA1MSFT[[#This Row],[Adj Close]]-SMA1MSFT[[#This Row],[3-MA]])</f>
        <v>4.879633333333345</v>
      </c>
      <c r="K926" s="11">
        <f t="shared" si="72"/>
        <v>23.810821467777892</v>
      </c>
      <c r="L926" s="11">
        <f>ABS(SMA1MSFT[[#This Row],[Erorr 2]])</f>
        <v>4.879633333333345</v>
      </c>
      <c r="M926" s="25">
        <f>SMA1MSFT[[#This Row],[Abs Erorr 2]]/SMA1MSFT[[#This Row],[Adj Close]]</f>
        <v>1.3874813993384359E-2</v>
      </c>
      <c r="N926" s="23">
        <f t="shared" si="74"/>
        <v>340.51603333333333</v>
      </c>
      <c r="O926" s="27">
        <f>SMA1MSFT[[#This Row],[Adj Close]]-SMA1MSFT[[#This Row],[6-MA]]</f>
        <v>11.173966666666672</v>
      </c>
      <c r="P926" s="11">
        <f>(SMA1MSFT[[#This Row],[Adj Close]]-N926)^2</f>
        <v>124.8575310677779</v>
      </c>
      <c r="Q926" s="11">
        <f>ABS(SMA1MSFT[[#This Row],[Erorr 3]])</f>
        <v>11.173966666666672</v>
      </c>
      <c r="R926" s="28">
        <f>SMA1MSFT[[#This Row],[Abs Erorr 3]]/SMA1MSFT[[#This Row],[Adj Close]]</f>
        <v>3.177220468784063E-2</v>
      </c>
    </row>
    <row r="927" spans="2:18">
      <c r="B927" s="14">
        <v>45127.291666666664</v>
      </c>
      <c r="C927" s="15">
        <v>343.55840000000001</v>
      </c>
      <c r="D927" s="23">
        <f t="shared" si="71"/>
        <v>351.69</v>
      </c>
      <c r="E927" s="24">
        <f>SMA1MSFT[[#This Row],[Adj Close]]-SMA1MSFT[[#This Row],[Naive Trend ]]</f>
        <v>-8.1315999999999917</v>
      </c>
      <c r="F927" s="6">
        <f t="shared" si="70"/>
        <v>66.12291855999986</v>
      </c>
      <c r="G927" s="6">
        <f>ABS(SMA1MSFT[[#This Row],[Erorr 1]])</f>
        <v>8.1315999999999917</v>
      </c>
      <c r="H927" s="25">
        <f>SMA1MSFT[[#This Row],[Abs Erorr 1]]/SMA1MSFT[[#This Row],[Adj Close]]</f>
        <v>2.3668756170712145E-2</v>
      </c>
      <c r="I927" s="23">
        <f t="shared" si="73"/>
        <v>350.05906666666669</v>
      </c>
      <c r="J927" s="26">
        <f>(SMA1MSFT[[#This Row],[Adj Close]]-SMA1MSFT[[#This Row],[3-MA]])</f>
        <v>-6.5006666666666888</v>
      </c>
      <c r="K927" s="11">
        <f t="shared" si="72"/>
        <v>42.2586671111114</v>
      </c>
      <c r="L927" s="11">
        <f>ABS(SMA1MSFT[[#This Row],[Erorr 2]])</f>
        <v>6.5006666666666888</v>
      </c>
      <c r="M927" s="25">
        <f>SMA1MSFT[[#This Row],[Abs Erorr 2]]/SMA1MSFT[[#This Row],[Adj Close]]</f>
        <v>1.8921576845935623E-2</v>
      </c>
      <c r="N927" s="23">
        <f t="shared" si="74"/>
        <v>344.2484</v>
      </c>
      <c r="O927" s="27">
        <f>SMA1MSFT[[#This Row],[Adj Close]]-SMA1MSFT[[#This Row],[6-MA]]</f>
        <v>-0.68999999999999773</v>
      </c>
      <c r="P927" s="11">
        <f>(SMA1MSFT[[#This Row],[Adj Close]]-N927)^2</f>
        <v>0.47609999999999686</v>
      </c>
      <c r="Q927" s="11">
        <f>ABS(SMA1MSFT[[#This Row],[Erorr 3]])</f>
        <v>0.68999999999999773</v>
      </c>
      <c r="R927" s="28">
        <f>SMA1MSFT[[#This Row],[Abs Erorr 3]]/SMA1MSFT[[#This Row],[Adj Close]]</f>
        <v>2.0083921685512497E-3</v>
      </c>
    </row>
    <row r="928" spans="2:18">
      <c r="B928" s="14">
        <v>45128.291666666664</v>
      </c>
      <c r="C928" s="15">
        <v>340.488</v>
      </c>
      <c r="D928" s="23">
        <f t="shared" si="71"/>
        <v>343.55840000000001</v>
      </c>
      <c r="E928" s="24">
        <f>SMA1MSFT[[#This Row],[Adj Close]]-SMA1MSFT[[#This Row],[Naive Trend ]]</f>
        <v>-3.0704000000000065</v>
      </c>
      <c r="F928" s="6">
        <f t="shared" si="70"/>
        <v>9.4273561600000395</v>
      </c>
      <c r="G928" s="6">
        <f>ABS(SMA1MSFT[[#This Row],[Erorr 1]])</f>
        <v>3.0704000000000065</v>
      </c>
      <c r="H928" s="25">
        <f>SMA1MSFT[[#This Row],[Abs Erorr 1]]/SMA1MSFT[[#This Row],[Adj Close]]</f>
        <v>9.0176452620944255E-3</v>
      </c>
      <c r="I928" s="23">
        <f t="shared" si="73"/>
        <v>350.43543333333338</v>
      </c>
      <c r="J928" s="26">
        <f>(SMA1MSFT[[#This Row],[Adj Close]]-SMA1MSFT[[#This Row],[3-MA]])</f>
        <v>-9.9474333333333789</v>
      </c>
      <c r="K928" s="11">
        <f t="shared" si="72"/>
        <v>98.951429921112023</v>
      </c>
      <c r="L928" s="11">
        <f>ABS(SMA1MSFT[[#This Row],[Erorr 2]])</f>
        <v>9.9474333333333789</v>
      </c>
      <c r="M928" s="25">
        <f>SMA1MSFT[[#This Row],[Abs Erorr 2]]/SMA1MSFT[[#This Row],[Adj Close]]</f>
        <v>2.9215224422985183E-2</v>
      </c>
      <c r="N928" s="23">
        <f t="shared" si="74"/>
        <v>345.84468333333331</v>
      </c>
      <c r="O928" s="27">
        <f>SMA1MSFT[[#This Row],[Adj Close]]-SMA1MSFT[[#This Row],[6-MA]]</f>
        <v>-5.3566833333333079</v>
      </c>
      <c r="P928" s="11">
        <f>(SMA1MSFT[[#This Row],[Adj Close]]-N928)^2</f>
        <v>28.694056333610838</v>
      </c>
      <c r="Q928" s="11">
        <f>ABS(SMA1MSFT[[#This Row],[Erorr 3]])</f>
        <v>5.3566833333333079</v>
      </c>
      <c r="R928" s="28">
        <f>SMA1MSFT[[#This Row],[Abs Erorr 3]]/SMA1MSFT[[#This Row],[Adj Close]]</f>
        <v>1.5732370401697879E-2</v>
      </c>
    </row>
    <row r="929" spans="2:18">
      <c r="B929" s="14">
        <v>45131.291666666664</v>
      </c>
      <c r="C929" s="15">
        <v>341.8152</v>
      </c>
      <c r="D929" s="23">
        <f t="shared" si="71"/>
        <v>340.488</v>
      </c>
      <c r="E929" s="24">
        <f>SMA1MSFT[[#This Row],[Adj Close]]-SMA1MSFT[[#This Row],[Naive Trend ]]</f>
        <v>1.3272000000000048</v>
      </c>
      <c r="F929" s="6">
        <f t="shared" si="70"/>
        <v>1.7614598400000128</v>
      </c>
      <c r="G929" s="6">
        <f>ABS(SMA1MSFT[[#This Row],[Erorr 1]])</f>
        <v>1.3272000000000048</v>
      </c>
      <c r="H929" s="25">
        <f>SMA1MSFT[[#This Row],[Abs Erorr 1]]/SMA1MSFT[[#This Row],[Adj Close]]</f>
        <v>3.8827998286793705E-3</v>
      </c>
      <c r="I929" s="23">
        <f t="shared" si="73"/>
        <v>345.24546666666669</v>
      </c>
      <c r="J929" s="26">
        <f>(SMA1MSFT[[#This Row],[Adj Close]]-SMA1MSFT[[#This Row],[3-MA]])</f>
        <v>-3.4302666666666823</v>
      </c>
      <c r="K929" s="11">
        <f t="shared" si="72"/>
        <v>11.766729404444552</v>
      </c>
      <c r="L929" s="11">
        <f>ABS(SMA1MSFT[[#This Row],[Erorr 2]])</f>
        <v>3.4302666666666823</v>
      </c>
      <c r="M929" s="25">
        <f>SMA1MSFT[[#This Row],[Abs Erorr 2]]/SMA1MSFT[[#This Row],[Adj Close]]</f>
        <v>1.0035442153147906E-2</v>
      </c>
      <c r="N929" s="23">
        <f t="shared" si="74"/>
        <v>346.02791666666667</v>
      </c>
      <c r="O929" s="27">
        <f>SMA1MSFT[[#This Row],[Adj Close]]-SMA1MSFT[[#This Row],[6-MA]]</f>
        <v>-4.2127166666666653</v>
      </c>
      <c r="P929" s="11">
        <f>(SMA1MSFT[[#This Row],[Adj Close]]-N929)^2</f>
        <v>17.746981713611099</v>
      </c>
      <c r="Q929" s="11">
        <f>ABS(SMA1MSFT[[#This Row],[Erorr 3]])</f>
        <v>4.2127166666666653</v>
      </c>
      <c r="R929" s="28">
        <f>SMA1MSFT[[#This Row],[Abs Erorr 3]]/SMA1MSFT[[#This Row],[Adj Close]]</f>
        <v>1.232454456872212E-2</v>
      </c>
    </row>
    <row r="930" spans="2:18">
      <c r="B930" s="14">
        <v>45132.291666666664</v>
      </c>
      <c r="C930" s="15">
        <v>347.62920000000003</v>
      </c>
      <c r="D930" s="23">
        <f t="shared" si="71"/>
        <v>341.8152</v>
      </c>
      <c r="E930" s="24">
        <f>SMA1MSFT[[#This Row],[Adj Close]]-SMA1MSFT[[#This Row],[Naive Trend ]]</f>
        <v>5.8140000000000214</v>
      </c>
      <c r="F930" s="6">
        <f t="shared" si="70"/>
        <v>33.80259600000025</v>
      </c>
      <c r="G930" s="6">
        <f>ABS(SMA1MSFT[[#This Row],[Erorr 1]])</f>
        <v>5.8140000000000214</v>
      </c>
      <c r="H930" s="25">
        <f>SMA1MSFT[[#This Row],[Abs Erorr 1]]/SMA1MSFT[[#This Row],[Adj Close]]</f>
        <v>1.6724717026072668E-2</v>
      </c>
      <c r="I930" s="23">
        <f t="shared" si="73"/>
        <v>341.95386666666667</v>
      </c>
      <c r="J930" s="26">
        <f>(SMA1MSFT[[#This Row],[Adj Close]]-SMA1MSFT[[#This Row],[3-MA]])</f>
        <v>5.6753333333333558</v>
      </c>
      <c r="K930" s="11">
        <f t="shared" si="72"/>
        <v>32.209408444444698</v>
      </c>
      <c r="L930" s="11">
        <f>ABS(SMA1MSFT[[#This Row],[Erorr 2]])</f>
        <v>5.6753333333333558</v>
      </c>
      <c r="M930" s="25">
        <f>SMA1MSFT[[#This Row],[Abs Erorr 2]]/SMA1MSFT[[#This Row],[Adj Close]]</f>
        <v>1.6325824566329167E-2</v>
      </c>
      <c r="N930" s="23">
        <f t="shared" si="74"/>
        <v>346.00646666666671</v>
      </c>
      <c r="O930" s="27">
        <f>SMA1MSFT[[#This Row],[Adj Close]]-SMA1MSFT[[#This Row],[6-MA]]</f>
        <v>1.6227333333333149</v>
      </c>
      <c r="P930" s="11">
        <f>(SMA1MSFT[[#This Row],[Adj Close]]-N930)^2</f>
        <v>2.6332634711110514</v>
      </c>
      <c r="Q930" s="11">
        <f>ABS(SMA1MSFT[[#This Row],[Erorr 3]])</f>
        <v>1.6227333333333149</v>
      </c>
      <c r="R930" s="28">
        <f>SMA1MSFT[[#This Row],[Abs Erorr 3]]/SMA1MSFT[[#This Row],[Adj Close]]</f>
        <v>4.6680006551041014E-3</v>
      </c>
    </row>
    <row r="931" spans="2:18">
      <c r="B931" s="14">
        <v>45133.291666666664</v>
      </c>
      <c r="C931" s="15">
        <v>334.5453</v>
      </c>
      <c r="D931" s="23">
        <f t="shared" si="71"/>
        <v>347.62920000000003</v>
      </c>
      <c r="E931" s="24">
        <f>SMA1MSFT[[#This Row],[Adj Close]]-SMA1MSFT[[#This Row],[Naive Trend ]]</f>
        <v>-13.083900000000028</v>
      </c>
      <c r="F931" s="6">
        <f t="shared" si="70"/>
        <v>171.18843921000075</v>
      </c>
      <c r="G931" s="6">
        <f>ABS(SMA1MSFT[[#This Row],[Erorr 1]])</f>
        <v>13.083900000000028</v>
      </c>
      <c r="H931" s="25">
        <f>SMA1MSFT[[#This Row],[Abs Erorr 1]]/SMA1MSFT[[#This Row],[Adj Close]]</f>
        <v>3.910950176254166E-2</v>
      </c>
      <c r="I931" s="23">
        <f t="shared" si="73"/>
        <v>343.31080000000003</v>
      </c>
      <c r="J931" s="26">
        <f>(SMA1MSFT[[#This Row],[Adj Close]]-SMA1MSFT[[#This Row],[3-MA]])</f>
        <v>-8.7655000000000314</v>
      </c>
      <c r="K931" s="11">
        <f t="shared" si="72"/>
        <v>76.833990250000554</v>
      </c>
      <c r="L931" s="11">
        <f>ABS(SMA1MSFT[[#This Row],[Erorr 2]])</f>
        <v>8.7655000000000314</v>
      </c>
      <c r="M931" s="25">
        <f>SMA1MSFT[[#This Row],[Abs Erorr 2]]/SMA1MSFT[[#This Row],[Adj Close]]</f>
        <v>2.6201234929918403E-2</v>
      </c>
      <c r="N931" s="23">
        <f t="shared" si="74"/>
        <v>346.8731166666667</v>
      </c>
      <c r="O931" s="27">
        <f>SMA1MSFT[[#This Row],[Adj Close]]-SMA1MSFT[[#This Row],[6-MA]]</f>
        <v>-12.327816666666706</v>
      </c>
      <c r="P931" s="11">
        <f>(SMA1MSFT[[#This Row],[Adj Close]]-N931)^2</f>
        <v>151.97506376694542</v>
      </c>
      <c r="Q931" s="11">
        <f>ABS(SMA1MSFT[[#This Row],[Erorr 3]])</f>
        <v>12.327816666666706</v>
      </c>
      <c r="R931" s="28">
        <f>SMA1MSFT[[#This Row],[Abs Erorr 3]]/SMA1MSFT[[#This Row],[Adj Close]]</f>
        <v>3.6849469015606276E-2</v>
      </c>
    </row>
    <row r="932" spans="2:18">
      <c r="B932" s="14">
        <v>45134.291666666664</v>
      </c>
      <c r="C932" s="15">
        <v>327.56259999999997</v>
      </c>
      <c r="D932" s="23">
        <f t="shared" si="71"/>
        <v>334.5453</v>
      </c>
      <c r="E932" s="24">
        <f>SMA1MSFT[[#This Row],[Adj Close]]-SMA1MSFT[[#This Row],[Naive Trend ]]</f>
        <v>-6.9827000000000226</v>
      </c>
      <c r="F932" s="6">
        <f t="shared" si="70"/>
        <v>48.758099290000317</v>
      </c>
      <c r="G932" s="6">
        <f>ABS(SMA1MSFT[[#This Row],[Erorr 1]])</f>
        <v>6.9827000000000226</v>
      </c>
      <c r="H932" s="25">
        <f>SMA1MSFT[[#This Row],[Abs Erorr 1]]/SMA1MSFT[[#This Row],[Adj Close]]</f>
        <v>2.1317146707224888E-2</v>
      </c>
      <c r="I932" s="23">
        <f t="shared" si="73"/>
        <v>341.32990000000001</v>
      </c>
      <c r="J932" s="26">
        <f>(SMA1MSFT[[#This Row],[Adj Close]]-SMA1MSFT[[#This Row],[3-MA]])</f>
        <v>-13.767300000000034</v>
      </c>
      <c r="K932" s="11">
        <f t="shared" si="72"/>
        <v>189.53854929000096</v>
      </c>
      <c r="L932" s="11">
        <f>ABS(SMA1MSFT[[#This Row],[Erorr 2]])</f>
        <v>13.767300000000034</v>
      </c>
      <c r="M932" s="25">
        <f>SMA1MSFT[[#This Row],[Abs Erorr 2]]/SMA1MSFT[[#This Row],[Adj Close]]</f>
        <v>4.202952351703166E-2</v>
      </c>
      <c r="N932" s="23">
        <f t="shared" si="74"/>
        <v>343.28768333333329</v>
      </c>
      <c r="O932" s="27">
        <f>SMA1MSFT[[#This Row],[Adj Close]]-SMA1MSFT[[#This Row],[6-MA]]</f>
        <v>-15.725083333333316</v>
      </c>
      <c r="P932" s="11">
        <f>(SMA1MSFT[[#This Row],[Adj Close]]-N932)^2</f>
        <v>247.27824584027724</v>
      </c>
      <c r="Q932" s="11">
        <f>ABS(SMA1MSFT[[#This Row],[Erorr 3]])</f>
        <v>15.725083333333316</v>
      </c>
      <c r="R932" s="28">
        <f>SMA1MSFT[[#This Row],[Abs Erorr 3]]/SMA1MSFT[[#This Row],[Adj Close]]</f>
        <v>4.8006345453764615E-2</v>
      </c>
    </row>
    <row r="933" spans="2:18">
      <c r="B933" s="14">
        <v>45135.291666666664</v>
      </c>
      <c r="C933" s="15">
        <v>335.13959999999997</v>
      </c>
      <c r="D933" s="23">
        <f t="shared" si="71"/>
        <v>327.56259999999997</v>
      </c>
      <c r="E933" s="24">
        <f>SMA1MSFT[[#This Row],[Adj Close]]-SMA1MSFT[[#This Row],[Naive Trend ]]</f>
        <v>7.5769999999999982</v>
      </c>
      <c r="F933" s="6">
        <f t="shared" si="70"/>
        <v>57.410928999999975</v>
      </c>
      <c r="G933" s="6">
        <f>ABS(SMA1MSFT[[#This Row],[Erorr 1]])</f>
        <v>7.5769999999999982</v>
      </c>
      <c r="H933" s="25">
        <f>SMA1MSFT[[#This Row],[Abs Erorr 1]]/SMA1MSFT[[#This Row],[Adj Close]]</f>
        <v>2.2608489119161086E-2</v>
      </c>
      <c r="I933" s="23">
        <f t="shared" si="73"/>
        <v>336.57903333333337</v>
      </c>
      <c r="J933" s="26">
        <f>(SMA1MSFT[[#This Row],[Adj Close]]-SMA1MSFT[[#This Row],[3-MA]])</f>
        <v>-1.4394333333333975</v>
      </c>
      <c r="K933" s="11">
        <f t="shared" si="72"/>
        <v>2.0719683211112958</v>
      </c>
      <c r="L933" s="11">
        <f>ABS(SMA1MSFT[[#This Row],[Erorr 2]])</f>
        <v>1.4394333333333975</v>
      </c>
      <c r="M933" s="25">
        <f>SMA1MSFT[[#This Row],[Abs Erorr 2]]/SMA1MSFT[[#This Row],[Adj Close]]</f>
        <v>4.2950261125017687E-3</v>
      </c>
      <c r="N933" s="23">
        <f t="shared" si="74"/>
        <v>339.26645000000002</v>
      </c>
      <c r="O933" s="27">
        <f>SMA1MSFT[[#This Row],[Adj Close]]-SMA1MSFT[[#This Row],[6-MA]]</f>
        <v>-4.1268500000000472</v>
      </c>
      <c r="P933" s="11">
        <f>(SMA1MSFT[[#This Row],[Adj Close]]-N933)^2</f>
        <v>17.03089092250039</v>
      </c>
      <c r="Q933" s="11">
        <f>ABS(SMA1MSFT[[#This Row],[Erorr 3]])</f>
        <v>4.1268500000000472</v>
      </c>
      <c r="R933" s="28">
        <f>SMA1MSFT[[#This Row],[Abs Erorr 3]]/SMA1MSFT[[#This Row],[Adj Close]]</f>
        <v>1.2313823851314638E-2</v>
      </c>
    </row>
    <row r="934" spans="2:18">
      <c r="B934" s="14">
        <v>45138.291666666664</v>
      </c>
      <c r="C934" s="15">
        <v>332.71289999999999</v>
      </c>
      <c r="D934" s="23">
        <f t="shared" si="71"/>
        <v>335.13959999999997</v>
      </c>
      <c r="E934" s="24">
        <f>SMA1MSFT[[#This Row],[Adj Close]]-SMA1MSFT[[#This Row],[Naive Trend ]]</f>
        <v>-2.4266999999999825</v>
      </c>
      <c r="F934" s="6">
        <f t="shared" si="70"/>
        <v>5.8888728899999156</v>
      </c>
      <c r="G934" s="6">
        <f>ABS(SMA1MSFT[[#This Row],[Erorr 1]])</f>
        <v>2.4266999999999825</v>
      </c>
      <c r="H934" s="25">
        <f>SMA1MSFT[[#This Row],[Abs Erorr 1]]/SMA1MSFT[[#This Row],[Adj Close]]</f>
        <v>7.2936757186150055E-3</v>
      </c>
      <c r="I934" s="23">
        <f t="shared" si="73"/>
        <v>332.4158333333333</v>
      </c>
      <c r="J934" s="26">
        <f>(SMA1MSFT[[#This Row],[Adj Close]]-SMA1MSFT[[#This Row],[3-MA]])</f>
        <v>0.29706666666669435</v>
      </c>
      <c r="K934" s="11">
        <f t="shared" si="72"/>
        <v>8.8248604444460893E-2</v>
      </c>
      <c r="L934" s="11">
        <f>ABS(SMA1MSFT[[#This Row],[Erorr 2]])</f>
        <v>0.29706666666669435</v>
      </c>
      <c r="M934" s="25">
        <f>SMA1MSFT[[#This Row],[Abs Erorr 2]]/SMA1MSFT[[#This Row],[Adj Close]]</f>
        <v>8.9286188382444549E-4</v>
      </c>
      <c r="N934" s="23">
        <f t="shared" si="74"/>
        <v>337.86331666666666</v>
      </c>
      <c r="O934" s="27">
        <f>SMA1MSFT[[#This Row],[Adj Close]]-SMA1MSFT[[#This Row],[6-MA]]</f>
        <v>-5.150416666666672</v>
      </c>
      <c r="P934" s="11">
        <f>(SMA1MSFT[[#This Row],[Adj Close]]-N934)^2</f>
        <v>26.526791840277831</v>
      </c>
      <c r="Q934" s="11">
        <f>ABS(SMA1MSFT[[#This Row],[Erorr 3]])</f>
        <v>5.150416666666672</v>
      </c>
      <c r="R934" s="28">
        <f>SMA1MSFT[[#This Row],[Abs Erorr 3]]/SMA1MSFT[[#This Row],[Adj Close]]</f>
        <v>1.548006304133886E-2</v>
      </c>
    </row>
    <row r="935" spans="2:18">
      <c r="B935" s="14">
        <v>45139.291666666664</v>
      </c>
      <c r="C935" s="15">
        <v>333.12889999999999</v>
      </c>
      <c r="D935" s="23">
        <f t="shared" si="71"/>
        <v>332.71289999999999</v>
      </c>
      <c r="E935" s="24">
        <f>SMA1MSFT[[#This Row],[Adj Close]]-SMA1MSFT[[#This Row],[Naive Trend ]]</f>
        <v>0.41599999999999682</v>
      </c>
      <c r="F935" s="6">
        <f t="shared" si="70"/>
        <v>0.17305599999999735</v>
      </c>
      <c r="G935" s="6">
        <f>ABS(SMA1MSFT[[#This Row],[Erorr 1]])</f>
        <v>0.41599999999999682</v>
      </c>
      <c r="H935" s="25">
        <f>SMA1MSFT[[#This Row],[Abs Erorr 1]]/SMA1MSFT[[#This Row],[Adj Close]]</f>
        <v>1.2487658681069004E-3</v>
      </c>
      <c r="I935" s="23">
        <f t="shared" si="73"/>
        <v>331.80503333333331</v>
      </c>
      <c r="J935" s="26">
        <f>(SMA1MSFT[[#This Row],[Adj Close]]-SMA1MSFT[[#This Row],[3-MA]])</f>
        <v>1.3238666666666745</v>
      </c>
      <c r="K935" s="11">
        <f t="shared" si="72"/>
        <v>1.752622951111132</v>
      </c>
      <c r="L935" s="11">
        <f>ABS(SMA1MSFT[[#This Row],[Erorr 2]])</f>
        <v>1.3238666666666745</v>
      </c>
      <c r="M935" s="25">
        <f>SMA1MSFT[[#This Row],[Abs Erorr 2]]/SMA1MSFT[[#This Row],[Adj Close]]</f>
        <v>3.9740372770620458E-3</v>
      </c>
      <c r="N935" s="23">
        <f t="shared" si="74"/>
        <v>336.56746666666669</v>
      </c>
      <c r="O935" s="27">
        <f>SMA1MSFT[[#This Row],[Adj Close]]-SMA1MSFT[[#This Row],[6-MA]]</f>
        <v>-3.4385666666667021</v>
      </c>
      <c r="P935" s="11">
        <f>(SMA1MSFT[[#This Row],[Adj Close]]-N935)^2</f>
        <v>11.823740721111355</v>
      </c>
      <c r="Q935" s="11">
        <f>ABS(SMA1MSFT[[#This Row],[Erorr 3]])</f>
        <v>3.4385666666667021</v>
      </c>
      <c r="R935" s="28">
        <f>SMA1MSFT[[#This Row],[Abs Erorr 3]]/SMA1MSFT[[#This Row],[Adj Close]]</f>
        <v>1.0322030501306558E-2</v>
      </c>
    </row>
    <row r="936" spans="2:18">
      <c r="B936" s="14">
        <v>45140.291666666664</v>
      </c>
      <c r="C936" s="15">
        <v>324.37329999999997</v>
      </c>
      <c r="D936" s="23">
        <f t="shared" si="71"/>
        <v>333.12889999999999</v>
      </c>
      <c r="E936" s="24">
        <f>SMA1MSFT[[#This Row],[Adj Close]]-SMA1MSFT[[#This Row],[Naive Trend ]]</f>
        <v>-8.7556000000000154</v>
      </c>
      <c r="F936" s="6">
        <f t="shared" si="70"/>
        <v>76.660531360000263</v>
      </c>
      <c r="G936" s="6">
        <f>ABS(SMA1MSFT[[#This Row],[Erorr 1]])</f>
        <v>8.7556000000000154</v>
      </c>
      <c r="H936" s="25">
        <f>SMA1MSFT[[#This Row],[Abs Erorr 1]]/SMA1MSFT[[#This Row],[Adj Close]]</f>
        <v>2.6992357262450441E-2</v>
      </c>
      <c r="I936" s="23">
        <f t="shared" si="73"/>
        <v>333.66046666666665</v>
      </c>
      <c r="J936" s="26">
        <f>(SMA1MSFT[[#This Row],[Adj Close]]-SMA1MSFT[[#This Row],[3-MA]])</f>
        <v>-9.2871666666666783</v>
      </c>
      <c r="K936" s="11">
        <f t="shared" si="72"/>
        <v>86.251464694444664</v>
      </c>
      <c r="L936" s="11">
        <f>ABS(SMA1MSFT[[#This Row],[Erorr 2]])</f>
        <v>9.2871666666666783</v>
      </c>
      <c r="M936" s="25">
        <f>SMA1MSFT[[#This Row],[Abs Erorr 2]]/SMA1MSFT[[#This Row],[Adj Close]]</f>
        <v>2.8631107019803044E-2</v>
      </c>
      <c r="N936" s="23">
        <f t="shared" si="74"/>
        <v>335.11975000000001</v>
      </c>
      <c r="O936" s="27">
        <f>SMA1MSFT[[#This Row],[Adj Close]]-SMA1MSFT[[#This Row],[6-MA]]</f>
        <v>-10.746450000000038</v>
      </c>
      <c r="P936" s="11">
        <f>(SMA1MSFT[[#This Row],[Adj Close]]-N936)^2</f>
        <v>115.48618760250082</v>
      </c>
      <c r="Q936" s="11">
        <f>ABS(SMA1MSFT[[#This Row],[Erorr 3]])</f>
        <v>10.746450000000038</v>
      </c>
      <c r="R936" s="28">
        <f>SMA1MSFT[[#This Row],[Abs Erorr 3]]/SMA1MSFT[[#This Row],[Adj Close]]</f>
        <v>3.3129884611341434E-2</v>
      </c>
    </row>
    <row r="937" spans="2:18">
      <c r="B937" s="14">
        <v>45141.291666666664</v>
      </c>
      <c r="C937" s="15">
        <v>323.54129999999998</v>
      </c>
      <c r="D937" s="23">
        <f t="shared" si="71"/>
        <v>324.37329999999997</v>
      </c>
      <c r="E937" s="24">
        <f>SMA1MSFT[[#This Row],[Adj Close]]-SMA1MSFT[[#This Row],[Naive Trend ]]</f>
        <v>-0.83199999999999363</v>
      </c>
      <c r="F937" s="6">
        <f t="shared" si="70"/>
        <v>0.6922239999999894</v>
      </c>
      <c r="G937" s="6">
        <f>ABS(SMA1MSFT[[#This Row],[Erorr 1]])</f>
        <v>0.83199999999999363</v>
      </c>
      <c r="H937" s="25">
        <f>SMA1MSFT[[#This Row],[Abs Erorr 1]]/SMA1MSFT[[#This Row],[Adj Close]]</f>
        <v>2.5715418711614057E-3</v>
      </c>
      <c r="I937" s="23">
        <f t="shared" si="73"/>
        <v>330.07169999999996</v>
      </c>
      <c r="J937" s="26">
        <f>(SMA1MSFT[[#This Row],[Adj Close]]-SMA1MSFT[[#This Row],[3-MA]])</f>
        <v>-6.530399999999986</v>
      </c>
      <c r="K937" s="11">
        <f t="shared" si="72"/>
        <v>42.646124159999815</v>
      </c>
      <c r="L937" s="11">
        <f>ABS(SMA1MSFT[[#This Row],[Erorr 2]])</f>
        <v>6.530399999999986</v>
      </c>
      <c r="M937" s="25">
        <f>SMA1MSFT[[#This Row],[Abs Erorr 2]]/SMA1MSFT[[#This Row],[Adj Close]]</f>
        <v>2.0184131052202566E-2</v>
      </c>
      <c r="N937" s="23">
        <f t="shared" si="74"/>
        <v>331.24376666666666</v>
      </c>
      <c r="O937" s="27">
        <f>SMA1MSFT[[#This Row],[Adj Close]]-SMA1MSFT[[#This Row],[6-MA]]</f>
        <v>-7.7024666666666803</v>
      </c>
      <c r="P937" s="11">
        <f>(SMA1MSFT[[#This Row],[Adj Close]]-N937)^2</f>
        <v>59.327992751111324</v>
      </c>
      <c r="Q937" s="11">
        <f>ABS(SMA1MSFT[[#This Row],[Erorr 3]])</f>
        <v>7.7024666666666803</v>
      </c>
      <c r="R937" s="28">
        <f>SMA1MSFT[[#This Row],[Abs Erorr 3]]/SMA1MSFT[[#This Row],[Adj Close]]</f>
        <v>2.3806749452594402E-2</v>
      </c>
    </row>
    <row r="938" spans="2:18">
      <c r="B938" s="14">
        <v>45142.291666666664</v>
      </c>
      <c r="C938" s="15">
        <v>324.6506</v>
      </c>
      <c r="D938" s="23">
        <f t="shared" si="71"/>
        <v>323.54129999999998</v>
      </c>
      <c r="E938" s="24">
        <f>SMA1MSFT[[#This Row],[Adj Close]]-SMA1MSFT[[#This Row],[Naive Trend ]]</f>
        <v>1.1093000000000188</v>
      </c>
      <c r="F938" s="6">
        <f t="shared" si="70"/>
        <v>1.2305464900000418</v>
      </c>
      <c r="G938" s="6">
        <f>ABS(SMA1MSFT[[#This Row],[Erorr 1]])</f>
        <v>1.1093000000000188</v>
      </c>
      <c r="H938" s="25">
        <f>SMA1MSFT[[#This Row],[Abs Erorr 1]]/SMA1MSFT[[#This Row],[Adj Close]]</f>
        <v>3.416904204089008E-3</v>
      </c>
      <c r="I938" s="23">
        <f t="shared" si="73"/>
        <v>327.01449999999994</v>
      </c>
      <c r="J938" s="26">
        <f>(SMA1MSFT[[#This Row],[Adj Close]]-SMA1MSFT[[#This Row],[3-MA]])</f>
        <v>-2.3638999999999442</v>
      </c>
      <c r="K938" s="11">
        <f t="shared" si="72"/>
        <v>5.5880232099997356</v>
      </c>
      <c r="L938" s="11">
        <f>ABS(SMA1MSFT[[#This Row],[Erorr 2]])</f>
        <v>2.3638999999999442</v>
      </c>
      <c r="M938" s="25">
        <f>SMA1MSFT[[#This Row],[Abs Erorr 2]]/SMA1MSFT[[#This Row],[Adj Close]]</f>
        <v>7.2813664906208218E-3</v>
      </c>
      <c r="N938" s="23">
        <f t="shared" si="74"/>
        <v>329.40976666666666</v>
      </c>
      <c r="O938" s="27">
        <f>SMA1MSFT[[#This Row],[Adj Close]]-SMA1MSFT[[#This Row],[6-MA]]</f>
        <v>-4.7591666666666583</v>
      </c>
      <c r="P938" s="11">
        <f>(SMA1MSFT[[#This Row],[Adj Close]]-N938)^2</f>
        <v>22.649667361111032</v>
      </c>
      <c r="Q938" s="11">
        <f>ABS(SMA1MSFT[[#This Row],[Erorr 3]])</f>
        <v>4.7591666666666583</v>
      </c>
      <c r="R938" s="28">
        <f>SMA1MSFT[[#This Row],[Abs Erorr 3]]/SMA1MSFT[[#This Row],[Adj Close]]</f>
        <v>1.465934967212954E-2</v>
      </c>
    </row>
    <row r="939" spans="2:18">
      <c r="B939" s="14">
        <v>45145.291666666664</v>
      </c>
      <c r="C939" s="15">
        <v>326.95839999999998</v>
      </c>
      <c r="D939" s="23">
        <f t="shared" si="71"/>
        <v>324.6506</v>
      </c>
      <c r="E939" s="24">
        <f>SMA1MSFT[[#This Row],[Adj Close]]-SMA1MSFT[[#This Row],[Naive Trend ]]</f>
        <v>2.3077999999999861</v>
      </c>
      <c r="F939" s="6">
        <f t="shared" si="70"/>
        <v>5.3259408399999355</v>
      </c>
      <c r="G939" s="6">
        <f>ABS(SMA1MSFT[[#This Row],[Erorr 1]])</f>
        <v>2.3077999999999861</v>
      </c>
      <c r="H939" s="25">
        <f>SMA1MSFT[[#This Row],[Abs Erorr 1]]/SMA1MSFT[[#This Row],[Adj Close]]</f>
        <v>7.058390302864175E-3</v>
      </c>
      <c r="I939" s="23">
        <f t="shared" si="73"/>
        <v>324.1884</v>
      </c>
      <c r="J939" s="26">
        <f>(SMA1MSFT[[#This Row],[Adj Close]]-SMA1MSFT[[#This Row],[3-MA]])</f>
        <v>2.7699999999999818</v>
      </c>
      <c r="K939" s="11">
        <f t="shared" si="72"/>
        <v>7.672899999999899</v>
      </c>
      <c r="L939" s="11">
        <f>ABS(SMA1MSFT[[#This Row],[Erorr 2]])</f>
        <v>2.7699999999999818</v>
      </c>
      <c r="M939" s="25">
        <f>SMA1MSFT[[#This Row],[Abs Erorr 2]]/SMA1MSFT[[#This Row],[Adj Close]]</f>
        <v>8.472025799000674E-3</v>
      </c>
      <c r="N939" s="23">
        <f t="shared" si="74"/>
        <v>328.9244333333333</v>
      </c>
      <c r="O939" s="27">
        <f>SMA1MSFT[[#This Row],[Adj Close]]-SMA1MSFT[[#This Row],[6-MA]]</f>
        <v>-1.9660333333333142</v>
      </c>
      <c r="P939" s="11">
        <f>(SMA1MSFT[[#This Row],[Adj Close]]-N939)^2</f>
        <v>3.8652870677777025</v>
      </c>
      <c r="Q939" s="11">
        <f>ABS(SMA1MSFT[[#This Row],[Erorr 3]])</f>
        <v>1.9660333333333142</v>
      </c>
      <c r="R939" s="28">
        <f>SMA1MSFT[[#This Row],[Abs Erorr 3]]/SMA1MSFT[[#This Row],[Adj Close]]</f>
        <v>6.0130993219116389E-3</v>
      </c>
    </row>
    <row r="940" spans="2:18">
      <c r="B940" s="14">
        <v>45146.291666666664</v>
      </c>
      <c r="C940" s="15">
        <v>322.93709999999999</v>
      </c>
      <c r="D940" s="23">
        <f t="shared" si="71"/>
        <v>326.95839999999998</v>
      </c>
      <c r="E940" s="24">
        <f>SMA1MSFT[[#This Row],[Adj Close]]-SMA1MSFT[[#This Row],[Naive Trend ]]</f>
        <v>-4.0212999999999965</v>
      </c>
      <c r="F940" s="6">
        <f t="shared" si="70"/>
        <v>16.170853689999973</v>
      </c>
      <c r="G940" s="6">
        <f>ABS(SMA1MSFT[[#This Row],[Erorr 1]])</f>
        <v>4.0212999999999965</v>
      </c>
      <c r="H940" s="25">
        <f>SMA1MSFT[[#This Row],[Abs Erorr 1]]/SMA1MSFT[[#This Row],[Adj Close]]</f>
        <v>1.2452270116998006E-2</v>
      </c>
      <c r="I940" s="23">
        <f t="shared" si="73"/>
        <v>325.05009999999999</v>
      </c>
      <c r="J940" s="26">
        <f>(SMA1MSFT[[#This Row],[Adj Close]]-SMA1MSFT[[#This Row],[3-MA]])</f>
        <v>-2.1129999999999995</v>
      </c>
      <c r="K940" s="11">
        <f t="shared" si="72"/>
        <v>4.4647689999999978</v>
      </c>
      <c r="L940" s="11">
        <f>ABS(SMA1MSFT[[#This Row],[Erorr 2]])</f>
        <v>2.1129999999999995</v>
      </c>
      <c r="M940" s="25">
        <f>SMA1MSFT[[#This Row],[Abs Erorr 2]]/SMA1MSFT[[#This Row],[Adj Close]]</f>
        <v>6.5430698423934557E-3</v>
      </c>
      <c r="N940" s="23">
        <f t="shared" si="74"/>
        <v>327.56089999999995</v>
      </c>
      <c r="O940" s="27">
        <f>SMA1MSFT[[#This Row],[Adj Close]]-SMA1MSFT[[#This Row],[6-MA]]</f>
        <v>-4.6237999999999602</v>
      </c>
      <c r="P940" s="11">
        <f>(SMA1MSFT[[#This Row],[Adj Close]]-N940)^2</f>
        <v>21.37952643999963</v>
      </c>
      <c r="Q940" s="11">
        <f>ABS(SMA1MSFT[[#This Row],[Erorr 3]])</f>
        <v>4.6237999999999602</v>
      </c>
      <c r="R940" s="28">
        <f>SMA1MSFT[[#This Row],[Abs Erorr 3]]/SMA1MSFT[[#This Row],[Adj Close]]</f>
        <v>1.4317958512663799E-2</v>
      </c>
    </row>
    <row r="941" spans="2:18">
      <c r="B941" s="14">
        <v>45147.291666666664</v>
      </c>
      <c r="C941" s="15">
        <v>319.15359999999998</v>
      </c>
      <c r="D941" s="23">
        <f t="shared" si="71"/>
        <v>322.93709999999999</v>
      </c>
      <c r="E941" s="24">
        <f>SMA1MSFT[[#This Row],[Adj Close]]-SMA1MSFT[[#This Row],[Naive Trend ]]</f>
        <v>-3.7835000000000036</v>
      </c>
      <c r="F941" s="6">
        <f t="shared" si="70"/>
        <v>14.314872250000027</v>
      </c>
      <c r="G941" s="6">
        <f>ABS(SMA1MSFT[[#This Row],[Erorr 1]])</f>
        <v>3.7835000000000036</v>
      </c>
      <c r="H941" s="25">
        <f>SMA1MSFT[[#This Row],[Abs Erorr 1]]/SMA1MSFT[[#This Row],[Adj Close]]</f>
        <v>1.1854793428618709E-2</v>
      </c>
      <c r="I941" s="23">
        <f t="shared" si="73"/>
        <v>324.84869999999995</v>
      </c>
      <c r="J941" s="26">
        <f>(SMA1MSFT[[#This Row],[Adj Close]]-SMA1MSFT[[#This Row],[3-MA]])</f>
        <v>-5.6950999999999681</v>
      </c>
      <c r="K941" s="11">
        <f t="shared" si="72"/>
        <v>32.434164009999634</v>
      </c>
      <c r="L941" s="11">
        <f>ABS(SMA1MSFT[[#This Row],[Erorr 2]])</f>
        <v>5.6950999999999681</v>
      </c>
      <c r="M941" s="25">
        <f>SMA1MSFT[[#This Row],[Abs Erorr 2]]/SMA1MSFT[[#This Row],[Adj Close]]</f>
        <v>1.7844385900707273E-2</v>
      </c>
      <c r="N941" s="23">
        <f t="shared" si="74"/>
        <v>325.93159999999995</v>
      </c>
      <c r="O941" s="27">
        <f>SMA1MSFT[[#This Row],[Adj Close]]-SMA1MSFT[[#This Row],[6-MA]]</f>
        <v>-6.7779999999999632</v>
      </c>
      <c r="P941" s="11">
        <f>(SMA1MSFT[[#This Row],[Adj Close]]-N941)^2</f>
        <v>45.941283999999499</v>
      </c>
      <c r="Q941" s="11">
        <f>ABS(SMA1MSFT[[#This Row],[Erorr 3]])</f>
        <v>6.7779999999999632</v>
      </c>
      <c r="R941" s="28">
        <f>SMA1MSFT[[#This Row],[Abs Erorr 3]]/SMA1MSFT[[#This Row],[Adj Close]]</f>
        <v>2.1237422983792015E-2</v>
      </c>
    </row>
    <row r="942" spans="2:18">
      <c r="B942" s="14">
        <v>45148.291666666664</v>
      </c>
      <c r="C942" s="15">
        <v>319.84699999999998</v>
      </c>
      <c r="D942" s="23">
        <f t="shared" si="71"/>
        <v>319.15359999999998</v>
      </c>
      <c r="E942" s="24">
        <f>SMA1MSFT[[#This Row],[Adj Close]]-SMA1MSFT[[#This Row],[Naive Trend ]]</f>
        <v>0.69339999999999691</v>
      </c>
      <c r="F942" s="6">
        <f t="shared" si="70"/>
        <v>0.48080355999999569</v>
      </c>
      <c r="G942" s="6">
        <f>ABS(SMA1MSFT[[#This Row],[Erorr 1]])</f>
        <v>0.69339999999999691</v>
      </c>
      <c r="H942" s="25">
        <f>SMA1MSFT[[#This Row],[Abs Erorr 1]]/SMA1MSFT[[#This Row],[Adj Close]]</f>
        <v>2.1679115327015632E-3</v>
      </c>
      <c r="I942" s="23">
        <f t="shared" si="73"/>
        <v>323.01636666666667</v>
      </c>
      <c r="J942" s="26">
        <f>(SMA1MSFT[[#This Row],[Adj Close]]-SMA1MSFT[[#This Row],[3-MA]])</f>
        <v>-3.16936666666669</v>
      </c>
      <c r="K942" s="11">
        <f t="shared" si="72"/>
        <v>10.044885067777926</v>
      </c>
      <c r="L942" s="11">
        <f>ABS(SMA1MSFT[[#This Row],[Erorr 2]])</f>
        <v>3.16936666666669</v>
      </c>
      <c r="M942" s="25">
        <f>SMA1MSFT[[#This Row],[Abs Erorr 2]]/SMA1MSFT[[#This Row],[Adj Close]]</f>
        <v>9.9090085780597914E-3</v>
      </c>
      <c r="N942" s="23">
        <f t="shared" si="74"/>
        <v>323.60238333333336</v>
      </c>
      <c r="O942" s="27">
        <f>SMA1MSFT[[#This Row],[Adj Close]]-SMA1MSFT[[#This Row],[6-MA]]</f>
        <v>-3.7553833333333841</v>
      </c>
      <c r="P942" s="11">
        <f>(SMA1MSFT[[#This Row],[Adj Close]]-N942)^2</f>
        <v>14.102903980278159</v>
      </c>
      <c r="Q942" s="11">
        <f>ABS(SMA1MSFT[[#This Row],[Erorr 3]])</f>
        <v>3.7553833333333841</v>
      </c>
      <c r="R942" s="28">
        <f>SMA1MSFT[[#This Row],[Abs Erorr 3]]/SMA1MSFT[[#This Row],[Adj Close]]</f>
        <v>1.1741186671544158E-2</v>
      </c>
    </row>
    <row r="943" spans="2:18">
      <c r="B943" s="14">
        <v>45149.291666666664</v>
      </c>
      <c r="C943" s="15">
        <v>317.94529999999997</v>
      </c>
      <c r="D943" s="23">
        <f t="shared" si="71"/>
        <v>319.84699999999998</v>
      </c>
      <c r="E943" s="24">
        <f>SMA1MSFT[[#This Row],[Adj Close]]-SMA1MSFT[[#This Row],[Naive Trend ]]</f>
        <v>-1.9017000000000053</v>
      </c>
      <c r="F943" s="6">
        <f t="shared" si="70"/>
        <v>3.6164628900000202</v>
      </c>
      <c r="G943" s="6">
        <f>ABS(SMA1MSFT[[#This Row],[Erorr 1]])</f>
        <v>1.9017000000000053</v>
      </c>
      <c r="H943" s="25">
        <f>SMA1MSFT[[#This Row],[Abs Erorr 1]]/SMA1MSFT[[#This Row],[Adj Close]]</f>
        <v>5.9812175238948507E-3</v>
      </c>
      <c r="I943" s="23">
        <f t="shared" si="73"/>
        <v>320.64589999999998</v>
      </c>
      <c r="J943" s="26">
        <f>(SMA1MSFT[[#This Row],[Adj Close]]-SMA1MSFT[[#This Row],[3-MA]])</f>
        <v>-2.7006000000000085</v>
      </c>
      <c r="K943" s="11">
        <f t="shared" si="72"/>
        <v>7.2932403600000466</v>
      </c>
      <c r="L943" s="11">
        <f>ABS(SMA1MSFT[[#This Row],[Erorr 2]])</f>
        <v>2.7006000000000085</v>
      </c>
      <c r="M943" s="25">
        <f>SMA1MSFT[[#This Row],[Abs Erorr 2]]/SMA1MSFT[[#This Row],[Adj Close]]</f>
        <v>8.493913890219508E-3</v>
      </c>
      <c r="N943" s="23">
        <f t="shared" si="74"/>
        <v>322.84800000000001</v>
      </c>
      <c r="O943" s="27">
        <f>SMA1MSFT[[#This Row],[Adj Close]]-SMA1MSFT[[#This Row],[6-MA]]</f>
        <v>-4.9027000000000385</v>
      </c>
      <c r="P943" s="11">
        <f>(SMA1MSFT[[#This Row],[Adj Close]]-N943)^2</f>
        <v>24.036467290000378</v>
      </c>
      <c r="Q943" s="11">
        <f>ABS(SMA1MSFT[[#This Row],[Erorr 3]])</f>
        <v>4.9027000000000385</v>
      </c>
      <c r="R943" s="28">
        <f>SMA1MSFT[[#This Row],[Abs Erorr 3]]/SMA1MSFT[[#This Row],[Adj Close]]</f>
        <v>1.541994802250588E-2</v>
      </c>
    </row>
    <row r="944" spans="2:18">
      <c r="B944" s="14">
        <v>45152.291666666664</v>
      </c>
      <c r="C944" s="15">
        <v>320.94639999999998</v>
      </c>
      <c r="D944" s="23">
        <f t="shared" si="71"/>
        <v>317.94529999999997</v>
      </c>
      <c r="E944" s="24">
        <f>SMA1MSFT[[#This Row],[Adj Close]]-SMA1MSFT[[#This Row],[Naive Trend ]]</f>
        <v>3.0011000000000081</v>
      </c>
      <c r="F944" s="6">
        <f t="shared" si="70"/>
        <v>9.0066012100000492</v>
      </c>
      <c r="G944" s="6">
        <f>ABS(SMA1MSFT[[#This Row],[Erorr 1]])</f>
        <v>3.0011000000000081</v>
      </c>
      <c r="H944" s="25">
        <f>SMA1MSFT[[#This Row],[Abs Erorr 1]]/SMA1MSFT[[#This Row],[Adj Close]]</f>
        <v>9.3507825605771196E-3</v>
      </c>
      <c r="I944" s="23">
        <f t="shared" si="73"/>
        <v>318.98196666666666</v>
      </c>
      <c r="J944" s="26">
        <f>(SMA1MSFT[[#This Row],[Adj Close]]-SMA1MSFT[[#This Row],[3-MA]])</f>
        <v>1.9644333333333179</v>
      </c>
      <c r="K944" s="11">
        <f t="shared" si="72"/>
        <v>3.8589983211110508</v>
      </c>
      <c r="L944" s="11">
        <f>ABS(SMA1MSFT[[#This Row],[Erorr 2]])</f>
        <v>1.9644333333333179</v>
      </c>
      <c r="M944" s="25">
        <f>SMA1MSFT[[#This Row],[Abs Erorr 2]]/SMA1MSFT[[#This Row],[Adj Close]]</f>
        <v>6.1207520425009222E-3</v>
      </c>
      <c r="N944" s="23">
        <f t="shared" si="74"/>
        <v>321.91533333333331</v>
      </c>
      <c r="O944" s="27">
        <f>SMA1MSFT[[#This Row],[Adj Close]]-SMA1MSFT[[#This Row],[6-MA]]</f>
        <v>-0.96893333333332521</v>
      </c>
      <c r="P944" s="11">
        <f>(SMA1MSFT[[#This Row],[Adj Close]]-N944)^2</f>
        <v>0.93883180444442871</v>
      </c>
      <c r="Q944" s="11">
        <f>ABS(SMA1MSFT[[#This Row],[Erorr 3]])</f>
        <v>0.96893333333332521</v>
      </c>
      <c r="R944" s="28">
        <f>SMA1MSFT[[#This Row],[Abs Erorr 3]]/SMA1MSFT[[#This Row],[Adj Close]]</f>
        <v>3.0189880096281661E-3</v>
      </c>
    </row>
    <row r="945" spans="2:18">
      <c r="B945" s="14">
        <v>45153.291666666664</v>
      </c>
      <c r="C945" s="15">
        <v>318.78719999999998</v>
      </c>
      <c r="D945" s="23">
        <f t="shared" si="71"/>
        <v>320.94639999999998</v>
      </c>
      <c r="E945" s="24">
        <f>SMA1MSFT[[#This Row],[Adj Close]]-SMA1MSFT[[#This Row],[Naive Trend ]]</f>
        <v>-2.1591999999999985</v>
      </c>
      <c r="F945" s="6">
        <f t="shared" si="70"/>
        <v>4.6621446399999931</v>
      </c>
      <c r="G945" s="6">
        <f>ABS(SMA1MSFT[[#This Row],[Erorr 1]])</f>
        <v>2.1591999999999985</v>
      </c>
      <c r="H945" s="25">
        <f>SMA1MSFT[[#This Row],[Abs Erorr 1]]/SMA1MSFT[[#This Row],[Adj Close]]</f>
        <v>6.7731703154957244E-3</v>
      </c>
      <c r="I945" s="23">
        <f t="shared" si="73"/>
        <v>319.57956666666661</v>
      </c>
      <c r="J945" s="26">
        <f>(SMA1MSFT[[#This Row],[Adj Close]]-SMA1MSFT[[#This Row],[3-MA]])</f>
        <v>-0.79236666666662359</v>
      </c>
      <c r="K945" s="11">
        <f t="shared" si="72"/>
        <v>0.62784493444437617</v>
      </c>
      <c r="L945" s="11">
        <f>ABS(SMA1MSFT[[#This Row],[Erorr 2]])</f>
        <v>0.79236666666662359</v>
      </c>
      <c r="M945" s="25">
        <f>SMA1MSFT[[#This Row],[Abs Erorr 2]]/SMA1MSFT[[#This Row],[Adj Close]]</f>
        <v>2.4855661289619646E-3</v>
      </c>
      <c r="N945" s="23">
        <f t="shared" si="74"/>
        <v>321.29796666666664</v>
      </c>
      <c r="O945" s="27">
        <f>SMA1MSFT[[#This Row],[Adj Close]]-SMA1MSFT[[#This Row],[6-MA]]</f>
        <v>-2.5107666666666546</v>
      </c>
      <c r="P945" s="11">
        <f>(SMA1MSFT[[#This Row],[Adj Close]]-N945)^2</f>
        <v>6.303949254444384</v>
      </c>
      <c r="Q945" s="11">
        <f>ABS(SMA1MSFT[[#This Row],[Erorr 3]])</f>
        <v>2.5107666666666546</v>
      </c>
      <c r="R945" s="28">
        <f>SMA1MSFT[[#This Row],[Abs Erorr 3]]/SMA1MSFT[[#This Row],[Adj Close]]</f>
        <v>7.8759958576337281E-3</v>
      </c>
    </row>
    <row r="946" spans="2:18">
      <c r="B946" s="14">
        <v>45154.291666666664</v>
      </c>
      <c r="C946" s="15">
        <v>318.01299999999998</v>
      </c>
      <c r="D946" s="23">
        <f t="shared" si="71"/>
        <v>318.78719999999998</v>
      </c>
      <c r="E946" s="24">
        <f>SMA1MSFT[[#This Row],[Adj Close]]-SMA1MSFT[[#This Row],[Naive Trend ]]</f>
        <v>-0.77420000000000755</v>
      </c>
      <c r="F946" s="6">
        <f t="shared" si="70"/>
        <v>0.59938564000001171</v>
      </c>
      <c r="G946" s="6">
        <f>ABS(SMA1MSFT[[#This Row],[Erorr 1]])</f>
        <v>0.77420000000000755</v>
      </c>
      <c r="H946" s="25">
        <f>SMA1MSFT[[#This Row],[Abs Erorr 1]]/SMA1MSFT[[#This Row],[Adj Close]]</f>
        <v>2.4344916717241359E-3</v>
      </c>
      <c r="I946" s="23">
        <f t="shared" si="73"/>
        <v>319.22629999999998</v>
      </c>
      <c r="J946" s="26">
        <f>(SMA1MSFT[[#This Row],[Adj Close]]-SMA1MSFT[[#This Row],[3-MA]])</f>
        <v>-1.2133000000000038</v>
      </c>
      <c r="K946" s="11">
        <f t="shared" si="72"/>
        <v>1.4720968900000093</v>
      </c>
      <c r="L946" s="11">
        <f>ABS(SMA1MSFT[[#This Row],[Erorr 2]])</f>
        <v>1.2133000000000038</v>
      </c>
      <c r="M946" s="25">
        <f>SMA1MSFT[[#This Row],[Abs Erorr 2]]/SMA1MSFT[[#This Row],[Adj Close]]</f>
        <v>3.8152528355759165E-3</v>
      </c>
      <c r="N946" s="23">
        <f t="shared" si="74"/>
        <v>319.93609999999995</v>
      </c>
      <c r="O946" s="27">
        <f>SMA1MSFT[[#This Row],[Adj Close]]-SMA1MSFT[[#This Row],[6-MA]]</f>
        <v>-1.9230999999999767</v>
      </c>
      <c r="P946" s="11">
        <f>(SMA1MSFT[[#This Row],[Adj Close]]-N946)^2</f>
        <v>3.6983136099999103</v>
      </c>
      <c r="Q946" s="11">
        <f>ABS(SMA1MSFT[[#This Row],[Erorr 3]])</f>
        <v>1.9230999999999767</v>
      </c>
      <c r="R946" s="28">
        <f>SMA1MSFT[[#This Row],[Abs Erorr 3]]/SMA1MSFT[[#This Row],[Adj Close]]</f>
        <v>6.0472370626357312E-3</v>
      </c>
    </row>
    <row r="947" spans="2:18">
      <c r="B947" s="14">
        <v>45155.291666666664</v>
      </c>
      <c r="C947" s="15">
        <v>314.51920000000001</v>
      </c>
      <c r="D947" s="23">
        <f t="shared" si="71"/>
        <v>318.01299999999998</v>
      </c>
      <c r="E947" s="24">
        <f>SMA1MSFT[[#This Row],[Adj Close]]-SMA1MSFT[[#This Row],[Naive Trend ]]</f>
        <v>-3.4937999999999647</v>
      </c>
      <c r="F947" s="6">
        <f t="shared" si="70"/>
        <v>12.206638439999754</v>
      </c>
      <c r="G947" s="6">
        <f>ABS(SMA1MSFT[[#This Row],[Erorr 1]])</f>
        <v>3.4937999999999647</v>
      </c>
      <c r="H947" s="25">
        <f>SMA1MSFT[[#This Row],[Abs Erorr 1]]/SMA1MSFT[[#This Row],[Adj Close]]</f>
        <v>1.1108383844293019E-2</v>
      </c>
      <c r="I947" s="23">
        <f t="shared" si="73"/>
        <v>319.24886666666663</v>
      </c>
      <c r="J947" s="26">
        <f>(SMA1MSFT[[#This Row],[Adj Close]]-SMA1MSFT[[#This Row],[3-MA]])</f>
        <v>-4.7296666666666169</v>
      </c>
      <c r="K947" s="11">
        <f t="shared" si="72"/>
        <v>22.369746777777308</v>
      </c>
      <c r="L947" s="11">
        <f>ABS(SMA1MSFT[[#This Row],[Erorr 2]])</f>
        <v>4.7296666666666169</v>
      </c>
      <c r="M947" s="25">
        <f>SMA1MSFT[[#This Row],[Abs Erorr 2]]/SMA1MSFT[[#This Row],[Adj Close]]</f>
        <v>1.5037767699608217E-2</v>
      </c>
      <c r="N947" s="23">
        <f t="shared" si="74"/>
        <v>319.11541666666665</v>
      </c>
      <c r="O947" s="27">
        <f>SMA1MSFT[[#This Row],[Adj Close]]-SMA1MSFT[[#This Row],[6-MA]]</f>
        <v>-4.5962166666666349</v>
      </c>
      <c r="P947" s="11">
        <f>(SMA1MSFT[[#This Row],[Adj Close]]-N947)^2</f>
        <v>21.125207646944151</v>
      </c>
      <c r="Q947" s="11">
        <f>ABS(SMA1MSFT[[#This Row],[Erorr 3]])</f>
        <v>4.5962166666666349</v>
      </c>
      <c r="R947" s="28">
        <f>SMA1MSFT[[#This Row],[Abs Erorr 3]]/SMA1MSFT[[#This Row],[Adj Close]]</f>
        <v>1.4613469278399013E-2</v>
      </c>
    </row>
    <row r="948" spans="2:18">
      <c r="B948" s="14">
        <v>45156.291666666664</v>
      </c>
      <c r="C948" s="15">
        <v>314.12220000000002</v>
      </c>
      <c r="D948" s="23">
        <f t="shared" si="71"/>
        <v>314.51920000000001</v>
      </c>
      <c r="E948" s="24">
        <f>SMA1MSFT[[#This Row],[Adj Close]]-SMA1MSFT[[#This Row],[Naive Trend ]]</f>
        <v>-0.39699999999999136</v>
      </c>
      <c r="F948" s="6">
        <f t="shared" si="70"/>
        <v>0.15760899999999314</v>
      </c>
      <c r="G948" s="6">
        <f>ABS(SMA1MSFT[[#This Row],[Erorr 1]])</f>
        <v>0.39699999999999136</v>
      </c>
      <c r="H948" s="25">
        <f>SMA1MSFT[[#This Row],[Abs Erorr 1]]/SMA1MSFT[[#This Row],[Adj Close]]</f>
        <v>1.263839359332105E-3</v>
      </c>
      <c r="I948" s="23">
        <f t="shared" si="73"/>
        <v>317.10646666666662</v>
      </c>
      <c r="J948" s="26">
        <f>(SMA1MSFT[[#This Row],[Adj Close]]-SMA1MSFT[[#This Row],[3-MA]])</f>
        <v>-2.9842666666665991</v>
      </c>
      <c r="K948" s="11">
        <f t="shared" si="72"/>
        <v>8.9058475377773743</v>
      </c>
      <c r="L948" s="11">
        <f>ABS(SMA1MSFT[[#This Row],[Erorr 2]])</f>
        <v>2.9842666666665991</v>
      </c>
      <c r="M948" s="25">
        <f>SMA1MSFT[[#This Row],[Abs Erorr 2]]/SMA1MSFT[[#This Row],[Adj Close]]</f>
        <v>9.5003367054814943E-3</v>
      </c>
      <c r="N948" s="23">
        <f t="shared" si="74"/>
        <v>318.34301666666664</v>
      </c>
      <c r="O948" s="27">
        <f>SMA1MSFT[[#This Row],[Adj Close]]-SMA1MSFT[[#This Row],[6-MA]]</f>
        <v>-4.2208166666666216</v>
      </c>
      <c r="P948" s="11">
        <f>(SMA1MSFT[[#This Row],[Adj Close]]-N948)^2</f>
        <v>17.815293333610729</v>
      </c>
      <c r="Q948" s="11">
        <f>ABS(SMA1MSFT[[#This Row],[Erorr 3]])</f>
        <v>4.2208166666666216</v>
      </c>
      <c r="R948" s="28">
        <f>SMA1MSFT[[#This Row],[Abs Erorr 3]]/SMA1MSFT[[#This Row],[Adj Close]]</f>
        <v>1.3436862044983199E-2</v>
      </c>
    </row>
    <row r="949" spans="2:18">
      <c r="B949" s="14">
        <v>45159.291666666664</v>
      </c>
      <c r="C949" s="15">
        <v>319.48200000000003</v>
      </c>
      <c r="D949" s="23">
        <f t="shared" si="71"/>
        <v>314.12220000000002</v>
      </c>
      <c r="E949" s="24">
        <f>SMA1MSFT[[#This Row],[Adj Close]]-SMA1MSFT[[#This Row],[Naive Trend ]]</f>
        <v>5.359800000000007</v>
      </c>
      <c r="F949" s="6">
        <f t="shared" si="70"/>
        <v>28.727456040000074</v>
      </c>
      <c r="G949" s="6">
        <f>ABS(SMA1MSFT[[#This Row],[Erorr 1]])</f>
        <v>5.359800000000007</v>
      </c>
      <c r="H949" s="25">
        <f>SMA1MSFT[[#This Row],[Abs Erorr 1]]/SMA1MSFT[[#This Row],[Adj Close]]</f>
        <v>1.677653201119314E-2</v>
      </c>
      <c r="I949" s="23">
        <f t="shared" si="73"/>
        <v>315.55146666666667</v>
      </c>
      <c r="J949" s="26">
        <f>(SMA1MSFT[[#This Row],[Adj Close]]-SMA1MSFT[[#This Row],[3-MA]])</f>
        <v>3.9305333333333579</v>
      </c>
      <c r="K949" s="11">
        <f t="shared" si="72"/>
        <v>15.449092284444637</v>
      </c>
      <c r="L949" s="11">
        <f>ABS(SMA1MSFT[[#This Row],[Erorr 2]])</f>
        <v>3.9305333333333579</v>
      </c>
      <c r="M949" s="25">
        <f>SMA1MSFT[[#This Row],[Abs Erorr 2]]/SMA1MSFT[[#This Row],[Adj Close]]</f>
        <v>1.2302831875765637E-2</v>
      </c>
      <c r="N949" s="23">
        <f t="shared" si="74"/>
        <v>317.3888833333333</v>
      </c>
      <c r="O949" s="27">
        <f>SMA1MSFT[[#This Row],[Adj Close]]-SMA1MSFT[[#This Row],[6-MA]]</f>
        <v>2.0931166666667309</v>
      </c>
      <c r="P949" s="11">
        <f>(SMA1MSFT[[#This Row],[Adj Close]]-N949)^2</f>
        <v>4.3811373802780471</v>
      </c>
      <c r="Q949" s="11">
        <f>ABS(SMA1MSFT[[#This Row],[Erorr 3]])</f>
        <v>2.0931166666667309</v>
      </c>
      <c r="R949" s="28">
        <f>SMA1MSFT[[#This Row],[Abs Erorr 3]]/SMA1MSFT[[#This Row],[Adj Close]]</f>
        <v>6.5515949777036914E-3</v>
      </c>
    </row>
    <row r="950" spans="2:18">
      <c r="B950" s="14">
        <v>45160.291666666664</v>
      </c>
      <c r="C950" s="15">
        <v>320.05759999999998</v>
      </c>
      <c r="D950" s="23">
        <f t="shared" si="71"/>
        <v>319.48200000000003</v>
      </c>
      <c r="E950" s="24">
        <f>SMA1MSFT[[#This Row],[Adj Close]]-SMA1MSFT[[#This Row],[Naive Trend ]]</f>
        <v>0.57559999999995171</v>
      </c>
      <c r="F950" s="6">
        <f t="shared" si="70"/>
        <v>0.33131535999994438</v>
      </c>
      <c r="G950" s="6">
        <f>ABS(SMA1MSFT[[#This Row],[Erorr 1]])</f>
        <v>0.57559999999995171</v>
      </c>
      <c r="H950" s="25">
        <f>SMA1MSFT[[#This Row],[Abs Erorr 1]]/SMA1MSFT[[#This Row],[Adj Close]]</f>
        <v>1.7984262832688607E-3</v>
      </c>
      <c r="I950" s="23">
        <f t="shared" si="73"/>
        <v>316.04113333333333</v>
      </c>
      <c r="J950" s="26">
        <f>(SMA1MSFT[[#This Row],[Adj Close]]-SMA1MSFT[[#This Row],[3-MA]])</f>
        <v>4.0164666666666449</v>
      </c>
      <c r="K950" s="11">
        <f t="shared" si="72"/>
        <v>16.13200448444427</v>
      </c>
      <c r="L950" s="11">
        <f>ABS(SMA1MSFT[[#This Row],[Erorr 2]])</f>
        <v>4.0164666666666449</v>
      </c>
      <c r="M950" s="25">
        <f>SMA1MSFT[[#This Row],[Abs Erorr 2]]/SMA1MSFT[[#This Row],[Adj Close]]</f>
        <v>1.2549199477427329E-2</v>
      </c>
      <c r="N950" s="23">
        <f t="shared" si="74"/>
        <v>317.64499999999998</v>
      </c>
      <c r="O950" s="27">
        <f>SMA1MSFT[[#This Row],[Adj Close]]-SMA1MSFT[[#This Row],[6-MA]]</f>
        <v>2.4125999999999976</v>
      </c>
      <c r="P950" s="11">
        <f>(SMA1MSFT[[#This Row],[Adj Close]]-N950)^2</f>
        <v>5.8206387599999889</v>
      </c>
      <c r="Q950" s="11">
        <f>ABS(SMA1MSFT[[#This Row],[Erorr 3]])</f>
        <v>2.4125999999999976</v>
      </c>
      <c r="R950" s="28">
        <f>SMA1MSFT[[#This Row],[Abs Erorr 3]]/SMA1MSFT[[#This Row],[Adj Close]]</f>
        <v>7.5380181567317817E-3</v>
      </c>
    </row>
    <row r="951" spans="2:18">
      <c r="B951" s="14">
        <v>45161.291666666664</v>
      </c>
      <c r="C951" s="15">
        <v>324.56380000000001</v>
      </c>
      <c r="D951" s="23">
        <f t="shared" si="71"/>
        <v>320.05759999999998</v>
      </c>
      <c r="E951" s="24">
        <f>SMA1MSFT[[#This Row],[Adj Close]]-SMA1MSFT[[#This Row],[Naive Trend ]]</f>
        <v>4.5062000000000353</v>
      </c>
      <c r="F951" s="6">
        <f t="shared" si="70"/>
        <v>20.305838440000318</v>
      </c>
      <c r="G951" s="6">
        <f>ABS(SMA1MSFT[[#This Row],[Erorr 1]])</f>
        <v>4.5062000000000353</v>
      </c>
      <c r="H951" s="25">
        <f>SMA1MSFT[[#This Row],[Abs Erorr 1]]/SMA1MSFT[[#This Row],[Adj Close]]</f>
        <v>1.3883865052110048E-2</v>
      </c>
      <c r="I951" s="23">
        <f t="shared" si="73"/>
        <v>317.88726666666668</v>
      </c>
      <c r="J951" s="26">
        <f>(SMA1MSFT[[#This Row],[Adj Close]]-SMA1MSFT[[#This Row],[3-MA]])</f>
        <v>6.6765333333333388</v>
      </c>
      <c r="K951" s="11">
        <f t="shared" si="72"/>
        <v>44.576097351111187</v>
      </c>
      <c r="L951" s="11">
        <f>ABS(SMA1MSFT[[#This Row],[Erorr 2]])</f>
        <v>6.6765333333333388</v>
      </c>
      <c r="M951" s="25">
        <f>SMA1MSFT[[#This Row],[Abs Erorr 2]]/SMA1MSFT[[#This Row],[Adj Close]]</f>
        <v>2.0570788650284902E-2</v>
      </c>
      <c r="N951" s="23">
        <f t="shared" si="74"/>
        <v>317.49686666666662</v>
      </c>
      <c r="O951" s="27">
        <f>SMA1MSFT[[#This Row],[Adj Close]]-SMA1MSFT[[#This Row],[6-MA]]</f>
        <v>7.0669333333333952</v>
      </c>
      <c r="P951" s="11">
        <f>(SMA1MSFT[[#This Row],[Adj Close]]-N951)^2</f>
        <v>49.941546737778651</v>
      </c>
      <c r="Q951" s="11">
        <f>ABS(SMA1MSFT[[#This Row],[Erorr 3]])</f>
        <v>7.0669333333333952</v>
      </c>
      <c r="R951" s="28">
        <f>SMA1MSFT[[#This Row],[Abs Erorr 3]]/SMA1MSFT[[#This Row],[Adj Close]]</f>
        <v>2.1773633822790451E-2</v>
      </c>
    </row>
    <row r="952" spans="2:18">
      <c r="B952" s="14">
        <v>45162.291666666664</v>
      </c>
      <c r="C952" s="15">
        <v>317.58620000000002</v>
      </c>
      <c r="D952" s="23">
        <f t="shared" si="71"/>
        <v>324.56380000000001</v>
      </c>
      <c r="E952" s="24">
        <f>SMA1MSFT[[#This Row],[Adj Close]]-SMA1MSFT[[#This Row],[Naive Trend ]]</f>
        <v>-6.9775999999999954</v>
      </c>
      <c r="F952" s="6">
        <f t="shared" si="70"/>
        <v>48.686901759999934</v>
      </c>
      <c r="G952" s="6">
        <f>ABS(SMA1MSFT[[#This Row],[Erorr 1]])</f>
        <v>6.9775999999999954</v>
      </c>
      <c r="H952" s="25">
        <f>SMA1MSFT[[#This Row],[Abs Erorr 1]]/SMA1MSFT[[#This Row],[Adj Close]]</f>
        <v>2.1970727947247061E-2</v>
      </c>
      <c r="I952" s="23">
        <f t="shared" si="73"/>
        <v>321.36780000000005</v>
      </c>
      <c r="J952" s="26">
        <f>(SMA1MSFT[[#This Row],[Adj Close]]-SMA1MSFT[[#This Row],[3-MA]])</f>
        <v>-3.7816000000000258</v>
      </c>
      <c r="K952" s="11">
        <f t="shared" si="72"/>
        <v>14.300498560000195</v>
      </c>
      <c r="L952" s="11">
        <f>ABS(SMA1MSFT[[#This Row],[Erorr 2]])</f>
        <v>3.7816000000000258</v>
      </c>
      <c r="M952" s="25">
        <f>SMA1MSFT[[#This Row],[Abs Erorr 2]]/SMA1MSFT[[#This Row],[Adj Close]]</f>
        <v>1.1907318391038483E-2</v>
      </c>
      <c r="N952" s="23">
        <f t="shared" si="74"/>
        <v>318.45963333333333</v>
      </c>
      <c r="O952" s="27">
        <f>SMA1MSFT[[#This Row],[Adj Close]]-SMA1MSFT[[#This Row],[6-MA]]</f>
        <v>-0.87343333333330975</v>
      </c>
      <c r="P952" s="11">
        <f>(SMA1MSFT[[#This Row],[Adj Close]]-N952)^2</f>
        <v>0.76288578777773652</v>
      </c>
      <c r="Q952" s="11">
        <f>ABS(SMA1MSFT[[#This Row],[Erorr 3]])</f>
        <v>0.87343333333330975</v>
      </c>
      <c r="R952" s="28">
        <f>SMA1MSFT[[#This Row],[Abs Erorr 3]]/SMA1MSFT[[#This Row],[Adj Close]]</f>
        <v>2.7502244534973802E-3</v>
      </c>
    </row>
    <row r="953" spans="2:18">
      <c r="B953" s="14">
        <v>45163.291666666664</v>
      </c>
      <c r="C953" s="15">
        <v>320.57380000000001</v>
      </c>
      <c r="D953" s="23">
        <f t="shared" si="71"/>
        <v>317.58620000000002</v>
      </c>
      <c r="E953" s="24">
        <f>SMA1MSFT[[#This Row],[Adj Close]]-SMA1MSFT[[#This Row],[Naive Trend ]]</f>
        <v>2.9875999999999863</v>
      </c>
      <c r="F953" s="6">
        <f t="shared" si="70"/>
        <v>8.9257537599999175</v>
      </c>
      <c r="G953" s="6">
        <f>ABS(SMA1MSFT[[#This Row],[Erorr 1]])</f>
        <v>2.9875999999999863</v>
      </c>
      <c r="H953" s="25">
        <f>SMA1MSFT[[#This Row],[Abs Erorr 1]]/SMA1MSFT[[#This Row],[Adj Close]]</f>
        <v>9.3195389018066541E-3</v>
      </c>
      <c r="I953" s="23">
        <f t="shared" si="73"/>
        <v>320.73586666666665</v>
      </c>
      <c r="J953" s="26">
        <f>(SMA1MSFT[[#This Row],[Adj Close]]-SMA1MSFT[[#This Row],[3-MA]])</f>
        <v>-0.1620666666666466</v>
      </c>
      <c r="K953" s="11">
        <f t="shared" si="72"/>
        <v>2.6265604444437939E-2</v>
      </c>
      <c r="L953" s="11">
        <f>ABS(SMA1MSFT[[#This Row],[Erorr 2]])</f>
        <v>0.1620666666666466</v>
      </c>
      <c r="M953" s="25">
        <f>SMA1MSFT[[#This Row],[Abs Erorr 2]]/SMA1MSFT[[#This Row],[Adj Close]]</f>
        <v>5.055518157336831E-4</v>
      </c>
      <c r="N953" s="23">
        <f t="shared" si="74"/>
        <v>318.38849999999996</v>
      </c>
      <c r="O953" s="27">
        <f>SMA1MSFT[[#This Row],[Adj Close]]-SMA1MSFT[[#This Row],[6-MA]]</f>
        <v>2.1853000000000407</v>
      </c>
      <c r="P953" s="11">
        <f>(SMA1MSFT[[#This Row],[Adj Close]]-N953)^2</f>
        <v>4.7755360900001778</v>
      </c>
      <c r="Q953" s="11">
        <f>ABS(SMA1MSFT[[#This Row],[Erorr 3]])</f>
        <v>2.1853000000000407</v>
      </c>
      <c r="R953" s="28">
        <f>SMA1MSFT[[#This Row],[Abs Erorr 3]]/SMA1MSFT[[#This Row],[Adj Close]]</f>
        <v>6.8168390554687892E-3</v>
      </c>
    </row>
    <row r="954" spans="2:18">
      <c r="B954" s="14">
        <v>45166.291666666664</v>
      </c>
      <c r="C954" s="15">
        <v>321.28840000000002</v>
      </c>
      <c r="D954" s="23">
        <f t="shared" si="71"/>
        <v>320.57380000000001</v>
      </c>
      <c r="E954" s="24">
        <f>SMA1MSFT[[#This Row],[Adj Close]]-SMA1MSFT[[#This Row],[Naive Trend ]]</f>
        <v>0.71460000000001855</v>
      </c>
      <c r="F954" s="6">
        <f t="shared" si="70"/>
        <v>0.51065316000002647</v>
      </c>
      <c r="G954" s="6">
        <f>ABS(SMA1MSFT[[#This Row],[Erorr 1]])</f>
        <v>0.71460000000001855</v>
      </c>
      <c r="H954" s="25">
        <f>SMA1MSFT[[#This Row],[Abs Erorr 1]]/SMA1MSFT[[#This Row],[Adj Close]]</f>
        <v>2.2241699357960589E-3</v>
      </c>
      <c r="I954" s="23">
        <f t="shared" si="73"/>
        <v>320.90793333333335</v>
      </c>
      <c r="J954" s="26">
        <f>(SMA1MSFT[[#This Row],[Adj Close]]-SMA1MSFT[[#This Row],[3-MA]])</f>
        <v>0.38046666666667761</v>
      </c>
      <c r="K954" s="11">
        <f t="shared" si="72"/>
        <v>0.14475488444445278</v>
      </c>
      <c r="L954" s="11">
        <f>ABS(SMA1MSFT[[#This Row],[Erorr 2]])</f>
        <v>0.38046666666667761</v>
      </c>
      <c r="M954" s="25">
        <f>SMA1MSFT[[#This Row],[Abs Erorr 2]]/SMA1MSFT[[#This Row],[Adj Close]]</f>
        <v>1.1841904863875495E-3</v>
      </c>
      <c r="N954" s="23">
        <f t="shared" si="74"/>
        <v>319.39760000000001</v>
      </c>
      <c r="O954" s="27">
        <f>SMA1MSFT[[#This Row],[Adj Close]]-SMA1MSFT[[#This Row],[6-MA]]</f>
        <v>1.8908000000000129</v>
      </c>
      <c r="P954" s="11">
        <f>(SMA1MSFT[[#This Row],[Adj Close]]-N954)^2</f>
        <v>3.5751246400000487</v>
      </c>
      <c r="Q954" s="11">
        <f>ABS(SMA1MSFT[[#This Row],[Erorr 3]])</f>
        <v>1.8908000000000129</v>
      </c>
      <c r="R954" s="28">
        <f>SMA1MSFT[[#This Row],[Abs Erorr 3]]/SMA1MSFT[[#This Row],[Adj Close]]</f>
        <v>5.8850552961140605E-3</v>
      </c>
    </row>
    <row r="955" spans="2:18">
      <c r="B955" s="14">
        <v>45167.291666666664</v>
      </c>
      <c r="C955" s="15">
        <v>325.9633</v>
      </c>
      <c r="D955" s="23">
        <f t="shared" si="71"/>
        <v>321.28840000000002</v>
      </c>
      <c r="E955" s="24">
        <f>SMA1MSFT[[#This Row],[Adj Close]]-SMA1MSFT[[#This Row],[Naive Trend ]]</f>
        <v>4.6748999999999796</v>
      </c>
      <c r="F955" s="6">
        <f t="shared" si="70"/>
        <v>21.85469000999981</v>
      </c>
      <c r="G955" s="6">
        <f>ABS(SMA1MSFT[[#This Row],[Erorr 1]])</f>
        <v>4.6748999999999796</v>
      </c>
      <c r="H955" s="25">
        <f>SMA1MSFT[[#This Row],[Abs Erorr 1]]/SMA1MSFT[[#This Row],[Adj Close]]</f>
        <v>1.4341798601253513E-2</v>
      </c>
      <c r="I955" s="23">
        <f t="shared" si="73"/>
        <v>319.81613333333337</v>
      </c>
      <c r="J955" s="26">
        <f>(SMA1MSFT[[#This Row],[Adj Close]]-SMA1MSFT[[#This Row],[3-MA]])</f>
        <v>6.1471666666666351</v>
      </c>
      <c r="K955" s="11">
        <f t="shared" si="72"/>
        <v>37.78765802777739</v>
      </c>
      <c r="L955" s="11">
        <f>ABS(SMA1MSFT[[#This Row],[Erorr 2]])</f>
        <v>6.1471666666666351</v>
      </c>
      <c r="M955" s="25">
        <f>SMA1MSFT[[#This Row],[Abs Erorr 2]]/SMA1MSFT[[#This Row],[Adj Close]]</f>
        <v>1.8858462491533969E-2</v>
      </c>
      <c r="N955" s="23">
        <f t="shared" si="74"/>
        <v>320.59196666666668</v>
      </c>
      <c r="O955" s="27">
        <f>SMA1MSFT[[#This Row],[Adj Close]]-SMA1MSFT[[#This Row],[6-MA]]</f>
        <v>5.3713333333333253</v>
      </c>
      <c r="P955" s="11">
        <f>(SMA1MSFT[[#This Row],[Adj Close]]-N955)^2</f>
        <v>28.851221777777692</v>
      </c>
      <c r="Q955" s="11">
        <f>ABS(SMA1MSFT[[#This Row],[Erorr 3]])</f>
        <v>5.3713333333333253</v>
      </c>
      <c r="R955" s="28">
        <f>SMA1MSFT[[#This Row],[Abs Erorr 3]]/SMA1MSFT[[#This Row],[Adj Close]]</f>
        <v>1.6478337694253695E-2</v>
      </c>
    </row>
    <row r="956" spans="2:18">
      <c r="B956" s="14">
        <v>45168.291666666664</v>
      </c>
      <c r="C956" s="15">
        <v>326.34050000000002</v>
      </c>
      <c r="D956" s="23">
        <f t="shared" si="71"/>
        <v>325.9633</v>
      </c>
      <c r="E956" s="24">
        <f>SMA1MSFT[[#This Row],[Adj Close]]-SMA1MSFT[[#This Row],[Naive Trend ]]</f>
        <v>0.37720000000001619</v>
      </c>
      <c r="F956" s="6">
        <f t="shared" si="70"/>
        <v>0.1422798400000122</v>
      </c>
      <c r="G956" s="6">
        <f>ABS(SMA1MSFT[[#This Row],[Erorr 1]])</f>
        <v>0.37720000000001619</v>
      </c>
      <c r="H956" s="25">
        <f>SMA1MSFT[[#This Row],[Abs Erorr 1]]/SMA1MSFT[[#This Row],[Adj Close]]</f>
        <v>1.155847956352387E-3</v>
      </c>
      <c r="I956" s="23">
        <f t="shared" si="73"/>
        <v>322.60849999999999</v>
      </c>
      <c r="J956" s="26">
        <f>(SMA1MSFT[[#This Row],[Adj Close]]-SMA1MSFT[[#This Row],[3-MA]])</f>
        <v>3.7320000000000277</v>
      </c>
      <c r="K956" s="11">
        <f t="shared" si="72"/>
        <v>13.927824000000207</v>
      </c>
      <c r="L956" s="11">
        <f>ABS(SMA1MSFT[[#This Row],[Erorr 2]])</f>
        <v>3.7320000000000277</v>
      </c>
      <c r="M956" s="25">
        <f>SMA1MSFT[[#This Row],[Abs Erorr 2]]/SMA1MSFT[[#This Row],[Adj Close]]</f>
        <v>1.1435908200177506E-2</v>
      </c>
      <c r="N956" s="23">
        <f t="shared" si="74"/>
        <v>321.67218333333329</v>
      </c>
      <c r="O956" s="27">
        <f>SMA1MSFT[[#This Row],[Adj Close]]-SMA1MSFT[[#This Row],[6-MA]]</f>
        <v>4.6683166666667262</v>
      </c>
      <c r="P956" s="11">
        <f>(SMA1MSFT[[#This Row],[Adj Close]]-N956)^2</f>
        <v>21.793180500278332</v>
      </c>
      <c r="Q956" s="11">
        <f>ABS(SMA1MSFT[[#This Row],[Erorr 3]])</f>
        <v>4.6683166666667262</v>
      </c>
      <c r="R956" s="28">
        <f>SMA1MSFT[[#This Row],[Abs Erorr 3]]/SMA1MSFT[[#This Row],[Adj Close]]</f>
        <v>1.4305048459099395E-2</v>
      </c>
    </row>
    <row r="957" spans="2:18">
      <c r="B957" s="14">
        <v>45169.291666666664</v>
      </c>
      <c r="C957" s="15">
        <v>325.31819999999999</v>
      </c>
      <c r="D957" s="23">
        <f t="shared" si="71"/>
        <v>326.34050000000002</v>
      </c>
      <c r="E957" s="24">
        <f>SMA1MSFT[[#This Row],[Adj Close]]-SMA1MSFT[[#This Row],[Naive Trend ]]</f>
        <v>-1.0223000000000297</v>
      </c>
      <c r="F957" s="6">
        <f t="shared" si="70"/>
        <v>1.0450972900000608</v>
      </c>
      <c r="G957" s="6">
        <f>ABS(SMA1MSFT[[#This Row],[Erorr 1]])</f>
        <v>1.0223000000000297</v>
      </c>
      <c r="H957" s="25">
        <f>SMA1MSFT[[#This Row],[Abs Erorr 1]]/SMA1MSFT[[#This Row],[Adj Close]]</f>
        <v>3.1424617497577134E-3</v>
      </c>
      <c r="I957" s="23">
        <f t="shared" si="73"/>
        <v>324.53073333333333</v>
      </c>
      <c r="J957" s="26">
        <f>(SMA1MSFT[[#This Row],[Adj Close]]-SMA1MSFT[[#This Row],[3-MA]])</f>
        <v>0.78746666666665988</v>
      </c>
      <c r="K957" s="11">
        <f t="shared" si="72"/>
        <v>0.62010375111110039</v>
      </c>
      <c r="L957" s="11">
        <f>ABS(SMA1MSFT[[#This Row],[Erorr 2]])</f>
        <v>0.78746666666665988</v>
      </c>
      <c r="M957" s="25">
        <f>SMA1MSFT[[#This Row],[Abs Erorr 2]]/SMA1MSFT[[#This Row],[Adj Close]]</f>
        <v>2.4206044010653565E-3</v>
      </c>
      <c r="N957" s="23">
        <f t="shared" si="74"/>
        <v>322.71933333333334</v>
      </c>
      <c r="O957" s="27">
        <f>SMA1MSFT[[#This Row],[Adj Close]]-SMA1MSFT[[#This Row],[6-MA]]</f>
        <v>2.5988666666666518</v>
      </c>
      <c r="P957" s="11">
        <f>(SMA1MSFT[[#This Row],[Adj Close]]-N957)^2</f>
        <v>6.7541079511110338</v>
      </c>
      <c r="Q957" s="11">
        <f>ABS(SMA1MSFT[[#This Row],[Erorr 3]])</f>
        <v>2.5988666666666518</v>
      </c>
      <c r="R957" s="28">
        <f>SMA1MSFT[[#This Row],[Abs Erorr 3]]/SMA1MSFT[[#This Row],[Adj Close]]</f>
        <v>7.9886912772376452E-3</v>
      </c>
    </row>
    <row r="958" spans="2:18">
      <c r="B958" s="14">
        <v>45170.291666666664</v>
      </c>
      <c r="C958" s="15">
        <v>326.2115</v>
      </c>
      <c r="D958" s="23">
        <f t="shared" si="71"/>
        <v>325.31819999999999</v>
      </c>
      <c r="E958" s="24">
        <f>SMA1MSFT[[#This Row],[Adj Close]]-SMA1MSFT[[#This Row],[Naive Trend ]]</f>
        <v>0.89330000000001064</v>
      </c>
      <c r="F958" s="6">
        <f t="shared" si="70"/>
        <v>0.79798489000001904</v>
      </c>
      <c r="G958" s="6">
        <f>ABS(SMA1MSFT[[#This Row],[Erorr 1]])</f>
        <v>0.89330000000001064</v>
      </c>
      <c r="H958" s="25">
        <f>SMA1MSFT[[#This Row],[Abs Erorr 1]]/SMA1MSFT[[#This Row],[Adj Close]]</f>
        <v>2.7384074442501588E-3</v>
      </c>
      <c r="I958" s="23">
        <f t="shared" si="73"/>
        <v>325.87400000000002</v>
      </c>
      <c r="J958" s="26">
        <f>(SMA1MSFT[[#This Row],[Adj Close]]-SMA1MSFT[[#This Row],[3-MA]])</f>
        <v>0.33749999999997726</v>
      </c>
      <c r="K958" s="11">
        <f t="shared" si="72"/>
        <v>0.11390624999998465</v>
      </c>
      <c r="L958" s="11">
        <f>ABS(SMA1MSFT[[#This Row],[Erorr 2]])</f>
        <v>0.33749999999997726</v>
      </c>
      <c r="M958" s="25">
        <f>SMA1MSFT[[#This Row],[Abs Erorr 2]]/SMA1MSFT[[#This Row],[Adj Close]]</f>
        <v>1.0346048499209172E-3</v>
      </c>
      <c r="N958" s="23">
        <f t="shared" si="74"/>
        <v>322.8450666666667</v>
      </c>
      <c r="O958" s="27">
        <f>SMA1MSFT[[#This Row],[Adj Close]]-SMA1MSFT[[#This Row],[6-MA]]</f>
        <v>3.3664333333333047</v>
      </c>
      <c r="P958" s="11">
        <f>(SMA1MSFT[[#This Row],[Adj Close]]-N958)^2</f>
        <v>11.332873387777585</v>
      </c>
      <c r="Q958" s="11">
        <f>ABS(SMA1MSFT[[#This Row],[Erorr 3]])</f>
        <v>3.3664333333333047</v>
      </c>
      <c r="R958" s="28">
        <f>SMA1MSFT[[#This Row],[Abs Erorr 3]]/SMA1MSFT[[#This Row],[Adj Close]]</f>
        <v>1.0319787418080923E-2</v>
      </c>
    </row>
    <row r="959" spans="2:18">
      <c r="B959" s="14">
        <v>45174.291666666664</v>
      </c>
      <c r="C959" s="15">
        <v>331.065</v>
      </c>
      <c r="D959" s="23">
        <f t="shared" si="71"/>
        <v>326.2115</v>
      </c>
      <c r="E959" s="24">
        <f>SMA1MSFT[[#This Row],[Adj Close]]-SMA1MSFT[[#This Row],[Naive Trend ]]</f>
        <v>4.8534999999999968</v>
      </c>
      <c r="F959" s="6">
        <f t="shared" si="70"/>
        <v>23.556462249999971</v>
      </c>
      <c r="G959" s="6">
        <f>ABS(SMA1MSFT[[#This Row],[Erorr 1]])</f>
        <v>4.8534999999999968</v>
      </c>
      <c r="H959" s="25">
        <f>SMA1MSFT[[#This Row],[Abs Erorr 1]]/SMA1MSFT[[#This Row],[Adj Close]]</f>
        <v>1.4660263090329684E-2</v>
      </c>
      <c r="I959" s="23">
        <f t="shared" si="73"/>
        <v>325.95673333333332</v>
      </c>
      <c r="J959" s="26">
        <f>(SMA1MSFT[[#This Row],[Adj Close]]-SMA1MSFT[[#This Row],[3-MA]])</f>
        <v>5.1082666666666796</v>
      </c>
      <c r="K959" s="11">
        <f t="shared" si="72"/>
        <v>26.094388337777911</v>
      </c>
      <c r="L959" s="11">
        <f>ABS(SMA1MSFT[[#This Row],[Erorr 2]])</f>
        <v>5.1082666666666796</v>
      </c>
      <c r="M959" s="25">
        <f>SMA1MSFT[[#This Row],[Abs Erorr 2]]/SMA1MSFT[[#This Row],[Adj Close]]</f>
        <v>1.5429799787554346E-2</v>
      </c>
      <c r="N959" s="23">
        <f t="shared" si="74"/>
        <v>324.28261666666668</v>
      </c>
      <c r="O959" s="27">
        <f>SMA1MSFT[[#This Row],[Adj Close]]-SMA1MSFT[[#This Row],[6-MA]]</f>
        <v>6.7823833333333141</v>
      </c>
      <c r="P959" s="11">
        <f>(SMA1MSFT[[#This Row],[Adj Close]]-N959)^2</f>
        <v>46.000723680277517</v>
      </c>
      <c r="Q959" s="11">
        <f>ABS(SMA1MSFT[[#This Row],[Erorr 3]])</f>
        <v>6.7823833333333141</v>
      </c>
      <c r="R959" s="28">
        <f>SMA1MSFT[[#This Row],[Abs Erorr 3]]/SMA1MSFT[[#This Row],[Adj Close]]</f>
        <v>2.0486561047931114E-2</v>
      </c>
    </row>
    <row r="960" spans="2:18">
      <c r="B960" s="14">
        <v>45175.291666666664</v>
      </c>
      <c r="C960" s="15">
        <v>330.4</v>
      </c>
      <c r="D960" s="23">
        <f t="shared" si="71"/>
        <v>331.065</v>
      </c>
      <c r="E960" s="24">
        <f>SMA1MSFT[[#This Row],[Adj Close]]-SMA1MSFT[[#This Row],[Naive Trend ]]</f>
        <v>-0.66500000000002046</v>
      </c>
      <c r="F960" s="6">
        <f t="shared" si="70"/>
        <v>0.44222500000002724</v>
      </c>
      <c r="G960" s="6">
        <f>ABS(SMA1MSFT[[#This Row],[Erorr 1]])</f>
        <v>0.66500000000002046</v>
      </c>
      <c r="H960" s="25">
        <f>SMA1MSFT[[#This Row],[Abs Erorr 1]]/SMA1MSFT[[#This Row],[Adj Close]]</f>
        <v>2.0127118644068416E-3</v>
      </c>
      <c r="I960" s="23">
        <f t="shared" si="73"/>
        <v>327.53156666666672</v>
      </c>
      <c r="J960" s="26">
        <f>(SMA1MSFT[[#This Row],[Adj Close]]-SMA1MSFT[[#This Row],[3-MA]])</f>
        <v>2.8684333333332575</v>
      </c>
      <c r="K960" s="11">
        <f t="shared" si="72"/>
        <v>8.2279097877773424</v>
      </c>
      <c r="L960" s="11">
        <f>ABS(SMA1MSFT[[#This Row],[Erorr 2]])</f>
        <v>2.8684333333332575</v>
      </c>
      <c r="M960" s="25">
        <f>SMA1MSFT[[#This Row],[Abs Erorr 2]]/SMA1MSFT[[#This Row],[Adj Close]]</f>
        <v>8.6816989507665174E-3</v>
      </c>
      <c r="N960" s="23">
        <f t="shared" si="74"/>
        <v>326.03115000000003</v>
      </c>
      <c r="O960" s="27">
        <f>SMA1MSFT[[#This Row],[Adj Close]]-SMA1MSFT[[#This Row],[6-MA]]</f>
        <v>4.3688499999999522</v>
      </c>
      <c r="P960" s="11">
        <f>(SMA1MSFT[[#This Row],[Adj Close]]-N960)^2</f>
        <v>19.086850322499583</v>
      </c>
      <c r="Q960" s="11">
        <f>ABS(SMA1MSFT[[#This Row],[Erorr 3]])</f>
        <v>4.3688499999999522</v>
      </c>
      <c r="R960" s="28">
        <f>SMA1MSFT[[#This Row],[Abs Erorr 3]]/SMA1MSFT[[#This Row],[Adj Close]]</f>
        <v>1.3222911622275886E-2</v>
      </c>
    </row>
    <row r="961" spans="2:18">
      <c r="B961" s="14">
        <v>45176.291666666664</v>
      </c>
      <c r="C961" s="15">
        <v>327.45209999999997</v>
      </c>
      <c r="D961" s="23">
        <f t="shared" si="71"/>
        <v>330.4</v>
      </c>
      <c r="E961" s="24">
        <f>SMA1MSFT[[#This Row],[Adj Close]]-SMA1MSFT[[#This Row],[Naive Trend ]]</f>
        <v>-2.9479000000000042</v>
      </c>
      <c r="F961" s="6">
        <f t="shared" si="70"/>
        <v>8.6901144100000245</v>
      </c>
      <c r="G961" s="6">
        <f>ABS(SMA1MSFT[[#This Row],[Erorr 1]])</f>
        <v>2.9479000000000042</v>
      </c>
      <c r="H961" s="25">
        <f>SMA1MSFT[[#This Row],[Abs Erorr 1]]/SMA1MSFT[[#This Row],[Adj Close]]</f>
        <v>9.0025380811422622E-3</v>
      </c>
      <c r="I961" s="23">
        <f t="shared" si="73"/>
        <v>329.22549999999995</v>
      </c>
      <c r="J961" s="26">
        <f>(SMA1MSFT[[#This Row],[Adj Close]]-SMA1MSFT[[#This Row],[3-MA]])</f>
        <v>-1.773399999999981</v>
      </c>
      <c r="K961" s="11">
        <f t="shared" si="72"/>
        <v>3.1449475599999324</v>
      </c>
      <c r="L961" s="11">
        <f>ABS(SMA1MSFT[[#This Row],[Erorr 2]])</f>
        <v>1.773399999999981</v>
      </c>
      <c r="M961" s="25">
        <f>SMA1MSFT[[#This Row],[Abs Erorr 2]]/SMA1MSFT[[#This Row],[Adj Close]]</f>
        <v>5.4157539377514483E-3</v>
      </c>
      <c r="N961" s="23">
        <f t="shared" si="74"/>
        <v>327.54975000000007</v>
      </c>
      <c r="O961" s="27">
        <f>SMA1MSFT[[#This Row],[Adj Close]]-SMA1MSFT[[#This Row],[6-MA]]</f>
        <v>-9.7650000000101045E-2</v>
      </c>
      <c r="P961" s="11">
        <f>(SMA1MSFT[[#This Row],[Adj Close]]-N961)^2</f>
        <v>9.5355225000197334E-3</v>
      </c>
      <c r="Q961" s="11">
        <f>ABS(SMA1MSFT[[#This Row],[Erorr 3]])</f>
        <v>9.7650000000101045E-2</v>
      </c>
      <c r="R961" s="28">
        <f>SMA1MSFT[[#This Row],[Abs Erorr 3]]/SMA1MSFT[[#This Row],[Adj Close]]</f>
        <v>2.9821155521708687E-4</v>
      </c>
    </row>
    <row r="962" spans="2:18">
      <c r="B962" s="14">
        <v>45177.291666666664</v>
      </c>
      <c r="C962" s="15">
        <v>331.77969999999999</v>
      </c>
      <c r="D962" s="23">
        <f t="shared" si="71"/>
        <v>327.45209999999997</v>
      </c>
      <c r="E962" s="24">
        <f>SMA1MSFT[[#This Row],[Adj Close]]-SMA1MSFT[[#This Row],[Naive Trend ]]</f>
        <v>4.3276000000000181</v>
      </c>
      <c r="F962" s="6">
        <f t="shared" si="70"/>
        <v>18.728121760000157</v>
      </c>
      <c r="G962" s="6">
        <f>ABS(SMA1MSFT[[#This Row],[Erorr 1]])</f>
        <v>4.3276000000000181</v>
      </c>
      <c r="H962" s="25">
        <f>SMA1MSFT[[#This Row],[Abs Erorr 1]]/SMA1MSFT[[#This Row],[Adj Close]]</f>
        <v>1.3043594891429519E-2</v>
      </c>
      <c r="I962" s="23">
        <f t="shared" si="73"/>
        <v>329.63903333333332</v>
      </c>
      <c r="J962" s="26">
        <f>(SMA1MSFT[[#This Row],[Adj Close]]-SMA1MSFT[[#This Row],[3-MA]])</f>
        <v>2.1406666666666752</v>
      </c>
      <c r="K962" s="11">
        <f t="shared" si="72"/>
        <v>4.5824537777778138</v>
      </c>
      <c r="L962" s="11">
        <f>ABS(SMA1MSFT[[#This Row],[Erorr 2]])</f>
        <v>2.1406666666666752</v>
      </c>
      <c r="M962" s="25">
        <f>SMA1MSFT[[#This Row],[Abs Erorr 2]]/SMA1MSFT[[#This Row],[Adj Close]]</f>
        <v>6.4520724645500465E-3</v>
      </c>
      <c r="N962" s="23">
        <f t="shared" si="74"/>
        <v>327.79788333333335</v>
      </c>
      <c r="O962" s="27">
        <f>SMA1MSFT[[#This Row],[Adj Close]]-SMA1MSFT[[#This Row],[6-MA]]</f>
        <v>3.9818166666666457</v>
      </c>
      <c r="P962" s="11">
        <f>(SMA1MSFT[[#This Row],[Adj Close]]-N962)^2</f>
        <v>15.854863966944277</v>
      </c>
      <c r="Q962" s="11">
        <f>ABS(SMA1MSFT[[#This Row],[Erorr 3]])</f>
        <v>3.9818166666666457</v>
      </c>
      <c r="R962" s="28">
        <f>SMA1MSFT[[#This Row],[Abs Erorr 3]]/SMA1MSFT[[#This Row],[Adj Close]]</f>
        <v>1.2001387265907605E-2</v>
      </c>
    </row>
    <row r="963" spans="2:18">
      <c r="B963" s="14">
        <v>45180.291666666664</v>
      </c>
      <c r="C963" s="15">
        <v>335.42230000000001</v>
      </c>
      <c r="D963" s="23">
        <f t="shared" si="71"/>
        <v>331.77969999999999</v>
      </c>
      <c r="E963" s="24">
        <f>SMA1MSFT[[#This Row],[Adj Close]]-SMA1MSFT[[#This Row],[Naive Trend ]]</f>
        <v>3.6426000000000158</v>
      </c>
      <c r="F963" s="6">
        <f t="shared" si="70"/>
        <v>13.268534760000115</v>
      </c>
      <c r="G963" s="6">
        <f>ABS(SMA1MSFT[[#This Row],[Erorr 1]])</f>
        <v>3.6426000000000158</v>
      </c>
      <c r="H963" s="25">
        <f>SMA1MSFT[[#This Row],[Abs Erorr 1]]/SMA1MSFT[[#This Row],[Adj Close]]</f>
        <v>1.0859743076116334E-2</v>
      </c>
      <c r="I963" s="23">
        <f t="shared" si="73"/>
        <v>329.87726666666663</v>
      </c>
      <c r="J963" s="26">
        <f>(SMA1MSFT[[#This Row],[Adj Close]]-SMA1MSFT[[#This Row],[3-MA]])</f>
        <v>5.5450333333333788</v>
      </c>
      <c r="K963" s="11">
        <f t="shared" si="72"/>
        <v>30.747394667778281</v>
      </c>
      <c r="L963" s="11">
        <f>ABS(SMA1MSFT[[#This Row],[Erorr 2]])</f>
        <v>5.5450333333333788</v>
      </c>
      <c r="M963" s="25">
        <f>SMA1MSFT[[#This Row],[Abs Erorr 2]]/SMA1MSFT[[#This Row],[Adj Close]]</f>
        <v>1.6531498750480749E-2</v>
      </c>
      <c r="N963" s="23">
        <f t="shared" si="74"/>
        <v>328.7044166666667</v>
      </c>
      <c r="O963" s="27">
        <f>SMA1MSFT[[#This Row],[Adj Close]]-SMA1MSFT[[#This Row],[6-MA]]</f>
        <v>6.7178833333333046</v>
      </c>
      <c r="P963" s="11">
        <f>(SMA1MSFT[[#This Row],[Adj Close]]-N963)^2</f>
        <v>45.129956480277393</v>
      </c>
      <c r="Q963" s="11">
        <f>ABS(SMA1MSFT[[#This Row],[Erorr 3]])</f>
        <v>6.7178833333333046</v>
      </c>
      <c r="R963" s="28">
        <f>SMA1MSFT[[#This Row],[Abs Erorr 3]]/SMA1MSFT[[#This Row],[Adj Close]]</f>
        <v>2.0028135676528676E-2</v>
      </c>
    </row>
    <row r="964" spans="2:18">
      <c r="B964" s="14">
        <v>45181.291666666664</v>
      </c>
      <c r="C964" s="15">
        <v>329.29820000000001</v>
      </c>
      <c r="D964" s="23">
        <f t="shared" si="71"/>
        <v>335.42230000000001</v>
      </c>
      <c r="E964" s="24">
        <f>SMA1MSFT[[#This Row],[Adj Close]]-SMA1MSFT[[#This Row],[Naive Trend ]]</f>
        <v>-6.1240999999999985</v>
      </c>
      <c r="F964" s="6">
        <f t="shared" ref="F964:F1027" si="75">(C964-D964)^2</f>
        <v>37.504600809999985</v>
      </c>
      <c r="G964" s="6">
        <f>ABS(SMA1MSFT[[#This Row],[Erorr 1]])</f>
        <v>6.1240999999999985</v>
      </c>
      <c r="H964" s="25">
        <f>SMA1MSFT[[#This Row],[Abs Erorr 1]]/SMA1MSFT[[#This Row],[Adj Close]]</f>
        <v>1.8597429320901231E-2</v>
      </c>
      <c r="I964" s="23">
        <f t="shared" si="73"/>
        <v>331.55136666666664</v>
      </c>
      <c r="J964" s="26">
        <f>(SMA1MSFT[[#This Row],[Adj Close]]-SMA1MSFT[[#This Row],[3-MA]])</f>
        <v>-2.2531666666666297</v>
      </c>
      <c r="K964" s="11">
        <f t="shared" si="72"/>
        <v>5.0767600277776115</v>
      </c>
      <c r="L964" s="11">
        <f>ABS(SMA1MSFT[[#This Row],[Erorr 2]])</f>
        <v>2.2531666666666297</v>
      </c>
      <c r="M964" s="25">
        <f>SMA1MSFT[[#This Row],[Abs Erorr 2]]/SMA1MSFT[[#This Row],[Adj Close]]</f>
        <v>6.84232913106306E-3</v>
      </c>
      <c r="N964" s="23">
        <f t="shared" si="74"/>
        <v>330.38843333333335</v>
      </c>
      <c r="O964" s="27">
        <f>SMA1MSFT[[#This Row],[Adj Close]]-SMA1MSFT[[#This Row],[6-MA]]</f>
        <v>-1.0902333333333445</v>
      </c>
      <c r="P964" s="11">
        <f>(SMA1MSFT[[#This Row],[Adj Close]]-N964)^2</f>
        <v>1.1886087211111354</v>
      </c>
      <c r="Q964" s="11">
        <f>ABS(SMA1MSFT[[#This Row],[Erorr 3]])</f>
        <v>1.0902333333333445</v>
      </c>
      <c r="R964" s="28">
        <f>SMA1MSFT[[#This Row],[Abs Erorr 3]]/SMA1MSFT[[#This Row],[Adj Close]]</f>
        <v>3.3107782955793395E-3</v>
      </c>
    </row>
    <row r="965" spans="2:18">
      <c r="B965" s="14">
        <v>45182.291666666664</v>
      </c>
      <c r="C965" s="15">
        <v>333.55630000000002</v>
      </c>
      <c r="D965" s="23">
        <f t="shared" ref="D965:D1028" si="76">C964</f>
        <v>329.29820000000001</v>
      </c>
      <c r="E965" s="24">
        <f>SMA1MSFT[[#This Row],[Adj Close]]-SMA1MSFT[[#This Row],[Naive Trend ]]</f>
        <v>4.2581000000000131</v>
      </c>
      <c r="F965" s="6">
        <f t="shared" si="75"/>
        <v>18.131415610000111</v>
      </c>
      <c r="G965" s="6">
        <f>ABS(SMA1MSFT[[#This Row],[Erorr 1]])</f>
        <v>4.2581000000000131</v>
      </c>
      <c r="H965" s="25">
        <f>SMA1MSFT[[#This Row],[Abs Erorr 1]]/SMA1MSFT[[#This Row],[Adj Close]]</f>
        <v>1.2765760982478858E-2</v>
      </c>
      <c r="I965" s="23">
        <f t="shared" si="73"/>
        <v>332.1667333333333</v>
      </c>
      <c r="J965" s="26">
        <f>(SMA1MSFT[[#This Row],[Adj Close]]-SMA1MSFT[[#This Row],[3-MA]])</f>
        <v>1.3895666666667239</v>
      </c>
      <c r="K965" s="11">
        <f t="shared" si="72"/>
        <v>1.9308955211112702</v>
      </c>
      <c r="L965" s="11">
        <f>ABS(SMA1MSFT[[#This Row],[Erorr 2]])</f>
        <v>1.3895666666667239</v>
      </c>
      <c r="M965" s="25">
        <f>SMA1MSFT[[#This Row],[Abs Erorr 2]]/SMA1MSFT[[#This Row],[Adj Close]]</f>
        <v>4.1659134205131905E-3</v>
      </c>
      <c r="N965" s="23">
        <f t="shared" si="74"/>
        <v>330.90288333333331</v>
      </c>
      <c r="O965" s="27">
        <f>SMA1MSFT[[#This Row],[Adj Close]]-SMA1MSFT[[#This Row],[6-MA]]</f>
        <v>2.6534166666667147</v>
      </c>
      <c r="P965" s="11">
        <f>(SMA1MSFT[[#This Row],[Adj Close]]-N965)^2</f>
        <v>7.0406200069446996</v>
      </c>
      <c r="Q965" s="11">
        <f>ABS(SMA1MSFT[[#This Row],[Erorr 3]])</f>
        <v>2.6534166666667147</v>
      </c>
      <c r="R965" s="28">
        <f>SMA1MSFT[[#This Row],[Abs Erorr 3]]/SMA1MSFT[[#This Row],[Adj Close]]</f>
        <v>7.9549289480268081E-3</v>
      </c>
    </row>
    <row r="966" spans="2:18">
      <c r="B966" s="14">
        <v>45183.291666666664</v>
      </c>
      <c r="C966" s="15">
        <v>336.17669999999998</v>
      </c>
      <c r="D966" s="23">
        <f t="shared" si="76"/>
        <v>333.55630000000002</v>
      </c>
      <c r="E966" s="24">
        <f>SMA1MSFT[[#This Row],[Adj Close]]-SMA1MSFT[[#This Row],[Naive Trend ]]</f>
        <v>2.620399999999961</v>
      </c>
      <c r="F966" s="6">
        <f t="shared" si="75"/>
        <v>6.8664961599997953</v>
      </c>
      <c r="G966" s="6">
        <f>ABS(SMA1MSFT[[#This Row],[Erorr 1]])</f>
        <v>2.620399999999961</v>
      </c>
      <c r="H966" s="25">
        <f>SMA1MSFT[[#This Row],[Abs Erorr 1]]/SMA1MSFT[[#This Row],[Adj Close]]</f>
        <v>7.7947103413174117E-3</v>
      </c>
      <c r="I966" s="23">
        <f t="shared" si="73"/>
        <v>332.75893333333335</v>
      </c>
      <c r="J966" s="26">
        <f>(SMA1MSFT[[#This Row],[Adj Close]]-SMA1MSFT[[#This Row],[3-MA]])</f>
        <v>3.4177666666666369</v>
      </c>
      <c r="K966" s="11">
        <f t="shared" ref="K966:K1029" si="77">(C966-I966)^2</f>
        <v>11.681128987777575</v>
      </c>
      <c r="L966" s="11">
        <f>ABS(SMA1MSFT[[#This Row],[Erorr 2]])</f>
        <v>3.4177666666666369</v>
      </c>
      <c r="M966" s="25">
        <f>SMA1MSFT[[#This Row],[Abs Erorr 2]]/SMA1MSFT[[#This Row],[Adj Close]]</f>
        <v>1.0166578072384663E-2</v>
      </c>
      <c r="N966" s="23">
        <f t="shared" si="74"/>
        <v>331.31809999999996</v>
      </c>
      <c r="O966" s="27">
        <f>SMA1MSFT[[#This Row],[Adj Close]]-SMA1MSFT[[#This Row],[6-MA]]</f>
        <v>4.858600000000024</v>
      </c>
      <c r="P966" s="11">
        <f>(SMA1MSFT[[#This Row],[Adj Close]]-N966)^2</f>
        <v>23.605993960000234</v>
      </c>
      <c r="Q966" s="11">
        <f>ABS(SMA1MSFT[[#This Row],[Erorr 3]])</f>
        <v>4.858600000000024</v>
      </c>
      <c r="R966" s="28">
        <f>SMA1MSFT[[#This Row],[Abs Erorr 3]]/SMA1MSFT[[#This Row],[Adj Close]]</f>
        <v>1.4452518571334731E-2</v>
      </c>
    </row>
    <row r="967" spans="2:18">
      <c r="B967" s="14">
        <v>45184.291666666664</v>
      </c>
      <c r="C967" s="15">
        <v>327.75979999999998</v>
      </c>
      <c r="D967" s="23">
        <f t="shared" si="76"/>
        <v>336.17669999999998</v>
      </c>
      <c r="E967" s="24">
        <f>SMA1MSFT[[#This Row],[Adj Close]]-SMA1MSFT[[#This Row],[Naive Trend ]]</f>
        <v>-8.4168999999999983</v>
      </c>
      <c r="F967" s="6">
        <f t="shared" si="75"/>
        <v>70.844205609999975</v>
      </c>
      <c r="G967" s="6">
        <f>ABS(SMA1MSFT[[#This Row],[Erorr 1]])</f>
        <v>8.4168999999999983</v>
      </c>
      <c r="H967" s="25">
        <f>SMA1MSFT[[#This Row],[Abs Erorr 1]]/SMA1MSFT[[#This Row],[Adj Close]]</f>
        <v>2.5680086453555313E-2</v>
      </c>
      <c r="I967" s="23">
        <f t="shared" ref="I967:I1030" si="78">AVERAGE(C964:C966)</f>
        <v>333.0104</v>
      </c>
      <c r="J967" s="26">
        <f>(SMA1MSFT[[#This Row],[Adj Close]]-SMA1MSFT[[#This Row],[3-MA]])</f>
        <v>-5.2506000000000199</v>
      </c>
      <c r="K967" s="11">
        <f t="shared" si="77"/>
        <v>27.568800360000211</v>
      </c>
      <c r="L967" s="11">
        <f>ABS(SMA1MSFT[[#This Row],[Erorr 2]])</f>
        <v>5.2506000000000199</v>
      </c>
      <c r="M967" s="25">
        <f>SMA1MSFT[[#This Row],[Abs Erorr 2]]/SMA1MSFT[[#This Row],[Adj Close]]</f>
        <v>1.6019658298546742E-2</v>
      </c>
      <c r="N967" s="23">
        <f t="shared" si="74"/>
        <v>332.28088333333329</v>
      </c>
      <c r="O967" s="27">
        <f>SMA1MSFT[[#This Row],[Adj Close]]-SMA1MSFT[[#This Row],[6-MA]]</f>
        <v>-4.5210833333333085</v>
      </c>
      <c r="P967" s="11">
        <f>(SMA1MSFT[[#This Row],[Adj Close]]-N967)^2</f>
        <v>20.44019450694422</v>
      </c>
      <c r="Q967" s="11">
        <f>ABS(SMA1MSFT[[#This Row],[Erorr 3]])</f>
        <v>4.5210833333333085</v>
      </c>
      <c r="R967" s="28">
        <f>SMA1MSFT[[#This Row],[Abs Erorr 3]]/SMA1MSFT[[#This Row],[Adj Close]]</f>
        <v>1.3793892153135645E-2</v>
      </c>
    </row>
    <row r="968" spans="2:18">
      <c r="B968" s="14">
        <v>45187.291666666664</v>
      </c>
      <c r="C968" s="15">
        <v>326.60849999999999</v>
      </c>
      <c r="D968" s="23">
        <f t="shared" si="76"/>
        <v>327.75979999999998</v>
      </c>
      <c r="E968" s="24">
        <f>SMA1MSFT[[#This Row],[Adj Close]]-SMA1MSFT[[#This Row],[Naive Trend ]]</f>
        <v>-1.151299999999992</v>
      </c>
      <c r="F968" s="6">
        <f t="shared" si="75"/>
        <v>1.3254916899999816</v>
      </c>
      <c r="G968" s="6">
        <f>ABS(SMA1MSFT[[#This Row],[Erorr 1]])</f>
        <v>1.151299999999992</v>
      </c>
      <c r="H968" s="25">
        <f>SMA1MSFT[[#This Row],[Abs Erorr 1]]/SMA1MSFT[[#This Row],[Adj Close]]</f>
        <v>3.5250154236646995E-3</v>
      </c>
      <c r="I968" s="23">
        <f t="shared" si="78"/>
        <v>332.49759999999998</v>
      </c>
      <c r="J968" s="26">
        <f>(SMA1MSFT[[#This Row],[Adj Close]]-SMA1MSFT[[#This Row],[3-MA]])</f>
        <v>-5.8890999999999849</v>
      </c>
      <c r="K968" s="11">
        <f t="shared" si="77"/>
        <v>34.681498809999823</v>
      </c>
      <c r="L968" s="11">
        <f>ABS(SMA1MSFT[[#This Row],[Erorr 2]])</f>
        <v>5.8890999999999849</v>
      </c>
      <c r="M968" s="25">
        <f>SMA1MSFT[[#This Row],[Abs Erorr 2]]/SMA1MSFT[[#This Row],[Adj Close]]</f>
        <v>1.8031067776864303E-2</v>
      </c>
      <c r="N968" s="23">
        <f t="shared" si="74"/>
        <v>332.33216666666664</v>
      </c>
      <c r="O968" s="27">
        <f>SMA1MSFT[[#This Row],[Adj Close]]-SMA1MSFT[[#This Row],[6-MA]]</f>
        <v>-5.7236666666666451</v>
      </c>
      <c r="P968" s="11">
        <f>(SMA1MSFT[[#This Row],[Adj Close]]-N968)^2</f>
        <v>32.760360111110863</v>
      </c>
      <c r="Q968" s="11">
        <f>ABS(SMA1MSFT[[#This Row],[Erorr 3]])</f>
        <v>5.7236666666666451</v>
      </c>
      <c r="R968" s="28">
        <f>SMA1MSFT[[#This Row],[Abs Erorr 3]]/SMA1MSFT[[#This Row],[Adj Close]]</f>
        <v>1.7524549014084585E-2</v>
      </c>
    </row>
    <row r="969" spans="2:18">
      <c r="B969" s="14">
        <v>45188.291666666664</v>
      </c>
      <c r="C969" s="15">
        <v>326.20150000000001</v>
      </c>
      <c r="D969" s="23">
        <f t="shared" si="76"/>
        <v>326.60849999999999</v>
      </c>
      <c r="E969" s="24">
        <f>SMA1MSFT[[#This Row],[Adj Close]]-SMA1MSFT[[#This Row],[Naive Trend ]]</f>
        <v>-0.40699999999998226</v>
      </c>
      <c r="F969" s="6">
        <f t="shared" si="75"/>
        <v>0.16564899999998556</v>
      </c>
      <c r="G969" s="6">
        <f>ABS(SMA1MSFT[[#This Row],[Erorr 1]])</f>
        <v>0.40699999999998226</v>
      </c>
      <c r="H969" s="25">
        <f>SMA1MSFT[[#This Row],[Abs Erorr 1]]/SMA1MSFT[[#This Row],[Adj Close]]</f>
        <v>1.2476950596486595E-3</v>
      </c>
      <c r="I969" s="23">
        <f t="shared" si="78"/>
        <v>330.18166666666667</v>
      </c>
      <c r="J969" s="26">
        <f>(SMA1MSFT[[#This Row],[Adj Close]]-SMA1MSFT[[#This Row],[3-MA]])</f>
        <v>-3.980166666666662</v>
      </c>
      <c r="K969" s="11">
        <f t="shared" si="77"/>
        <v>15.841726694444407</v>
      </c>
      <c r="L969" s="11">
        <f>ABS(SMA1MSFT[[#This Row],[Erorr 2]])</f>
        <v>3.980166666666662</v>
      </c>
      <c r="M969" s="25">
        <f>SMA1MSFT[[#This Row],[Abs Erorr 2]]/SMA1MSFT[[#This Row],[Adj Close]]</f>
        <v>1.2201558443681778E-2</v>
      </c>
      <c r="N969" s="23">
        <f t="shared" si="74"/>
        <v>331.47030000000001</v>
      </c>
      <c r="O969" s="27">
        <f>SMA1MSFT[[#This Row],[Adj Close]]-SMA1MSFT[[#This Row],[6-MA]]</f>
        <v>-5.2687999999999988</v>
      </c>
      <c r="P969" s="11">
        <f>(SMA1MSFT[[#This Row],[Adj Close]]-N969)^2</f>
        <v>27.760253439999989</v>
      </c>
      <c r="Q969" s="11">
        <f>ABS(SMA1MSFT[[#This Row],[Erorr 3]])</f>
        <v>5.2687999999999988</v>
      </c>
      <c r="R969" s="28">
        <f>SMA1MSFT[[#This Row],[Abs Erorr 3]]/SMA1MSFT[[#This Row],[Adj Close]]</f>
        <v>1.615197968127062E-2</v>
      </c>
    </row>
    <row r="970" spans="2:18">
      <c r="B970" s="14">
        <v>45189.291666666664</v>
      </c>
      <c r="C970" s="15">
        <v>318.3802</v>
      </c>
      <c r="D970" s="23">
        <f t="shared" si="76"/>
        <v>326.20150000000001</v>
      </c>
      <c r="E970" s="24">
        <f>SMA1MSFT[[#This Row],[Adj Close]]-SMA1MSFT[[#This Row],[Naive Trend ]]</f>
        <v>-7.8213000000000079</v>
      </c>
      <c r="F970" s="6">
        <f t="shared" si="75"/>
        <v>61.172733690000122</v>
      </c>
      <c r="G970" s="6">
        <f>ABS(SMA1MSFT[[#This Row],[Erorr 1]])</f>
        <v>7.8213000000000079</v>
      </c>
      <c r="H970" s="25">
        <f>SMA1MSFT[[#This Row],[Abs Erorr 1]]/SMA1MSFT[[#This Row],[Adj Close]]</f>
        <v>2.4565912076190691E-2</v>
      </c>
      <c r="I970" s="23">
        <f t="shared" si="78"/>
        <v>326.85660000000001</v>
      </c>
      <c r="J970" s="26">
        <f>(SMA1MSFT[[#This Row],[Adj Close]]-SMA1MSFT[[#This Row],[3-MA]])</f>
        <v>-8.4764000000000124</v>
      </c>
      <c r="K970" s="11">
        <f t="shared" si="77"/>
        <v>71.849356960000208</v>
      </c>
      <c r="L970" s="11">
        <f>ABS(SMA1MSFT[[#This Row],[Erorr 2]])</f>
        <v>8.4764000000000124</v>
      </c>
      <c r="M970" s="25">
        <f>SMA1MSFT[[#This Row],[Abs Erorr 2]]/SMA1MSFT[[#This Row],[Adj Close]]</f>
        <v>2.6623514904507293E-2</v>
      </c>
      <c r="N970" s="23">
        <f t="shared" ref="N970:N1033" si="79">AVERAGE(C964:C969)</f>
        <v>329.93350000000004</v>
      </c>
      <c r="O970" s="27">
        <f>SMA1MSFT[[#This Row],[Adj Close]]-SMA1MSFT[[#This Row],[6-MA]]</f>
        <v>-11.553300000000036</v>
      </c>
      <c r="P970" s="11">
        <f>(SMA1MSFT[[#This Row],[Adj Close]]-N970)^2</f>
        <v>133.47874089000084</v>
      </c>
      <c r="Q970" s="11">
        <f>ABS(SMA1MSFT[[#This Row],[Erorr 3]])</f>
        <v>11.553300000000036</v>
      </c>
      <c r="R970" s="28">
        <f>SMA1MSFT[[#This Row],[Abs Erorr 3]]/SMA1MSFT[[#This Row],[Adj Close]]</f>
        <v>3.6287746537002098E-2</v>
      </c>
    </row>
    <row r="971" spans="2:18">
      <c r="B971" s="14">
        <v>45190.291666666664</v>
      </c>
      <c r="C971" s="15">
        <v>317.14940000000001</v>
      </c>
      <c r="D971" s="23">
        <f t="shared" si="76"/>
        <v>318.3802</v>
      </c>
      <c r="E971" s="24">
        <f>SMA1MSFT[[#This Row],[Adj Close]]-SMA1MSFT[[#This Row],[Naive Trend ]]</f>
        <v>-1.2307999999999879</v>
      </c>
      <c r="F971" s="6">
        <f t="shared" si="75"/>
        <v>1.5148686399999702</v>
      </c>
      <c r="G971" s="6">
        <f>ABS(SMA1MSFT[[#This Row],[Erorr 1]])</f>
        <v>1.2307999999999879</v>
      </c>
      <c r="H971" s="25">
        <f>SMA1MSFT[[#This Row],[Abs Erorr 1]]/SMA1MSFT[[#This Row],[Adj Close]]</f>
        <v>3.8808208371196285E-3</v>
      </c>
      <c r="I971" s="23">
        <f t="shared" si="78"/>
        <v>323.73006666666669</v>
      </c>
      <c r="J971" s="26">
        <f>(SMA1MSFT[[#This Row],[Adj Close]]-SMA1MSFT[[#This Row],[3-MA]])</f>
        <v>-6.5806666666666729</v>
      </c>
      <c r="K971" s="11">
        <f t="shared" si="77"/>
        <v>43.30517377777786</v>
      </c>
      <c r="L971" s="11">
        <f>ABS(SMA1MSFT[[#This Row],[Erorr 2]])</f>
        <v>6.5806666666666729</v>
      </c>
      <c r="M971" s="25">
        <f>SMA1MSFT[[#This Row],[Abs Erorr 2]]/SMA1MSFT[[#This Row],[Adj Close]]</f>
        <v>2.0749421776193405E-2</v>
      </c>
      <c r="N971" s="23">
        <f t="shared" si="79"/>
        <v>328.11383333333333</v>
      </c>
      <c r="O971" s="27">
        <f>SMA1MSFT[[#This Row],[Adj Close]]-SMA1MSFT[[#This Row],[6-MA]]</f>
        <v>-10.964433333333318</v>
      </c>
      <c r="P971" s="11">
        <f>(SMA1MSFT[[#This Row],[Adj Close]]-N971)^2</f>
        <v>120.21879832111077</v>
      </c>
      <c r="Q971" s="11">
        <f>ABS(SMA1MSFT[[#This Row],[Erorr 3]])</f>
        <v>10.964433333333318</v>
      </c>
      <c r="R971" s="28">
        <f>SMA1MSFT[[#This Row],[Abs Erorr 3]]/SMA1MSFT[[#This Row],[Adj Close]]</f>
        <v>3.4571824299000145E-2</v>
      </c>
    </row>
    <row r="972" spans="2:18">
      <c r="B972" s="14">
        <v>45191.291666666664</v>
      </c>
      <c r="C972" s="15">
        <v>314.64819999999997</v>
      </c>
      <c r="D972" s="23">
        <f t="shared" si="76"/>
        <v>317.14940000000001</v>
      </c>
      <c r="E972" s="24">
        <f>SMA1MSFT[[#This Row],[Adj Close]]-SMA1MSFT[[#This Row],[Naive Trend ]]</f>
        <v>-2.5012000000000398</v>
      </c>
      <c r="F972" s="6">
        <f t="shared" si="75"/>
        <v>6.2560014400001993</v>
      </c>
      <c r="G972" s="6">
        <f>ABS(SMA1MSFT[[#This Row],[Erorr 1]])</f>
        <v>2.5012000000000398</v>
      </c>
      <c r="H972" s="25">
        <f>SMA1MSFT[[#This Row],[Abs Erorr 1]]/SMA1MSFT[[#This Row],[Adj Close]]</f>
        <v>7.9491953235392415E-3</v>
      </c>
      <c r="I972" s="23">
        <f t="shared" si="78"/>
        <v>320.5770333333333</v>
      </c>
      <c r="J972" s="26">
        <f>(SMA1MSFT[[#This Row],[Adj Close]]-SMA1MSFT[[#This Row],[3-MA]])</f>
        <v>-5.9288333333333298</v>
      </c>
      <c r="K972" s="11">
        <f t="shared" si="77"/>
        <v>35.151064694444401</v>
      </c>
      <c r="L972" s="11">
        <f>ABS(SMA1MSFT[[#This Row],[Erorr 2]])</f>
        <v>5.9288333333333298</v>
      </c>
      <c r="M972" s="25">
        <f>SMA1MSFT[[#This Row],[Abs Erorr 2]]/SMA1MSFT[[#This Row],[Adj Close]]</f>
        <v>1.884273716910928E-2</v>
      </c>
      <c r="N972" s="23">
        <f t="shared" si="79"/>
        <v>325.37935000000004</v>
      </c>
      <c r="O972" s="27">
        <f>SMA1MSFT[[#This Row],[Adj Close]]-SMA1MSFT[[#This Row],[6-MA]]</f>
        <v>-10.731150000000071</v>
      </c>
      <c r="P972" s="11">
        <f>(SMA1MSFT[[#This Row],[Adj Close]]-N972)^2</f>
        <v>115.15758032250152</v>
      </c>
      <c r="Q972" s="11">
        <f>ABS(SMA1MSFT[[#This Row],[Erorr 3]])</f>
        <v>10.731150000000071</v>
      </c>
      <c r="R972" s="28">
        <f>SMA1MSFT[[#This Row],[Abs Erorr 3]]/SMA1MSFT[[#This Row],[Adj Close]]</f>
        <v>3.4105232446904422E-2</v>
      </c>
    </row>
    <row r="973" spans="2:18">
      <c r="B973" s="14">
        <v>45194.291666666664</v>
      </c>
      <c r="C973" s="15">
        <v>315.17430000000002</v>
      </c>
      <c r="D973" s="23">
        <f t="shared" si="76"/>
        <v>314.64819999999997</v>
      </c>
      <c r="E973" s="24">
        <f>SMA1MSFT[[#This Row],[Adj Close]]-SMA1MSFT[[#This Row],[Naive Trend ]]</f>
        <v>0.5261000000000422</v>
      </c>
      <c r="F973" s="6">
        <f t="shared" si="75"/>
        <v>0.27678121000004441</v>
      </c>
      <c r="G973" s="6">
        <f>ABS(SMA1MSFT[[#This Row],[Erorr 1]])</f>
        <v>0.5261000000000422</v>
      </c>
      <c r="H973" s="25">
        <f>SMA1MSFT[[#This Row],[Abs Erorr 1]]/SMA1MSFT[[#This Row],[Adj Close]]</f>
        <v>1.6692350867441989E-3</v>
      </c>
      <c r="I973" s="23">
        <f t="shared" si="78"/>
        <v>316.72593333333333</v>
      </c>
      <c r="J973" s="26">
        <f>(SMA1MSFT[[#This Row],[Adj Close]]-SMA1MSFT[[#This Row],[3-MA]])</f>
        <v>-1.5516333333333137</v>
      </c>
      <c r="K973" s="11">
        <f t="shared" si="77"/>
        <v>2.40756600111105</v>
      </c>
      <c r="L973" s="11">
        <f>ABS(SMA1MSFT[[#This Row],[Erorr 2]])</f>
        <v>1.5516333333333137</v>
      </c>
      <c r="M973" s="25">
        <f>SMA1MSFT[[#This Row],[Abs Erorr 2]]/SMA1MSFT[[#This Row],[Adj Close]]</f>
        <v>4.9230959927040801E-3</v>
      </c>
      <c r="N973" s="23">
        <f t="shared" si="79"/>
        <v>321.79126666666667</v>
      </c>
      <c r="O973" s="27">
        <f>SMA1MSFT[[#This Row],[Adj Close]]-SMA1MSFT[[#This Row],[6-MA]]</f>
        <v>-6.6169666666666558</v>
      </c>
      <c r="P973" s="11">
        <f>(SMA1MSFT[[#This Row],[Adj Close]]-N973)^2</f>
        <v>43.784247867777637</v>
      </c>
      <c r="Q973" s="11">
        <f>ABS(SMA1MSFT[[#This Row],[Erorr 3]])</f>
        <v>6.6169666666666558</v>
      </c>
      <c r="R973" s="28">
        <f>SMA1MSFT[[#This Row],[Abs Erorr 3]]/SMA1MSFT[[#This Row],[Adj Close]]</f>
        <v>2.0994626359657674E-2</v>
      </c>
    </row>
    <row r="974" spans="2:18">
      <c r="B974" s="14">
        <v>45195.291666666664</v>
      </c>
      <c r="C974" s="15">
        <v>309.81450000000001</v>
      </c>
      <c r="D974" s="23">
        <f t="shared" si="76"/>
        <v>315.17430000000002</v>
      </c>
      <c r="E974" s="24">
        <f>SMA1MSFT[[#This Row],[Adj Close]]-SMA1MSFT[[#This Row],[Naive Trend ]]</f>
        <v>-5.359800000000007</v>
      </c>
      <c r="F974" s="6">
        <f t="shared" si="75"/>
        <v>28.727456040000074</v>
      </c>
      <c r="G974" s="6">
        <f>ABS(SMA1MSFT[[#This Row],[Erorr 1]])</f>
        <v>5.359800000000007</v>
      </c>
      <c r="H974" s="25">
        <f>SMA1MSFT[[#This Row],[Abs Erorr 1]]/SMA1MSFT[[#This Row],[Adj Close]]</f>
        <v>1.7300029533801699E-2</v>
      </c>
      <c r="I974" s="23">
        <f t="shared" si="78"/>
        <v>315.65730000000002</v>
      </c>
      <c r="J974" s="26">
        <f>(SMA1MSFT[[#This Row],[Adj Close]]-SMA1MSFT[[#This Row],[3-MA]])</f>
        <v>-5.8428000000000111</v>
      </c>
      <c r="K974" s="11">
        <f t="shared" si="77"/>
        <v>34.138311840000128</v>
      </c>
      <c r="L974" s="11">
        <f>ABS(SMA1MSFT[[#This Row],[Erorr 2]])</f>
        <v>5.8428000000000111</v>
      </c>
      <c r="M974" s="25">
        <f>SMA1MSFT[[#This Row],[Abs Erorr 2]]/SMA1MSFT[[#This Row],[Adj Close]]</f>
        <v>1.8859026933858845E-2</v>
      </c>
      <c r="N974" s="23">
        <f t="shared" si="79"/>
        <v>319.69368333333335</v>
      </c>
      <c r="O974" s="27">
        <f>SMA1MSFT[[#This Row],[Adj Close]]-SMA1MSFT[[#This Row],[6-MA]]</f>
        <v>-9.8791833333333443</v>
      </c>
      <c r="P974" s="11">
        <f>(SMA1MSFT[[#This Row],[Adj Close]]-N974)^2</f>
        <v>97.598263333611328</v>
      </c>
      <c r="Q974" s="11">
        <f>ABS(SMA1MSFT[[#This Row],[Erorr 3]])</f>
        <v>9.8791833333333443</v>
      </c>
      <c r="R974" s="28">
        <f>SMA1MSFT[[#This Row],[Abs Erorr 3]]/SMA1MSFT[[#This Row],[Adj Close]]</f>
        <v>3.1887414350630278E-2</v>
      </c>
    </row>
    <row r="975" spans="2:18">
      <c r="B975" s="14">
        <v>45196.291666666664</v>
      </c>
      <c r="C975" s="15">
        <v>310.4597</v>
      </c>
      <c r="D975" s="23">
        <f t="shared" si="76"/>
        <v>309.81450000000001</v>
      </c>
      <c r="E975" s="24">
        <f>SMA1MSFT[[#This Row],[Adj Close]]-SMA1MSFT[[#This Row],[Naive Trend ]]</f>
        <v>0.64519999999998845</v>
      </c>
      <c r="F975" s="6">
        <f t="shared" si="75"/>
        <v>0.41628303999998512</v>
      </c>
      <c r="G975" s="6">
        <f>ABS(SMA1MSFT[[#This Row],[Erorr 1]])</f>
        <v>0.64519999999998845</v>
      </c>
      <c r="H975" s="25">
        <f>SMA1MSFT[[#This Row],[Abs Erorr 1]]/SMA1MSFT[[#This Row],[Adj Close]]</f>
        <v>2.0782085404321025E-3</v>
      </c>
      <c r="I975" s="23">
        <f t="shared" si="78"/>
        <v>313.21233333333333</v>
      </c>
      <c r="J975" s="26">
        <f>(SMA1MSFT[[#This Row],[Adj Close]]-SMA1MSFT[[#This Row],[3-MA]])</f>
        <v>-2.7526333333333355</v>
      </c>
      <c r="K975" s="11">
        <f t="shared" si="77"/>
        <v>7.5769902677777896</v>
      </c>
      <c r="L975" s="11">
        <f>ABS(SMA1MSFT[[#This Row],[Erorr 2]])</f>
        <v>2.7526333333333355</v>
      </c>
      <c r="M975" s="25">
        <f>SMA1MSFT[[#This Row],[Abs Erorr 2]]/SMA1MSFT[[#This Row],[Adj Close]]</f>
        <v>8.8663144792491128E-3</v>
      </c>
      <c r="N975" s="23">
        <f t="shared" si="79"/>
        <v>316.89468333333338</v>
      </c>
      <c r="O975" s="27">
        <f>SMA1MSFT[[#This Row],[Adj Close]]-SMA1MSFT[[#This Row],[6-MA]]</f>
        <v>-6.4349833333333777</v>
      </c>
      <c r="P975" s="11">
        <f>(SMA1MSFT[[#This Row],[Adj Close]]-N975)^2</f>
        <v>41.409010500278349</v>
      </c>
      <c r="Q975" s="11">
        <f>ABS(SMA1MSFT[[#This Row],[Erorr 3]])</f>
        <v>6.4349833333333777</v>
      </c>
      <c r="R975" s="28">
        <f>SMA1MSFT[[#This Row],[Abs Erorr 3]]/SMA1MSFT[[#This Row],[Adj Close]]</f>
        <v>2.0727274210898799E-2</v>
      </c>
    </row>
    <row r="976" spans="2:18">
      <c r="B976" s="14">
        <v>45197.291666666664</v>
      </c>
      <c r="C976" s="15">
        <v>311.30340000000001</v>
      </c>
      <c r="D976" s="23">
        <f t="shared" si="76"/>
        <v>310.4597</v>
      </c>
      <c r="E976" s="24">
        <f>SMA1MSFT[[#This Row],[Adj Close]]-SMA1MSFT[[#This Row],[Naive Trend ]]</f>
        <v>0.84370000000001255</v>
      </c>
      <c r="F976" s="6">
        <f t="shared" si="75"/>
        <v>0.71182969000002116</v>
      </c>
      <c r="G976" s="6">
        <f>ABS(SMA1MSFT[[#This Row],[Erorr 1]])</f>
        <v>0.84370000000001255</v>
      </c>
      <c r="H976" s="25">
        <f>SMA1MSFT[[#This Row],[Abs Erorr 1]]/SMA1MSFT[[#This Row],[Adj Close]]</f>
        <v>2.7102177489870412E-3</v>
      </c>
      <c r="I976" s="23">
        <f t="shared" si="78"/>
        <v>311.81616666666667</v>
      </c>
      <c r="J976" s="26">
        <f>(SMA1MSFT[[#This Row],[Adj Close]]-SMA1MSFT[[#This Row],[3-MA]])</f>
        <v>-0.51276666666666415</v>
      </c>
      <c r="K976" s="11">
        <f t="shared" si="77"/>
        <v>0.26292965444444188</v>
      </c>
      <c r="L976" s="11">
        <f>ABS(SMA1MSFT[[#This Row],[Erorr 2]])</f>
        <v>0.51276666666666415</v>
      </c>
      <c r="M976" s="25">
        <f>SMA1MSFT[[#This Row],[Abs Erorr 2]]/SMA1MSFT[[#This Row],[Adj Close]]</f>
        <v>1.6471605085799387E-3</v>
      </c>
      <c r="N976" s="23">
        <f t="shared" si="79"/>
        <v>314.27105</v>
      </c>
      <c r="O976" s="27">
        <f>SMA1MSFT[[#This Row],[Adj Close]]-SMA1MSFT[[#This Row],[6-MA]]</f>
        <v>-2.9676499999999919</v>
      </c>
      <c r="P976" s="11">
        <f>(SMA1MSFT[[#This Row],[Adj Close]]-N976)^2</f>
        <v>8.8069465224999526</v>
      </c>
      <c r="Q976" s="11">
        <f>ABS(SMA1MSFT[[#This Row],[Erorr 3]])</f>
        <v>2.9676499999999919</v>
      </c>
      <c r="R976" s="28">
        <f>SMA1MSFT[[#This Row],[Abs Erorr 3]]/SMA1MSFT[[#This Row],[Adj Close]]</f>
        <v>9.5329829356184097E-3</v>
      </c>
    </row>
    <row r="977" spans="2:18">
      <c r="B977" s="14">
        <v>45198.291666666664</v>
      </c>
      <c r="C977" s="15">
        <v>313.39760000000001</v>
      </c>
      <c r="D977" s="23">
        <f t="shared" si="76"/>
        <v>311.30340000000001</v>
      </c>
      <c r="E977" s="24">
        <f>SMA1MSFT[[#This Row],[Adj Close]]-SMA1MSFT[[#This Row],[Naive Trend ]]</f>
        <v>2.0942000000000007</v>
      </c>
      <c r="F977" s="6">
        <f t="shared" si="75"/>
        <v>4.3856736400000029</v>
      </c>
      <c r="G977" s="6">
        <f>ABS(SMA1MSFT[[#This Row],[Erorr 1]])</f>
        <v>2.0942000000000007</v>
      </c>
      <c r="H977" s="25">
        <f>SMA1MSFT[[#This Row],[Abs Erorr 1]]/SMA1MSFT[[#This Row],[Adj Close]]</f>
        <v>6.6822464498770915E-3</v>
      </c>
      <c r="I977" s="23">
        <f t="shared" si="78"/>
        <v>310.52586666666667</v>
      </c>
      <c r="J977" s="26">
        <f>(SMA1MSFT[[#This Row],[Adj Close]]-SMA1MSFT[[#This Row],[3-MA]])</f>
        <v>2.8717333333333386</v>
      </c>
      <c r="K977" s="11">
        <f t="shared" si="77"/>
        <v>8.246852337777808</v>
      </c>
      <c r="L977" s="11">
        <f>ABS(SMA1MSFT[[#This Row],[Erorr 2]])</f>
        <v>2.8717333333333386</v>
      </c>
      <c r="M977" s="25">
        <f>SMA1MSFT[[#This Row],[Abs Erorr 2]]/SMA1MSFT[[#This Row],[Adj Close]]</f>
        <v>9.1632269466433002E-3</v>
      </c>
      <c r="N977" s="23">
        <f t="shared" si="79"/>
        <v>313.09158333333329</v>
      </c>
      <c r="O977" s="27">
        <f>SMA1MSFT[[#This Row],[Adj Close]]-SMA1MSFT[[#This Row],[6-MA]]</f>
        <v>0.30601666666672145</v>
      </c>
      <c r="P977" s="11">
        <f>(SMA1MSFT[[#This Row],[Adj Close]]-N977)^2</f>
        <v>9.3646200277811301E-2</v>
      </c>
      <c r="Q977" s="11">
        <f>ABS(SMA1MSFT[[#This Row],[Erorr 3]])</f>
        <v>0.30601666666672145</v>
      </c>
      <c r="R977" s="28">
        <f>SMA1MSFT[[#This Row],[Abs Erorr 3]]/SMA1MSFT[[#This Row],[Adj Close]]</f>
        <v>9.7644866031750541E-4</v>
      </c>
    </row>
    <row r="978" spans="2:18">
      <c r="B978" s="14">
        <v>45201.291666666664</v>
      </c>
      <c r="C978" s="15">
        <v>319.40249999999997</v>
      </c>
      <c r="D978" s="23">
        <f t="shared" si="76"/>
        <v>313.39760000000001</v>
      </c>
      <c r="E978" s="24">
        <f>SMA1MSFT[[#This Row],[Adj Close]]-SMA1MSFT[[#This Row],[Naive Trend ]]</f>
        <v>6.0048999999999637</v>
      </c>
      <c r="F978" s="6">
        <f t="shared" si="75"/>
        <v>36.058824009999562</v>
      </c>
      <c r="G978" s="6">
        <f>ABS(SMA1MSFT[[#This Row],[Erorr 1]])</f>
        <v>6.0048999999999637</v>
      </c>
      <c r="H978" s="25">
        <f>SMA1MSFT[[#This Row],[Abs Erorr 1]]/SMA1MSFT[[#This Row],[Adj Close]]</f>
        <v>1.8800416402501435E-2</v>
      </c>
      <c r="I978" s="23">
        <f t="shared" si="78"/>
        <v>311.72023333333334</v>
      </c>
      <c r="J978" s="26">
        <f>(SMA1MSFT[[#This Row],[Adj Close]]-SMA1MSFT[[#This Row],[3-MA]])</f>
        <v>7.682266666666635</v>
      </c>
      <c r="K978" s="11">
        <f t="shared" si="77"/>
        <v>59.017221137777291</v>
      </c>
      <c r="L978" s="11">
        <f>ABS(SMA1MSFT[[#This Row],[Erorr 2]])</f>
        <v>7.682266666666635</v>
      </c>
      <c r="M978" s="25">
        <f>SMA1MSFT[[#This Row],[Abs Erorr 2]]/SMA1MSFT[[#This Row],[Adj Close]]</f>
        <v>2.4051992913852068E-2</v>
      </c>
      <c r="N978" s="23">
        <f t="shared" si="79"/>
        <v>312.46628333333337</v>
      </c>
      <c r="O978" s="27">
        <f>SMA1MSFT[[#This Row],[Adj Close]]-SMA1MSFT[[#This Row],[6-MA]]</f>
        <v>6.9362166666666099</v>
      </c>
      <c r="P978" s="11">
        <f>(SMA1MSFT[[#This Row],[Adj Close]]-N978)^2</f>
        <v>48.111101646943659</v>
      </c>
      <c r="Q978" s="11">
        <f>ABS(SMA1MSFT[[#This Row],[Erorr 3]])</f>
        <v>6.9362166666666099</v>
      </c>
      <c r="R978" s="28">
        <f>SMA1MSFT[[#This Row],[Abs Erorr 3]]/SMA1MSFT[[#This Row],[Adj Close]]</f>
        <v>2.1716225347849845E-2</v>
      </c>
    </row>
    <row r="979" spans="2:18">
      <c r="B979" s="14">
        <v>45202.291666666664</v>
      </c>
      <c r="C979" s="15">
        <v>311.05520000000001</v>
      </c>
      <c r="D979" s="23">
        <f t="shared" si="76"/>
        <v>319.40249999999997</v>
      </c>
      <c r="E979" s="24">
        <f>SMA1MSFT[[#This Row],[Adj Close]]-SMA1MSFT[[#This Row],[Naive Trend ]]</f>
        <v>-8.3472999999999615</v>
      </c>
      <c r="F979" s="6">
        <f t="shared" si="75"/>
        <v>69.677417289999354</v>
      </c>
      <c r="G979" s="6">
        <f>ABS(SMA1MSFT[[#This Row],[Erorr 1]])</f>
        <v>8.3472999999999615</v>
      </c>
      <c r="H979" s="25">
        <f>SMA1MSFT[[#This Row],[Abs Erorr 1]]/SMA1MSFT[[#This Row],[Adj Close]]</f>
        <v>2.683542985296488E-2</v>
      </c>
      <c r="I979" s="23">
        <f t="shared" si="78"/>
        <v>314.70116666666667</v>
      </c>
      <c r="J979" s="26">
        <f>(SMA1MSFT[[#This Row],[Adj Close]]-SMA1MSFT[[#This Row],[3-MA]])</f>
        <v>-3.6459666666666521</v>
      </c>
      <c r="K979" s="11">
        <f t="shared" si="77"/>
        <v>13.293072934444339</v>
      </c>
      <c r="L979" s="11">
        <f>ABS(SMA1MSFT[[#This Row],[Erorr 2]])</f>
        <v>3.6459666666666521</v>
      </c>
      <c r="M979" s="25">
        <f>SMA1MSFT[[#This Row],[Abs Erorr 2]]/SMA1MSFT[[#This Row],[Adj Close]]</f>
        <v>1.1721285053799621E-2</v>
      </c>
      <c r="N979" s="23">
        <f t="shared" si="79"/>
        <v>313.25866666666667</v>
      </c>
      <c r="O979" s="27">
        <f>SMA1MSFT[[#This Row],[Adj Close]]-SMA1MSFT[[#This Row],[6-MA]]</f>
        <v>-2.2034666666666567</v>
      </c>
      <c r="P979" s="11">
        <f>(SMA1MSFT[[#This Row],[Adj Close]]-N979)^2</f>
        <v>4.8552653511110675</v>
      </c>
      <c r="Q979" s="11">
        <f>ABS(SMA1MSFT[[#This Row],[Erorr 3]])</f>
        <v>2.2034666666666567</v>
      </c>
      <c r="R979" s="28">
        <f>SMA1MSFT[[#This Row],[Abs Erorr 3]]/SMA1MSFT[[#This Row],[Adj Close]]</f>
        <v>7.0838444966252181E-3</v>
      </c>
    </row>
    <row r="980" spans="2:18">
      <c r="B980" s="14">
        <v>45203.291666666664</v>
      </c>
      <c r="C980" s="15">
        <v>316.58370000000002</v>
      </c>
      <c r="D980" s="23">
        <f t="shared" si="76"/>
        <v>311.05520000000001</v>
      </c>
      <c r="E980" s="24">
        <f>SMA1MSFT[[#This Row],[Adj Close]]-SMA1MSFT[[#This Row],[Naive Trend ]]</f>
        <v>5.5285000000000082</v>
      </c>
      <c r="F980" s="6">
        <f t="shared" si="75"/>
        <v>30.564312250000089</v>
      </c>
      <c r="G980" s="6">
        <f>ABS(SMA1MSFT[[#This Row],[Erorr 1]])</f>
        <v>5.5285000000000082</v>
      </c>
      <c r="H980" s="25">
        <f>SMA1MSFT[[#This Row],[Abs Erorr 1]]/SMA1MSFT[[#This Row],[Adj Close]]</f>
        <v>1.7462996357677316E-2</v>
      </c>
      <c r="I980" s="23">
        <f t="shared" si="78"/>
        <v>314.61843333333331</v>
      </c>
      <c r="J980" s="26">
        <f>(SMA1MSFT[[#This Row],[Adj Close]]-SMA1MSFT[[#This Row],[3-MA]])</f>
        <v>1.9652666666667074</v>
      </c>
      <c r="K980" s="11">
        <f t="shared" si="77"/>
        <v>3.8622730711112712</v>
      </c>
      <c r="L980" s="11">
        <f>ABS(SMA1MSFT[[#This Row],[Erorr 2]])</f>
        <v>1.9652666666667074</v>
      </c>
      <c r="M980" s="25">
        <f>SMA1MSFT[[#This Row],[Abs Erorr 2]]/SMA1MSFT[[#This Row],[Adj Close]]</f>
        <v>6.2077316888605044E-3</v>
      </c>
      <c r="N980" s="23">
        <f t="shared" si="79"/>
        <v>312.57215000000002</v>
      </c>
      <c r="O980" s="27">
        <f>SMA1MSFT[[#This Row],[Adj Close]]-SMA1MSFT[[#This Row],[6-MA]]</f>
        <v>4.0115499999999997</v>
      </c>
      <c r="P980" s="11">
        <f>(SMA1MSFT[[#This Row],[Adj Close]]-N980)^2</f>
        <v>16.092533402499999</v>
      </c>
      <c r="Q980" s="11">
        <f>ABS(SMA1MSFT[[#This Row],[Erorr 3]])</f>
        <v>4.0115499999999997</v>
      </c>
      <c r="R980" s="28">
        <f>SMA1MSFT[[#This Row],[Abs Erorr 3]]/SMA1MSFT[[#This Row],[Adj Close]]</f>
        <v>1.2671372531182116E-2</v>
      </c>
    </row>
    <row r="981" spans="2:18">
      <c r="B981" s="14">
        <v>45204.291666666664</v>
      </c>
      <c r="C981" s="15">
        <v>316.98070000000001</v>
      </c>
      <c r="D981" s="23">
        <f t="shared" si="76"/>
        <v>316.58370000000002</v>
      </c>
      <c r="E981" s="24">
        <f>SMA1MSFT[[#This Row],[Adj Close]]-SMA1MSFT[[#This Row],[Naive Trend ]]</f>
        <v>0.39699999999999136</v>
      </c>
      <c r="F981" s="6">
        <f t="shared" si="75"/>
        <v>0.15760899999999314</v>
      </c>
      <c r="G981" s="6">
        <f>ABS(SMA1MSFT[[#This Row],[Erorr 1]])</f>
        <v>0.39699999999999136</v>
      </c>
      <c r="H981" s="25">
        <f>SMA1MSFT[[#This Row],[Abs Erorr 1]]/SMA1MSFT[[#This Row],[Adj Close]]</f>
        <v>1.252442183388425E-3</v>
      </c>
      <c r="I981" s="23">
        <f t="shared" si="78"/>
        <v>315.68046666666663</v>
      </c>
      <c r="J981" s="26">
        <f>(SMA1MSFT[[#This Row],[Adj Close]]-SMA1MSFT[[#This Row],[3-MA]])</f>
        <v>1.3002333333333809</v>
      </c>
      <c r="K981" s="11">
        <f t="shared" si="77"/>
        <v>1.6906067211112348</v>
      </c>
      <c r="L981" s="11">
        <f>ABS(SMA1MSFT[[#This Row],[Erorr 2]])</f>
        <v>1.3002333333333809</v>
      </c>
      <c r="M981" s="25">
        <f>SMA1MSFT[[#This Row],[Abs Erorr 2]]/SMA1MSFT[[#This Row],[Adj Close]]</f>
        <v>4.1019321786259569E-3</v>
      </c>
      <c r="N981" s="23">
        <f t="shared" si="79"/>
        <v>313.70035000000001</v>
      </c>
      <c r="O981" s="27">
        <f>SMA1MSFT[[#This Row],[Adj Close]]-SMA1MSFT[[#This Row],[6-MA]]</f>
        <v>3.2803499999999985</v>
      </c>
      <c r="P981" s="11">
        <f>(SMA1MSFT[[#This Row],[Adj Close]]-N981)^2</f>
        <v>10.76069612249999</v>
      </c>
      <c r="Q981" s="11">
        <f>ABS(SMA1MSFT[[#This Row],[Erorr 3]])</f>
        <v>3.2803499999999985</v>
      </c>
      <c r="R981" s="28">
        <f>SMA1MSFT[[#This Row],[Abs Erorr 3]]/SMA1MSFT[[#This Row],[Adj Close]]</f>
        <v>1.0348737320600271E-2</v>
      </c>
    </row>
    <row r="982" spans="2:18">
      <c r="B982" s="14">
        <v>45205.291666666664</v>
      </c>
      <c r="C982" s="15">
        <v>324.82190000000003</v>
      </c>
      <c r="D982" s="23">
        <f t="shared" si="76"/>
        <v>316.98070000000001</v>
      </c>
      <c r="E982" s="24">
        <f>SMA1MSFT[[#This Row],[Adj Close]]-SMA1MSFT[[#This Row],[Naive Trend ]]</f>
        <v>7.8412000000000148</v>
      </c>
      <c r="F982" s="6">
        <f t="shared" si="75"/>
        <v>61.484417440000236</v>
      </c>
      <c r="G982" s="6">
        <f>ABS(SMA1MSFT[[#This Row],[Erorr 1]])</f>
        <v>7.8412000000000148</v>
      </c>
      <c r="H982" s="25">
        <f>SMA1MSFT[[#This Row],[Abs Erorr 1]]/SMA1MSFT[[#This Row],[Adj Close]]</f>
        <v>2.4139997949645681E-2</v>
      </c>
      <c r="I982" s="23">
        <f t="shared" si="78"/>
        <v>314.8732</v>
      </c>
      <c r="J982" s="26">
        <f>(SMA1MSFT[[#This Row],[Adj Close]]-SMA1MSFT[[#This Row],[3-MA]])</f>
        <v>9.9487000000000307</v>
      </c>
      <c r="K982" s="11">
        <f t="shared" si="77"/>
        <v>98.976631690000616</v>
      </c>
      <c r="L982" s="11">
        <f>ABS(SMA1MSFT[[#This Row],[Erorr 2]])</f>
        <v>9.9487000000000307</v>
      </c>
      <c r="M982" s="25">
        <f>SMA1MSFT[[#This Row],[Abs Erorr 2]]/SMA1MSFT[[#This Row],[Adj Close]]</f>
        <v>3.0628168851915556E-2</v>
      </c>
      <c r="N982" s="23">
        <f t="shared" si="79"/>
        <v>314.78718333333336</v>
      </c>
      <c r="O982" s="27">
        <f>SMA1MSFT[[#This Row],[Adj Close]]-SMA1MSFT[[#This Row],[6-MA]]</f>
        <v>10.034716666666668</v>
      </c>
      <c r="P982" s="11">
        <f>(SMA1MSFT[[#This Row],[Adj Close]]-N982)^2</f>
        <v>100.69553858027781</v>
      </c>
      <c r="Q982" s="11">
        <f>ABS(SMA1MSFT[[#This Row],[Erorr 3]])</f>
        <v>10.034716666666668</v>
      </c>
      <c r="R982" s="28">
        <f>SMA1MSFT[[#This Row],[Abs Erorr 3]]/SMA1MSFT[[#This Row],[Adj Close]]</f>
        <v>3.0892980635439504E-2</v>
      </c>
    </row>
    <row r="983" spans="2:18">
      <c r="B983" s="14">
        <v>45208.291666666664</v>
      </c>
      <c r="C983" s="15">
        <v>327.36279999999999</v>
      </c>
      <c r="D983" s="23">
        <f t="shared" si="76"/>
        <v>324.82190000000003</v>
      </c>
      <c r="E983" s="24">
        <f>SMA1MSFT[[#This Row],[Adj Close]]-SMA1MSFT[[#This Row],[Naive Trend ]]</f>
        <v>2.5408999999999651</v>
      </c>
      <c r="F983" s="6">
        <f t="shared" si="75"/>
        <v>6.4561728099998223</v>
      </c>
      <c r="G983" s="6">
        <f>ABS(SMA1MSFT[[#This Row],[Erorr 1]])</f>
        <v>2.5408999999999651</v>
      </c>
      <c r="H983" s="25">
        <f>SMA1MSFT[[#This Row],[Abs Erorr 1]]/SMA1MSFT[[#This Row],[Adj Close]]</f>
        <v>7.7617249119324647E-3</v>
      </c>
      <c r="I983" s="23">
        <f t="shared" si="78"/>
        <v>319.46210000000002</v>
      </c>
      <c r="J983" s="26">
        <f>(SMA1MSFT[[#This Row],[Adj Close]]-SMA1MSFT[[#This Row],[3-MA]])</f>
        <v>7.9006999999999721</v>
      </c>
      <c r="K983" s="11">
        <f t="shared" si="77"/>
        <v>62.421060489999562</v>
      </c>
      <c r="L983" s="11">
        <f>ABS(SMA1MSFT[[#This Row],[Erorr 2]])</f>
        <v>7.9006999999999721</v>
      </c>
      <c r="M983" s="25">
        <f>SMA1MSFT[[#This Row],[Abs Erorr 2]]/SMA1MSFT[[#This Row],[Adj Close]]</f>
        <v>2.4134385458579814E-2</v>
      </c>
      <c r="N983" s="23">
        <f t="shared" si="79"/>
        <v>317.04026666666664</v>
      </c>
      <c r="O983" s="27">
        <f>SMA1MSFT[[#This Row],[Adj Close]]-SMA1MSFT[[#This Row],[6-MA]]</f>
        <v>10.322533333333354</v>
      </c>
      <c r="P983" s="11">
        <f>(SMA1MSFT[[#This Row],[Adj Close]]-N983)^2</f>
        <v>106.55469441777819</v>
      </c>
      <c r="Q983" s="11">
        <f>ABS(SMA1MSFT[[#This Row],[Erorr 3]])</f>
        <v>10.322533333333354</v>
      </c>
      <c r="R983" s="28">
        <f>SMA1MSFT[[#This Row],[Abs Erorr 3]]/SMA1MSFT[[#This Row],[Adj Close]]</f>
        <v>3.1532395658069132E-2</v>
      </c>
    </row>
    <row r="984" spans="2:18">
      <c r="B984" s="14">
        <v>45209.291666666664</v>
      </c>
      <c r="C984" s="15">
        <v>325.94349999999997</v>
      </c>
      <c r="D984" s="23">
        <f t="shared" si="76"/>
        <v>327.36279999999999</v>
      </c>
      <c r="E984" s="24">
        <f>SMA1MSFT[[#This Row],[Adj Close]]-SMA1MSFT[[#This Row],[Naive Trend ]]</f>
        <v>-1.4193000000000211</v>
      </c>
      <c r="F984" s="6">
        <f t="shared" si="75"/>
        <v>2.0144124900000597</v>
      </c>
      <c r="G984" s="6">
        <f>ABS(SMA1MSFT[[#This Row],[Erorr 1]])</f>
        <v>1.4193000000000211</v>
      </c>
      <c r="H984" s="25">
        <f>SMA1MSFT[[#This Row],[Abs Erorr 1]]/SMA1MSFT[[#This Row],[Adj Close]]</f>
        <v>4.3544356613953684E-3</v>
      </c>
      <c r="I984" s="23">
        <f t="shared" si="78"/>
        <v>323.05513333333334</v>
      </c>
      <c r="J984" s="26">
        <f>(SMA1MSFT[[#This Row],[Adj Close]]-SMA1MSFT[[#This Row],[3-MA]])</f>
        <v>2.8883666666666272</v>
      </c>
      <c r="K984" s="11">
        <f t="shared" si="77"/>
        <v>8.3426620011108827</v>
      </c>
      <c r="L984" s="11">
        <f>ABS(SMA1MSFT[[#This Row],[Erorr 2]])</f>
        <v>2.8883666666666272</v>
      </c>
      <c r="M984" s="25">
        <f>SMA1MSFT[[#This Row],[Abs Erorr 2]]/SMA1MSFT[[#This Row],[Adj Close]]</f>
        <v>8.861556271766817E-3</v>
      </c>
      <c r="N984" s="23">
        <f t="shared" si="79"/>
        <v>319.36779999999999</v>
      </c>
      <c r="O984" s="27">
        <f>SMA1MSFT[[#This Row],[Adj Close]]-SMA1MSFT[[#This Row],[6-MA]]</f>
        <v>6.5756999999999834</v>
      </c>
      <c r="P984" s="11">
        <f>(SMA1MSFT[[#This Row],[Adj Close]]-N984)^2</f>
        <v>43.239830489999783</v>
      </c>
      <c r="Q984" s="11">
        <f>ABS(SMA1MSFT[[#This Row],[Erorr 3]])</f>
        <v>6.5756999999999834</v>
      </c>
      <c r="R984" s="28">
        <f>SMA1MSFT[[#This Row],[Abs Erorr 3]]/SMA1MSFT[[#This Row],[Adj Close]]</f>
        <v>2.0174355371406345E-2</v>
      </c>
    </row>
    <row r="985" spans="2:18">
      <c r="B985" s="14">
        <v>45210.291666666664</v>
      </c>
      <c r="C985" s="15">
        <v>329.9434</v>
      </c>
      <c r="D985" s="23">
        <f t="shared" si="76"/>
        <v>325.94349999999997</v>
      </c>
      <c r="E985" s="24">
        <f>SMA1MSFT[[#This Row],[Adj Close]]-SMA1MSFT[[#This Row],[Naive Trend ]]</f>
        <v>3.9999000000000251</v>
      </c>
      <c r="F985" s="6">
        <f t="shared" si="75"/>
        <v>15.999200010000202</v>
      </c>
      <c r="G985" s="6">
        <f>ABS(SMA1MSFT[[#This Row],[Erorr 1]])</f>
        <v>3.9999000000000251</v>
      </c>
      <c r="H985" s="25">
        <f>SMA1MSFT[[#This Row],[Abs Erorr 1]]/SMA1MSFT[[#This Row],[Adj Close]]</f>
        <v>1.2122988367095766E-2</v>
      </c>
      <c r="I985" s="23">
        <f t="shared" si="78"/>
        <v>326.04273333333333</v>
      </c>
      <c r="J985" s="26">
        <f>(SMA1MSFT[[#This Row],[Adj Close]]-SMA1MSFT[[#This Row],[3-MA]])</f>
        <v>3.9006666666666661</v>
      </c>
      <c r="K985" s="11">
        <f t="shared" si="77"/>
        <v>15.21520044444444</v>
      </c>
      <c r="L985" s="11">
        <f>ABS(SMA1MSFT[[#This Row],[Erorr 2]])</f>
        <v>3.9006666666666661</v>
      </c>
      <c r="M985" s="25">
        <f>SMA1MSFT[[#This Row],[Abs Erorr 2]]/SMA1MSFT[[#This Row],[Adj Close]]</f>
        <v>1.1822229711722271E-2</v>
      </c>
      <c r="N985" s="23">
        <f t="shared" si="79"/>
        <v>320.45796666666661</v>
      </c>
      <c r="O985" s="27">
        <f>SMA1MSFT[[#This Row],[Adj Close]]-SMA1MSFT[[#This Row],[6-MA]]</f>
        <v>9.4854333333333898</v>
      </c>
      <c r="P985" s="11">
        <f>(SMA1MSFT[[#This Row],[Adj Close]]-N985)^2</f>
        <v>89.973445521112183</v>
      </c>
      <c r="Q985" s="11">
        <f>ABS(SMA1MSFT[[#This Row],[Erorr 3]])</f>
        <v>9.4854333333333898</v>
      </c>
      <c r="R985" s="28">
        <f>SMA1MSFT[[#This Row],[Abs Erorr 3]]/SMA1MSFT[[#This Row],[Adj Close]]</f>
        <v>2.8748668205920744E-2</v>
      </c>
    </row>
    <row r="986" spans="2:18">
      <c r="B986" s="14">
        <v>45211.291666666664</v>
      </c>
      <c r="C986" s="15">
        <v>328.69279999999998</v>
      </c>
      <c r="D986" s="23">
        <f t="shared" si="76"/>
        <v>329.9434</v>
      </c>
      <c r="E986" s="24">
        <f>SMA1MSFT[[#This Row],[Adj Close]]-SMA1MSFT[[#This Row],[Naive Trend ]]</f>
        <v>-1.2506000000000199</v>
      </c>
      <c r="F986" s="6">
        <f t="shared" si="75"/>
        <v>1.5640003600000498</v>
      </c>
      <c r="G986" s="6">
        <f>ABS(SMA1MSFT[[#This Row],[Erorr 1]])</f>
        <v>1.2506000000000199</v>
      </c>
      <c r="H986" s="25">
        <f>SMA1MSFT[[#This Row],[Abs Erorr 1]]/SMA1MSFT[[#This Row],[Adj Close]]</f>
        <v>3.8047684646576379E-3</v>
      </c>
      <c r="I986" s="23">
        <f t="shared" si="78"/>
        <v>327.74989999999997</v>
      </c>
      <c r="J986" s="26">
        <f>(SMA1MSFT[[#This Row],[Adj Close]]-SMA1MSFT[[#This Row],[3-MA]])</f>
        <v>0.94290000000000873</v>
      </c>
      <c r="K986" s="11">
        <f t="shared" si="77"/>
        <v>0.88906041000001645</v>
      </c>
      <c r="L986" s="11">
        <f>ABS(SMA1MSFT[[#This Row],[Erorr 2]])</f>
        <v>0.94290000000000873</v>
      </c>
      <c r="M986" s="25">
        <f>SMA1MSFT[[#This Row],[Abs Erorr 2]]/SMA1MSFT[[#This Row],[Adj Close]]</f>
        <v>2.8686360029791004E-3</v>
      </c>
      <c r="N986" s="23">
        <f t="shared" si="79"/>
        <v>323.60599999999999</v>
      </c>
      <c r="O986" s="27">
        <f>SMA1MSFT[[#This Row],[Adj Close]]-SMA1MSFT[[#This Row],[6-MA]]</f>
        <v>5.0867999999999824</v>
      </c>
      <c r="P986" s="11">
        <f>(SMA1MSFT[[#This Row],[Adj Close]]-N986)^2</f>
        <v>25.875534239999823</v>
      </c>
      <c r="Q986" s="11">
        <f>ABS(SMA1MSFT[[#This Row],[Erorr 3]])</f>
        <v>5.0867999999999824</v>
      </c>
      <c r="R986" s="28">
        <f>SMA1MSFT[[#This Row],[Abs Erorr 3]]/SMA1MSFT[[#This Row],[Adj Close]]</f>
        <v>1.5475848573500798E-2</v>
      </c>
    </row>
    <row r="987" spans="2:18">
      <c r="B987" s="14">
        <v>45212.291666666664</v>
      </c>
      <c r="C987" s="15">
        <v>325.28840000000002</v>
      </c>
      <c r="D987" s="23">
        <f t="shared" si="76"/>
        <v>328.69279999999998</v>
      </c>
      <c r="E987" s="24">
        <f>SMA1MSFT[[#This Row],[Adj Close]]-SMA1MSFT[[#This Row],[Naive Trend ]]</f>
        <v>-3.4043999999999528</v>
      </c>
      <c r="F987" s="6">
        <f t="shared" si="75"/>
        <v>11.589939359999679</v>
      </c>
      <c r="G987" s="6">
        <f>ABS(SMA1MSFT[[#This Row],[Erorr 1]])</f>
        <v>3.4043999999999528</v>
      </c>
      <c r="H987" s="25">
        <f>SMA1MSFT[[#This Row],[Abs Erorr 1]]/SMA1MSFT[[#This Row],[Adj Close]]</f>
        <v>1.0465789742271634E-2</v>
      </c>
      <c r="I987" s="23">
        <f t="shared" si="78"/>
        <v>328.19323333333335</v>
      </c>
      <c r="J987" s="26">
        <f>(SMA1MSFT[[#This Row],[Adj Close]]-SMA1MSFT[[#This Row],[3-MA]])</f>
        <v>-2.9048333333333289</v>
      </c>
      <c r="K987" s="11">
        <f t="shared" si="77"/>
        <v>8.4380566944444197</v>
      </c>
      <c r="L987" s="11">
        <f>ABS(SMA1MSFT[[#This Row],[Erorr 2]])</f>
        <v>2.9048333333333289</v>
      </c>
      <c r="M987" s="25">
        <f>SMA1MSFT[[#This Row],[Abs Erorr 2]]/SMA1MSFT[[#This Row],[Adj Close]]</f>
        <v>8.9300243517239745E-3</v>
      </c>
      <c r="N987" s="23">
        <f t="shared" si="79"/>
        <v>325.62418333333329</v>
      </c>
      <c r="O987" s="27">
        <f>SMA1MSFT[[#This Row],[Adj Close]]-SMA1MSFT[[#This Row],[6-MA]]</f>
        <v>-0.33578333333326782</v>
      </c>
      <c r="P987" s="11">
        <f>(SMA1MSFT[[#This Row],[Adj Close]]-N987)^2</f>
        <v>0.11275044694440045</v>
      </c>
      <c r="Q987" s="11">
        <f>ABS(SMA1MSFT[[#This Row],[Erorr 3]])</f>
        <v>0.33578333333326782</v>
      </c>
      <c r="R987" s="28">
        <f>SMA1MSFT[[#This Row],[Abs Erorr 3]]/SMA1MSFT[[#This Row],[Adj Close]]</f>
        <v>1.0322634724548056E-3</v>
      </c>
    </row>
    <row r="988" spans="2:18">
      <c r="B988" s="14">
        <v>45215.291666666664</v>
      </c>
      <c r="C988" s="15">
        <v>330.16180000000003</v>
      </c>
      <c r="D988" s="23">
        <f t="shared" si="76"/>
        <v>325.28840000000002</v>
      </c>
      <c r="E988" s="24">
        <f>SMA1MSFT[[#This Row],[Adj Close]]-SMA1MSFT[[#This Row],[Naive Trend ]]</f>
        <v>4.8734000000000037</v>
      </c>
      <c r="F988" s="6">
        <f t="shared" si="75"/>
        <v>23.750027560000035</v>
      </c>
      <c r="G988" s="6">
        <f>ABS(SMA1MSFT[[#This Row],[Erorr 1]])</f>
        <v>4.8734000000000037</v>
      </c>
      <c r="H988" s="25">
        <f>SMA1MSFT[[#This Row],[Abs Erorr 1]]/SMA1MSFT[[#This Row],[Adj Close]]</f>
        <v>1.476064160057282E-2</v>
      </c>
      <c r="I988" s="23">
        <f t="shared" si="78"/>
        <v>327.97486666666663</v>
      </c>
      <c r="J988" s="26">
        <f>(SMA1MSFT[[#This Row],[Adj Close]]-SMA1MSFT[[#This Row],[3-MA]])</f>
        <v>2.1869333333333998</v>
      </c>
      <c r="K988" s="11">
        <f t="shared" si="77"/>
        <v>4.7826774044447351</v>
      </c>
      <c r="L988" s="11">
        <f>ABS(SMA1MSFT[[#This Row],[Erorr 2]])</f>
        <v>2.1869333333333998</v>
      </c>
      <c r="M988" s="25">
        <f>SMA1MSFT[[#This Row],[Abs Erorr 2]]/SMA1MSFT[[#This Row],[Adj Close]]</f>
        <v>6.6238230265687906E-3</v>
      </c>
      <c r="N988" s="23">
        <f t="shared" si="79"/>
        <v>327.00880000000001</v>
      </c>
      <c r="O988" s="27">
        <f>SMA1MSFT[[#This Row],[Adj Close]]-SMA1MSFT[[#This Row],[6-MA]]</f>
        <v>3.15300000000002</v>
      </c>
      <c r="P988" s="11">
        <f>(SMA1MSFT[[#This Row],[Adj Close]]-N988)^2</f>
        <v>9.9414090000001263</v>
      </c>
      <c r="Q988" s="11">
        <f>ABS(SMA1MSFT[[#This Row],[Erorr 3]])</f>
        <v>3.15300000000002</v>
      </c>
      <c r="R988" s="28">
        <f>SMA1MSFT[[#This Row],[Abs Erorr 3]]/SMA1MSFT[[#This Row],[Adj Close]]</f>
        <v>9.5498631277150161E-3</v>
      </c>
    </row>
    <row r="989" spans="2:18">
      <c r="B989" s="14">
        <v>45216.291666666664</v>
      </c>
      <c r="C989" s="15">
        <v>329.58609999999999</v>
      </c>
      <c r="D989" s="23">
        <f t="shared" si="76"/>
        <v>330.16180000000003</v>
      </c>
      <c r="E989" s="24">
        <f>SMA1MSFT[[#This Row],[Adj Close]]-SMA1MSFT[[#This Row],[Naive Trend ]]</f>
        <v>-0.57570000000004029</v>
      </c>
      <c r="F989" s="6">
        <f t="shared" si="75"/>
        <v>0.33143049000004637</v>
      </c>
      <c r="G989" s="6">
        <f>ABS(SMA1MSFT[[#This Row],[Erorr 1]])</f>
        <v>0.57570000000004029</v>
      </c>
      <c r="H989" s="25">
        <f>SMA1MSFT[[#This Row],[Abs Erorr 1]]/SMA1MSFT[[#This Row],[Adj Close]]</f>
        <v>1.7467362852985617E-3</v>
      </c>
      <c r="I989" s="23">
        <f t="shared" si="78"/>
        <v>328.04766666666666</v>
      </c>
      <c r="J989" s="26">
        <f>(SMA1MSFT[[#This Row],[Adj Close]]-SMA1MSFT[[#This Row],[3-MA]])</f>
        <v>1.5384333333333302</v>
      </c>
      <c r="K989" s="11">
        <f t="shared" si="77"/>
        <v>2.3667771211111015</v>
      </c>
      <c r="L989" s="11">
        <f>ABS(SMA1MSFT[[#This Row],[Erorr 2]])</f>
        <v>1.5384333333333302</v>
      </c>
      <c r="M989" s="25">
        <f>SMA1MSFT[[#This Row],[Abs Erorr 2]]/SMA1MSFT[[#This Row],[Adj Close]]</f>
        <v>4.6677737117352047E-3</v>
      </c>
      <c r="N989" s="23">
        <f t="shared" si="79"/>
        <v>327.89878333333337</v>
      </c>
      <c r="O989" s="27">
        <f>SMA1MSFT[[#This Row],[Adj Close]]-SMA1MSFT[[#This Row],[6-MA]]</f>
        <v>1.6873166666666179</v>
      </c>
      <c r="P989" s="11">
        <f>(SMA1MSFT[[#This Row],[Adj Close]]-N989)^2</f>
        <v>2.8470375336109468</v>
      </c>
      <c r="Q989" s="11">
        <f>ABS(SMA1MSFT[[#This Row],[Erorr 3]])</f>
        <v>1.6873166666666179</v>
      </c>
      <c r="R989" s="28">
        <f>SMA1MSFT[[#This Row],[Abs Erorr 3]]/SMA1MSFT[[#This Row],[Adj Close]]</f>
        <v>5.1195019045603505E-3</v>
      </c>
    </row>
    <row r="990" spans="2:18">
      <c r="B990" s="14">
        <v>45217.291666666664</v>
      </c>
      <c r="C990" s="15">
        <v>327.6506</v>
      </c>
      <c r="D990" s="23">
        <f t="shared" si="76"/>
        <v>329.58609999999999</v>
      </c>
      <c r="E990" s="24">
        <f>SMA1MSFT[[#This Row],[Adj Close]]-SMA1MSFT[[#This Row],[Naive Trend ]]</f>
        <v>-1.9354999999999905</v>
      </c>
      <c r="F990" s="6">
        <f t="shared" si="75"/>
        <v>3.7461602499999631</v>
      </c>
      <c r="G990" s="6">
        <f>ABS(SMA1MSFT[[#This Row],[Erorr 1]])</f>
        <v>1.9354999999999905</v>
      </c>
      <c r="H990" s="25">
        <f>SMA1MSFT[[#This Row],[Abs Erorr 1]]/SMA1MSFT[[#This Row],[Adj Close]]</f>
        <v>5.907207250650511E-3</v>
      </c>
      <c r="I990" s="23">
        <f t="shared" si="78"/>
        <v>328.34543333333335</v>
      </c>
      <c r="J990" s="26">
        <f>(SMA1MSFT[[#This Row],[Adj Close]]-SMA1MSFT[[#This Row],[3-MA]])</f>
        <v>-0.6948333333333494</v>
      </c>
      <c r="K990" s="11">
        <f t="shared" si="77"/>
        <v>0.48279336111113341</v>
      </c>
      <c r="L990" s="11">
        <f>ABS(SMA1MSFT[[#This Row],[Erorr 2]])</f>
        <v>0.6948333333333494</v>
      </c>
      <c r="M990" s="25">
        <f>SMA1MSFT[[#This Row],[Abs Erorr 2]]/SMA1MSFT[[#This Row],[Adj Close]]</f>
        <v>2.1206533219635471E-3</v>
      </c>
      <c r="N990" s="23">
        <f t="shared" si="79"/>
        <v>328.26933333333335</v>
      </c>
      <c r="O990" s="27">
        <f>SMA1MSFT[[#This Row],[Adj Close]]-SMA1MSFT[[#This Row],[6-MA]]</f>
        <v>-0.61873333333335268</v>
      </c>
      <c r="P990" s="11">
        <f>(SMA1MSFT[[#This Row],[Adj Close]]-N990)^2</f>
        <v>0.38283093777780169</v>
      </c>
      <c r="Q990" s="11">
        <f>ABS(SMA1MSFT[[#This Row],[Erorr 3]])</f>
        <v>0.61873333333335268</v>
      </c>
      <c r="R990" s="28">
        <f>SMA1MSFT[[#This Row],[Abs Erorr 3]]/SMA1MSFT[[#This Row],[Adj Close]]</f>
        <v>1.8883937137101311E-3</v>
      </c>
    </row>
    <row r="991" spans="2:18">
      <c r="B991" s="14">
        <v>45218.291666666664</v>
      </c>
      <c r="C991" s="15">
        <v>328.85160000000002</v>
      </c>
      <c r="D991" s="23">
        <f t="shared" si="76"/>
        <v>327.6506</v>
      </c>
      <c r="E991" s="24">
        <f>SMA1MSFT[[#This Row],[Adj Close]]-SMA1MSFT[[#This Row],[Naive Trend ]]</f>
        <v>1.2010000000000218</v>
      </c>
      <c r="F991" s="6">
        <f t="shared" si="75"/>
        <v>1.4424010000000524</v>
      </c>
      <c r="G991" s="6">
        <f>ABS(SMA1MSFT[[#This Row],[Erorr 1]])</f>
        <v>1.2010000000000218</v>
      </c>
      <c r="H991" s="25">
        <f>SMA1MSFT[[#This Row],[Abs Erorr 1]]/SMA1MSFT[[#This Row],[Adj Close]]</f>
        <v>3.652103258734401E-3</v>
      </c>
      <c r="I991" s="23">
        <f t="shared" si="78"/>
        <v>329.13283333333334</v>
      </c>
      <c r="J991" s="26">
        <f>(SMA1MSFT[[#This Row],[Adj Close]]-SMA1MSFT[[#This Row],[3-MA]])</f>
        <v>-0.28123333333331857</v>
      </c>
      <c r="K991" s="11">
        <f t="shared" si="77"/>
        <v>7.9092187777769468E-2</v>
      </c>
      <c r="L991" s="11">
        <f>ABS(SMA1MSFT[[#This Row],[Erorr 2]])</f>
        <v>0.28123333333331857</v>
      </c>
      <c r="M991" s="25">
        <f>SMA1MSFT[[#This Row],[Abs Erorr 2]]/SMA1MSFT[[#This Row],[Adj Close]]</f>
        <v>8.5519831234915245E-4</v>
      </c>
      <c r="N991" s="23">
        <f t="shared" si="79"/>
        <v>328.55384999999995</v>
      </c>
      <c r="O991" s="27">
        <f>SMA1MSFT[[#This Row],[Adj Close]]-SMA1MSFT[[#This Row],[6-MA]]</f>
        <v>0.29775000000006457</v>
      </c>
      <c r="P991" s="11">
        <f>(SMA1MSFT[[#This Row],[Adj Close]]-N991)^2</f>
        <v>8.8655062500038448E-2</v>
      </c>
      <c r="Q991" s="11">
        <f>ABS(SMA1MSFT[[#This Row],[Erorr 3]])</f>
        <v>0.29775000000006457</v>
      </c>
      <c r="R991" s="28">
        <f>SMA1MSFT[[#This Row],[Abs Erorr 3]]/SMA1MSFT[[#This Row],[Adj Close]]</f>
        <v>9.0542360140581516E-4</v>
      </c>
    </row>
    <row r="992" spans="2:18">
      <c r="B992" s="14">
        <v>45219.291666666664</v>
      </c>
      <c r="C992" s="15">
        <v>324.23630000000003</v>
      </c>
      <c r="D992" s="23">
        <f t="shared" si="76"/>
        <v>328.85160000000002</v>
      </c>
      <c r="E992" s="24">
        <f>SMA1MSFT[[#This Row],[Adj Close]]-SMA1MSFT[[#This Row],[Naive Trend ]]</f>
        <v>-4.6152999999999906</v>
      </c>
      <c r="F992" s="6">
        <f t="shared" si="75"/>
        <v>21.300994089999914</v>
      </c>
      <c r="G992" s="6">
        <f>ABS(SMA1MSFT[[#This Row],[Erorr 1]])</f>
        <v>4.6152999999999906</v>
      </c>
      <c r="H992" s="25">
        <f>SMA1MSFT[[#This Row],[Abs Erorr 1]]/SMA1MSFT[[#This Row],[Adj Close]]</f>
        <v>1.4234371660421706E-2</v>
      </c>
      <c r="I992" s="23">
        <f t="shared" si="78"/>
        <v>328.69609999999994</v>
      </c>
      <c r="J992" s="26">
        <f>(SMA1MSFT[[#This Row],[Adj Close]]-SMA1MSFT[[#This Row],[3-MA]])</f>
        <v>-4.4597999999999161</v>
      </c>
      <c r="K992" s="11">
        <f t="shared" si="77"/>
        <v>19.88981603999925</v>
      </c>
      <c r="L992" s="11">
        <f>ABS(SMA1MSFT[[#This Row],[Erorr 2]])</f>
        <v>4.4597999999999161</v>
      </c>
      <c r="M992" s="25">
        <f>SMA1MSFT[[#This Row],[Abs Erorr 2]]/SMA1MSFT[[#This Row],[Adj Close]]</f>
        <v>1.375478316277331E-2</v>
      </c>
      <c r="N992" s="23">
        <f t="shared" si="79"/>
        <v>328.3718833333333</v>
      </c>
      <c r="O992" s="27">
        <f>SMA1MSFT[[#This Row],[Adj Close]]-SMA1MSFT[[#This Row],[6-MA]]</f>
        <v>-4.1355833333332725</v>
      </c>
      <c r="P992" s="11">
        <f>(SMA1MSFT[[#This Row],[Adj Close]]-N992)^2</f>
        <v>17.103049506943943</v>
      </c>
      <c r="Q992" s="11">
        <f>ABS(SMA1MSFT[[#This Row],[Erorr 3]])</f>
        <v>4.1355833333332725</v>
      </c>
      <c r="R992" s="28">
        <f>SMA1MSFT[[#This Row],[Abs Erorr 3]]/SMA1MSFT[[#This Row],[Adj Close]]</f>
        <v>1.2754843715318957E-2</v>
      </c>
    </row>
    <row r="993" spans="2:18">
      <c r="B993" s="14">
        <v>45222.291666666664</v>
      </c>
      <c r="C993" s="15">
        <v>326.86649999999997</v>
      </c>
      <c r="D993" s="23">
        <f t="shared" si="76"/>
        <v>324.23630000000003</v>
      </c>
      <c r="E993" s="24">
        <f>SMA1MSFT[[#This Row],[Adj Close]]-SMA1MSFT[[#This Row],[Naive Trend ]]</f>
        <v>2.6301999999999452</v>
      </c>
      <c r="F993" s="6">
        <f t="shared" si="75"/>
        <v>6.9179520399997116</v>
      </c>
      <c r="G993" s="6">
        <f>ABS(SMA1MSFT[[#This Row],[Erorr 1]])</f>
        <v>2.6301999999999452</v>
      </c>
      <c r="H993" s="25">
        <f>SMA1MSFT[[#This Row],[Abs Erorr 1]]/SMA1MSFT[[#This Row],[Adj Close]]</f>
        <v>8.0467102012593689E-3</v>
      </c>
      <c r="I993" s="23">
        <f t="shared" si="78"/>
        <v>326.91283333333337</v>
      </c>
      <c r="J993" s="26">
        <f>(SMA1MSFT[[#This Row],[Adj Close]]-SMA1MSFT[[#This Row],[3-MA]])</f>
        <v>-4.6333333333393512E-2</v>
      </c>
      <c r="K993" s="11">
        <f t="shared" si="77"/>
        <v>2.1467777777833541E-3</v>
      </c>
      <c r="L993" s="11">
        <f>ABS(SMA1MSFT[[#This Row],[Erorr 2]])</f>
        <v>4.6333333333393512E-2</v>
      </c>
      <c r="M993" s="25">
        <f>SMA1MSFT[[#This Row],[Abs Erorr 2]]/SMA1MSFT[[#This Row],[Adj Close]]</f>
        <v>1.4175002128818191E-4</v>
      </c>
      <c r="N993" s="23">
        <f t="shared" si="79"/>
        <v>327.6291333333333</v>
      </c>
      <c r="O993" s="27">
        <f>SMA1MSFT[[#This Row],[Adj Close]]-SMA1MSFT[[#This Row],[6-MA]]</f>
        <v>-0.76263333333332639</v>
      </c>
      <c r="P993" s="11">
        <f>(SMA1MSFT[[#This Row],[Adj Close]]-N993)^2</f>
        <v>0.58160960111110049</v>
      </c>
      <c r="Q993" s="11">
        <f>ABS(SMA1MSFT[[#This Row],[Erorr 3]])</f>
        <v>0.76263333333332639</v>
      </c>
      <c r="R993" s="28">
        <f>SMA1MSFT[[#This Row],[Abs Erorr 3]]/SMA1MSFT[[#This Row],[Adj Close]]</f>
        <v>2.3331645590273903E-3</v>
      </c>
    </row>
    <row r="994" spans="2:18">
      <c r="B994" s="14">
        <v>45223.291666666664</v>
      </c>
      <c r="C994" s="15">
        <v>328.0675</v>
      </c>
      <c r="D994" s="23">
        <f t="shared" si="76"/>
        <v>326.86649999999997</v>
      </c>
      <c r="E994" s="24">
        <f>SMA1MSFT[[#This Row],[Adj Close]]-SMA1MSFT[[#This Row],[Naive Trend ]]</f>
        <v>1.2010000000000218</v>
      </c>
      <c r="F994" s="6">
        <f t="shared" si="75"/>
        <v>1.4424010000000524</v>
      </c>
      <c r="G994" s="6">
        <f>ABS(SMA1MSFT[[#This Row],[Erorr 1]])</f>
        <v>1.2010000000000218</v>
      </c>
      <c r="H994" s="25">
        <f>SMA1MSFT[[#This Row],[Abs Erorr 1]]/SMA1MSFT[[#This Row],[Adj Close]]</f>
        <v>3.6608319934160558E-3</v>
      </c>
      <c r="I994" s="23">
        <f t="shared" si="78"/>
        <v>326.65146666666664</v>
      </c>
      <c r="J994" s="26">
        <f>(SMA1MSFT[[#This Row],[Adj Close]]-SMA1MSFT[[#This Row],[3-MA]])</f>
        <v>1.4160333333333597</v>
      </c>
      <c r="K994" s="11">
        <f t="shared" si="77"/>
        <v>2.0051504011111856</v>
      </c>
      <c r="L994" s="11">
        <f>ABS(SMA1MSFT[[#This Row],[Erorr 2]])</f>
        <v>1.4160333333333597</v>
      </c>
      <c r="M994" s="25">
        <f>SMA1MSFT[[#This Row],[Abs Erorr 2]]/SMA1MSFT[[#This Row],[Adj Close]]</f>
        <v>4.3162865365614081E-3</v>
      </c>
      <c r="N994" s="23">
        <f t="shared" si="79"/>
        <v>327.89214999999996</v>
      </c>
      <c r="O994" s="27">
        <f>SMA1MSFT[[#This Row],[Adj Close]]-SMA1MSFT[[#This Row],[6-MA]]</f>
        <v>0.1753500000000372</v>
      </c>
      <c r="P994" s="11">
        <f>(SMA1MSFT[[#This Row],[Adj Close]]-N994)^2</f>
        <v>3.0747622500013047E-2</v>
      </c>
      <c r="Q994" s="11">
        <f>ABS(SMA1MSFT[[#This Row],[Erorr 3]])</f>
        <v>0.1753500000000372</v>
      </c>
      <c r="R994" s="28">
        <f>SMA1MSFT[[#This Row],[Abs Erorr 3]]/SMA1MSFT[[#This Row],[Adj Close]]</f>
        <v>5.3449366365164854E-4</v>
      </c>
    </row>
    <row r="995" spans="2:18">
      <c r="B995" s="14">
        <v>45224.291666666664</v>
      </c>
      <c r="C995" s="15">
        <v>338.13200000000001</v>
      </c>
      <c r="D995" s="23">
        <f t="shared" si="76"/>
        <v>328.0675</v>
      </c>
      <c r="E995" s="24">
        <f>SMA1MSFT[[#This Row],[Adj Close]]-SMA1MSFT[[#This Row],[Naive Trend ]]</f>
        <v>10.06450000000001</v>
      </c>
      <c r="F995" s="6">
        <f t="shared" si="75"/>
        <v>101.29416025000019</v>
      </c>
      <c r="G995" s="6">
        <f>ABS(SMA1MSFT[[#This Row],[Erorr 1]])</f>
        <v>10.06450000000001</v>
      </c>
      <c r="H995" s="25">
        <f>SMA1MSFT[[#This Row],[Abs Erorr 1]]/SMA1MSFT[[#This Row],[Adj Close]]</f>
        <v>2.9765003016573435E-2</v>
      </c>
      <c r="I995" s="23">
        <f t="shared" si="78"/>
        <v>326.39010000000002</v>
      </c>
      <c r="J995" s="26">
        <f>(SMA1MSFT[[#This Row],[Adj Close]]-SMA1MSFT[[#This Row],[3-MA]])</f>
        <v>11.741899999999987</v>
      </c>
      <c r="K995" s="11">
        <f t="shared" si="77"/>
        <v>137.8722156099997</v>
      </c>
      <c r="L995" s="11">
        <f>ABS(SMA1MSFT[[#This Row],[Erorr 2]])</f>
        <v>11.741899999999987</v>
      </c>
      <c r="M995" s="25">
        <f>SMA1MSFT[[#This Row],[Abs Erorr 2]]/SMA1MSFT[[#This Row],[Adj Close]]</f>
        <v>3.4725787562253758E-2</v>
      </c>
      <c r="N995" s="23">
        <f t="shared" si="79"/>
        <v>327.54310000000004</v>
      </c>
      <c r="O995" s="27">
        <f>SMA1MSFT[[#This Row],[Adj Close]]-SMA1MSFT[[#This Row],[6-MA]]</f>
        <v>10.588899999999967</v>
      </c>
      <c r="P995" s="11">
        <f>(SMA1MSFT[[#This Row],[Adj Close]]-N995)^2</f>
        <v>112.1248032099993</v>
      </c>
      <c r="Q995" s="11">
        <f>ABS(SMA1MSFT[[#This Row],[Erorr 3]])</f>
        <v>10.588899999999967</v>
      </c>
      <c r="R995" s="28">
        <f>SMA1MSFT[[#This Row],[Abs Erorr 3]]/SMA1MSFT[[#This Row],[Adj Close]]</f>
        <v>3.1315876639892014E-2</v>
      </c>
    </row>
    <row r="996" spans="2:18">
      <c r="B996" s="14">
        <v>45225.291666666664</v>
      </c>
      <c r="C996" s="15">
        <v>325.44720000000001</v>
      </c>
      <c r="D996" s="23">
        <f t="shared" si="76"/>
        <v>338.13200000000001</v>
      </c>
      <c r="E996" s="24">
        <f>SMA1MSFT[[#This Row],[Adj Close]]-SMA1MSFT[[#This Row],[Naive Trend ]]</f>
        <v>-12.684799999999996</v>
      </c>
      <c r="F996" s="6">
        <f t="shared" si="75"/>
        <v>160.9041510399999</v>
      </c>
      <c r="G996" s="6">
        <f>ABS(SMA1MSFT[[#This Row],[Erorr 1]])</f>
        <v>12.684799999999996</v>
      </c>
      <c r="H996" s="25">
        <f>SMA1MSFT[[#This Row],[Abs Erorr 1]]/SMA1MSFT[[#This Row],[Adj Close]]</f>
        <v>3.8976522151673132E-2</v>
      </c>
      <c r="I996" s="23">
        <f t="shared" si="78"/>
        <v>331.02199999999999</v>
      </c>
      <c r="J996" s="26">
        <f>(SMA1MSFT[[#This Row],[Adj Close]]-SMA1MSFT[[#This Row],[3-MA]])</f>
        <v>-5.574799999999982</v>
      </c>
      <c r="K996" s="11">
        <f t="shared" si="77"/>
        <v>31.078395039999798</v>
      </c>
      <c r="L996" s="11">
        <f>ABS(SMA1MSFT[[#This Row],[Erorr 2]])</f>
        <v>5.574799999999982</v>
      </c>
      <c r="M996" s="25">
        <f>SMA1MSFT[[#This Row],[Abs Erorr 2]]/SMA1MSFT[[#This Row],[Adj Close]]</f>
        <v>1.7129660356580059E-2</v>
      </c>
      <c r="N996" s="23">
        <f t="shared" si="79"/>
        <v>328.96741666666668</v>
      </c>
      <c r="O996" s="27">
        <f>SMA1MSFT[[#This Row],[Adj Close]]-SMA1MSFT[[#This Row],[6-MA]]</f>
        <v>-3.5202166666666699</v>
      </c>
      <c r="P996" s="11">
        <f>(SMA1MSFT[[#This Row],[Adj Close]]-N996)^2</f>
        <v>12.391925380277801</v>
      </c>
      <c r="Q996" s="11">
        <f>ABS(SMA1MSFT[[#This Row],[Erorr 3]])</f>
        <v>3.5202166666666699</v>
      </c>
      <c r="R996" s="28">
        <f>SMA1MSFT[[#This Row],[Abs Erorr 3]]/SMA1MSFT[[#This Row],[Adj Close]]</f>
        <v>1.0816552321441603E-2</v>
      </c>
    </row>
    <row r="997" spans="2:18">
      <c r="B997" s="14">
        <v>45226.291666666664</v>
      </c>
      <c r="C997" s="15">
        <v>327.3528</v>
      </c>
      <c r="D997" s="23">
        <f t="shared" si="76"/>
        <v>325.44720000000001</v>
      </c>
      <c r="E997" s="24">
        <f>SMA1MSFT[[#This Row],[Adj Close]]-SMA1MSFT[[#This Row],[Naive Trend ]]</f>
        <v>1.9055999999999926</v>
      </c>
      <c r="F997" s="6">
        <f t="shared" si="75"/>
        <v>3.6313113599999718</v>
      </c>
      <c r="G997" s="6">
        <f>ABS(SMA1MSFT[[#This Row],[Erorr 1]])</f>
        <v>1.9055999999999926</v>
      </c>
      <c r="H997" s="25">
        <f>SMA1MSFT[[#This Row],[Abs Erorr 1]]/SMA1MSFT[[#This Row],[Adj Close]]</f>
        <v>5.8212424026921191E-3</v>
      </c>
      <c r="I997" s="23">
        <f t="shared" si="78"/>
        <v>330.5489</v>
      </c>
      <c r="J997" s="26">
        <f>(SMA1MSFT[[#This Row],[Adj Close]]-SMA1MSFT[[#This Row],[3-MA]])</f>
        <v>-3.1961000000000013</v>
      </c>
      <c r="K997" s="11">
        <f t="shared" si="77"/>
        <v>10.215055210000008</v>
      </c>
      <c r="L997" s="11">
        <f>ABS(SMA1MSFT[[#This Row],[Erorr 2]])</f>
        <v>3.1961000000000013</v>
      </c>
      <c r="M997" s="25">
        <f>SMA1MSFT[[#This Row],[Abs Erorr 2]]/SMA1MSFT[[#This Row],[Adj Close]]</f>
        <v>9.7634723148847403E-3</v>
      </c>
      <c r="N997" s="23">
        <f t="shared" si="79"/>
        <v>328.60018333333335</v>
      </c>
      <c r="O997" s="27">
        <f>SMA1MSFT[[#This Row],[Adj Close]]-SMA1MSFT[[#This Row],[6-MA]]</f>
        <v>-1.2473833333333459</v>
      </c>
      <c r="P997" s="11">
        <f>(SMA1MSFT[[#This Row],[Adj Close]]-N997)^2</f>
        <v>1.5559651802778092</v>
      </c>
      <c r="Q997" s="11">
        <f>ABS(SMA1MSFT[[#This Row],[Erorr 3]])</f>
        <v>1.2473833333333459</v>
      </c>
      <c r="R997" s="28">
        <f>SMA1MSFT[[#This Row],[Abs Erorr 3]]/SMA1MSFT[[#This Row],[Adj Close]]</f>
        <v>3.810516767638297E-3</v>
      </c>
    </row>
    <row r="998" spans="2:18">
      <c r="B998" s="14">
        <v>45229.291666666664</v>
      </c>
      <c r="C998" s="15">
        <v>334.79700000000003</v>
      </c>
      <c r="D998" s="23">
        <f t="shared" si="76"/>
        <v>327.3528</v>
      </c>
      <c r="E998" s="24">
        <f>SMA1MSFT[[#This Row],[Adj Close]]-SMA1MSFT[[#This Row],[Naive Trend ]]</f>
        <v>7.4442000000000235</v>
      </c>
      <c r="F998" s="6">
        <f t="shared" si="75"/>
        <v>55.416113640000347</v>
      </c>
      <c r="G998" s="6">
        <f>ABS(SMA1MSFT[[#This Row],[Erorr 1]])</f>
        <v>7.4442000000000235</v>
      </c>
      <c r="H998" s="25">
        <f>SMA1MSFT[[#This Row],[Abs Erorr 1]]/SMA1MSFT[[#This Row],[Adj Close]]</f>
        <v>2.2234966263138627E-2</v>
      </c>
      <c r="I998" s="23">
        <f t="shared" si="78"/>
        <v>330.31066666666669</v>
      </c>
      <c r="J998" s="26">
        <f>(SMA1MSFT[[#This Row],[Adj Close]]-SMA1MSFT[[#This Row],[3-MA]])</f>
        <v>4.4863333333333344</v>
      </c>
      <c r="K998" s="11">
        <f t="shared" si="77"/>
        <v>20.127186777777787</v>
      </c>
      <c r="L998" s="11">
        <f>ABS(SMA1MSFT[[#This Row],[Erorr 2]])</f>
        <v>4.4863333333333344</v>
      </c>
      <c r="M998" s="25">
        <f>SMA1MSFT[[#This Row],[Abs Erorr 2]]/SMA1MSFT[[#This Row],[Adj Close]]</f>
        <v>1.3400159897888375E-2</v>
      </c>
      <c r="N998" s="23">
        <f t="shared" si="79"/>
        <v>328.35038333333335</v>
      </c>
      <c r="O998" s="27">
        <f>SMA1MSFT[[#This Row],[Adj Close]]-SMA1MSFT[[#This Row],[6-MA]]</f>
        <v>6.4466166666666709</v>
      </c>
      <c r="P998" s="11">
        <f>(SMA1MSFT[[#This Row],[Adj Close]]-N998)^2</f>
        <v>41.558866446944499</v>
      </c>
      <c r="Q998" s="11">
        <f>ABS(SMA1MSFT[[#This Row],[Erorr 3]])</f>
        <v>6.4466166666666709</v>
      </c>
      <c r="R998" s="28">
        <f>SMA1MSFT[[#This Row],[Abs Erorr 3]]/SMA1MSFT[[#This Row],[Adj Close]]</f>
        <v>1.9255299977797503E-2</v>
      </c>
    </row>
    <row r="999" spans="2:18">
      <c r="B999" s="14">
        <v>45230.291666666664</v>
      </c>
      <c r="C999" s="15">
        <v>335.59100000000001</v>
      </c>
      <c r="D999" s="23">
        <f t="shared" si="76"/>
        <v>334.79700000000003</v>
      </c>
      <c r="E999" s="24">
        <f>SMA1MSFT[[#This Row],[Adj Close]]-SMA1MSFT[[#This Row],[Naive Trend ]]</f>
        <v>0.79399999999998272</v>
      </c>
      <c r="F999" s="6">
        <f t="shared" si="75"/>
        <v>0.63043599999997257</v>
      </c>
      <c r="G999" s="6">
        <f>ABS(SMA1MSFT[[#This Row],[Erorr 1]])</f>
        <v>0.79399999999998272</v>
      </c>
      <c r="H999" s="25">
        <f>SMA1MSFT[[#This Row],[Abs Erorr 1]]/SMA1MSFT[[#This Row],[Adj Close]]</f>
        <v>2.3659752496341759E-3</v>
      </c>
      <c r="I999" s="23">
        <f t="shared" si="78"/>
        <v>329.19900000000001</v>
      </c>
      <c r="J999" s="26">
        <f>(SMA1MSFT[[#This Row],[Adj Close]]-SMA1MSFT[[#This Row],[3-MA]])</f>
        <v>6.3919999999999959</v>
      </c>
      <c r="K999" s="11">
        <f t="shared" si="77"/>
        <v>40.85766399999995</v>
      </c>
      <c r="L999" s="11">
        <f>ABS(SMA1MSFT[[#This Row],[Erorr 2]])</f>
        <v>6.3919999999999959</v>
      </c>
      <c r="M999" s="25">
        <f>SMA1MSFT[[#This Row],[Abs Erorr 2]]/SMA1MSFT[[#This Row],[Adj Close]]</f>
        <v>1.9046994704863943E-2</v>
      </c>
      <c r="N999" s="23">
        <f t="shared" si="79"/>
        <v>330.1105</v>
      </c>
      <c r="O999" s="27">
        <f>SMA1MSFT[[#This Row],[Adj Close]]-SMA1MSFT[[#This Row],[6-MA]]</f>
        <v>5.4805000000000064</v>
      </c>
      <c r="P999" s="11">
        <f>(SMA1MSFT[[#This Row],[Adj Close]]-N999)^2</f>
        <v>30.035880250000069</v>
      </c>
      <c r="Q999" s="11">
        <f>ABS(SMA1MSFT[[#This Row],[Erorr 3]])</f>
        <v>5.4805000000000064</v>
      </c>
      <c r="R999" s="28">
        <f>SMA1MSFT[[#This Row],[Abs Erorr 3]]/SMA1MSFT[[#This Row],[Adj Close]]</f>
        <v>1.6330890876096221E-2</v>
      </c>
    </row>
    <row r="1000" spans="2:18">
      <c r="B1000" s="14">
        <v>45231.291666666664</v>
      </c>
      <c r="C1000" s="15">
        <v>343.49169999999998</v>
      </c>
      <c r="D1000" s="23">
        <f t="shared" si="76"/>
        <v>335.59100000000001</v>
      </c>
      <c r="E1000" s="24">
        <f>SMA1MSFT[[#This Row],[Adj Close]]-SMA1MSFT[[#This Row],[Naive Trend ]]</f>
        <v>7.9006999999999721</v>
      </c>
      <c r="F1000" s="6">
        <f t="shared" si="75"/>
        <v>62.421060489999562</v>
      </c>
      <c r="G1000" s="6">
        <f>ABS(SMA1MSFT[[#This Row],[Erorr 1]])</f>
        <v>7.9006999999999721</v>
      </c>
      <c r="H1000" s="25">
        <f>SMA1MSFT[[#This Row],[Abs Erorr 1]]/SMA1MSFT[[#This Row],[Adj Close]]</f>
        <v>2.3001138018764276E-2</v>
      </c>
      <c r="I1000" s="23">
        <f t="shared" si="78"/>
        <v>332.58026666666666</v>
      </c>
      <c r="J1000" s="26">
        <f>(SMA1MSFT[[#This Row],[Adj Close]]-SMA1MSFT[[#This Row],[3-MA]])</f>
        <v>10.911433333333321</v>
      </c>
      <c r="K1000" s="11">
        <f t="shared" si="77"/>
        <v>119.0593773877775</v>
      </c>
      <c r="L1000" s="11">
        <f>ABS(SMA1MSFT[[#This Row],[Erorr 2]])</f>
        <v>10.911433333333321</v>
      </c>
      <c r="M1000" s="25">
        <f>SMA1MSFT[[#This Row],[Abs Erorr 2]]/SMA1MSFT[[#This Row],[Adj Close]]</f>
        <v>3.1766221231352379E-2</v>
      </c>
      <c r="N1000" s="23">
        <f t="shared" si="79"/>
        <v>331.5645833333333</v>
      </c>
      <c r="O1000" s="27">
        <f>SMA1MSFT[[#This Row],[Adj Close]]-SMA1MSFT[[#This Row],[6-MA]]</f>
        <v>11.927116666666677</v>
      </c>
      <c r="P1000" s="11">
        <f>(SMA1MSFT[[#This Row],[Adj Close]]-N1000)^2</f>
        <v>142.25611198027804</v>
      </c>
      <c r="Q1000" s="11">
        <f>ABS(SMA1MSFT[[#This Row],[Erorr 3]])</f>
        <v>11.927116666666677</v>
      </c>
      <c r="R1000" s="28">
        <f>SMA1MSFT[[#This Row],[Abs Erorr 3]]/SMA1MSFT[[#This Row],[Adj Close]]</f>
        <v>3.4723158279127787E-2</v>
      </c>
    </row>
    <row r="1001" spans="2:18">
      <c r="B1001" s="14">
        <v>45232.291666666664</v>
      </c>
      <c r="C1001" s="15">
        <v>345.72500000000002</v>
      </c>
      <c r="D1001" s="23">
        <f t="shared" si="76"/>
        <v>343.49169999999998</v>
      </c>
      <c r="E1001" s="24">
        <f>SMA1MSFT[[#This Row],[Adj Close]]-SMA1MSFT[[#This Row],[Naive Trend ]]</f>
        <v>2.2333000000000425</v>
      </c>
      <c r="F1001" s="6">
        <f t="shared" si="75"/>
        <v>4.9876288900001899</v>
      </c>
      <c r="G1001" s="6">
        <f>ABS(SMA1MSFT[[#This Row],[Erorr 1]])</f>
        <v>2.2333000000000425</v>
      </c>
      <c r="H1001" s="25">
        <f>SMA1MSFT[[#This Row],[Abs Erorr 1]]/SMA1MSFT[[#This Row],[Adj Close]]</f>
        <v>6.4597584785596714E-3</v>
      </c>
      <c r="I1001" s="23">
        <f t="shared" si="78"/>
        <v>337.9599</v>
      </c>
      <c r="J1001" s="26">
        <f>(SMA1MSFT[[#This Row],[Adj Close]]-SMA1MSFT[[#This Row],[3-MA]])</f>
        <v>7.7651000000000181</v>
      </c>
      <c r="K1001" s="11">
        <f t="shared" si="77"/>
        <v>60.296778010000281</v>
      </c>
      <c r="L1001" s="11">
        <f>ABS(SMA1MSFT[[#This Row],[Erorr 2]])</f>
        <v>7.7651000000000181</v>
      </c>
      <c r="M1001" s="25">
        <f>SMA1MSFT[[#This Row],[Abs Erorr 2]]/SMA1MSFT[[#This Row],[Adj Close]]</f>
        <v>2.2460336973027746E-2</v>
      </c>
      <c r="N1001" s="23">
        <f t="shared" si="79"/>
        <v>334.13528333333335</v>
      </c>
      <c r="O1001" s="27">
        <f>SMA1MSFT[[#This Row],[Adj Close]]-SMA1MSFT[[#This Row],[6-MA]]</f>
        <v>11.589716666666675</v>
      </c>
      <c r="P1001" s="11">
        <f>(SMA1MSFT[[#This Row],[Adj Close]]-N1001)^2</f>
        <v>134.32153241361129</v>
      </c>
      <c r="Q1001" s="11">
        <f>ABS(SMA1MSFT[[#This Row],[Erorr 3]])</f>
        <v>11.589716666666675</v>
      </c>
      <c r="R1001" s="28">
        <f>SMA1MSFT[[#This Row],[Abs Erorr 3]]/SMA1MSFT[[#This Row],[Adj Close]]</f>
        <v>3.3522934895268419E-2</v>
      </c>
    </row>
    <row r="1002" spans="2:18">
      <c r="B1002" s="14">
        <v>45233.291666666664</v>
      </c>
      <c r="C1002" s="15">
        <v>350.17160000000001</v>
      </c>
      <c r="D1002" s="23">
        <f t="shared" si="76"/>
        <v>345.72500000000002</v>
      </c>
      <c r="E1002" s="24">
        <f>SMA1MSFT[[#This Row],[Adj Close]]-SMA1MSFT[[#This Row],[Naive Trend ]]</f>
        <v>4.4465999999999894</v>
      </c>
      <c r="F1002" s="6">
        <f t="shared" si="75"/>
        <v>19.772251559999905</v>
      </c>
      <c r="G1002" s="6">
        <f>ABS(SMA1MSFT[[#This Row],[Erorr 1]])</f>
        <v>4.4465999999999894</v>
      </c>
      <c r="H1002" s="25">
        <f>SMA1MSFT[[#This Row],[Abs Erorr 1]]/SMA1MSFT[[#This Row],[Adj Close]]</f>
        <v>1.2698345611123202E-2</v>
      </c>
      <c r="I1002" s="23">
        <f t="shared" si="78"/>
        <v>341.60256666666663</v>
      </c>
      <c r="J1002" s="26">
        <f>(SMA1MSFT[[#This Row],[Adj Close]]-SMA1MSFT[[#This Row],[3-MA]])</f>
        <v>8.5690333333333797</v>
      </c>
      <c r="K1002" s="11">
        <f t="shared" si="77"/>
        <v>73.428332267778572</v>
      </c>
      <c r="L1002" s="11">
        <f>ABS(SMA1MSFT[[#This Row],[Erorr 2]])</f>
        <v>8.5690333333333797</v>
      </c>
      <c r="M1002" s="25">
        <f>SMA1MSFT[[#This Row],[Abs Erorr 2]]/SMA1MSFT[[#This Row],[Adj Close]]</f>
        <v>2.4470954621486664E-2</v>
      </c>
      <c r="N1002" s="23">
        <f t="shared" si="79"/>
        <v>335.40078333333332</v>
      </c>
      <c r="O1002" s="27">
        <f>SMA1MSFT[[#This Row],[Adj Close]]-SMA1MSFT[[#This Row],[6-MA]]</f>
        <v>14.77081666666669</v>
      </c>
      <c r="P1002" s="11">
        <f>(SMA1MSFT[[#This Row],[Adj Close]]-N1002)^2</f>
        <v>218.17702500027846</v>
      </c>
      <c r="Q1002" s="11">
        <f>ABS(SMA1MSFT[[#This Row],[Erorr 3]])</f>
        <v>14.77081666666669</v>
      </c>
      <c r="R1002" s="28">
        <f>SMA1MSFT[[#This Row],[Abs Erorr 3]]/SMA1MSFT[[#This Row],[Adj Close]]</f>
        <v>4.218165227181956E-2</v>
      </c>
    </row>
    <row r="1003" spans="2:18">
      <c r="B1003" s="14">
        <v>45236.291666666664</v>
      </c>
      <c r="C1003" s="15">
        <v>353.87380000000002</v>
      </c>
      <c r="D1003" s="23">
        <f t="shared" si="76"/>
        <v>350.17160000000001</v>
      </c>
      <c r="E1003" s="24">
        <f>SMA1MSFT[[#This Row],[Adj Close]]-SMA1MSFT[[#This Row],[Naive Trend ]]</f>
        <v>3.7022000000000048</v>
      </c>
      <c r="F1003" s="6">
        <f t="shared" si="75"/>
        <v>13.706284840000036</v>
      </c>
      <c r="G1003" s="6">
        <f>ABS(SMA1MSFT[[#This Row],[Erorr 1]])</f>
        <v>3.7022000000000048</v>
      </c>
      <c r="H1003" s="25">
        <f>SMA1MSFT[[#This Row],[Abs Erorr 1]]/SMA1MSFT[[#This Row],[Adj Close]]</f>
        <v>1.0461921735940904E-2</v>
      </c>
      <c r="I1003" s="23">
        <f t="shared" si="78"/>
        <v>346.46276666666671</v>
      </c>
      <c r="J1003" s="26">
        <f>(SMA1MSFT[[#This Row],[Adj Close]]-SMA1MSFT[[#This Row],[3-MA]])</f>
        <v>7.4110333333333074</v>
      </c>
      <c r="K1003" s="11">
        <f t="shared" si="77"/>
        <v>54.923415067777391</v>
      </c>
      <c r="L1003" s="11">
        <f>ABS(SMA1MSFT[[#This Row],[Erorr 2]])</f>
        <v>7.4110333333333074</v>
      </c>
      <c r="M1003" s="25">
        <f>SMA1MSFT[[#This Row],[Abs Erorr 2]]/SMA1MSFT[[#This Row],[Adj Close]]</f>
        <v>2.0942588384145158E-2</v>
      </c>
      <c r="N1003" s="23">
        <f t="shared" si="79"/>
        <v>339.52151666666668</v>
      </c>
      <c r="O1003" s="27">
        <f>SMA1MSFT[[#This Row],[Adj Close]]-SMA1MSFT[[#This Row],[6-MA]]</f>
        <v>14.352283333333332</v>
      </c>
      <c r="P1003" s="11">
        <f>(SMA1MSFT[[#This Row],[Adj Close]]-N1003)^2</f>
        <v>205.98803688027775</v>
      </c>
      <c r="Q1003" s="11">
        <f>ABS(SMA1MSFT[[#This Row],[Erorr 3]])</f>
        <v>14.352283333333332</v>
      </c>
      <c r="R1003" s="28">
        <f>SMA1MSFT[[#This Row],[Abs Erorr 3]]/SMA1MSFT[[#This Row],[Adj Close]]</f>
        <v>4.0557631939220511E-2</v>
      </c>
    </row>
    <row r="1004" spans="2:18">
      <c r="B1004" s="14">
        <v>45237.291666666664</v>
      </c>
      <c r="C1004" s="15">
        <v>357.84399999999999</v>
      </c>
      <c r="D1004" s="23">
        <f t="shared" si="76"/>
        <v>353.87380000000002</v>
      </c>
      <c r="E1004" s="24">
        <f>SMA1MSFT[[#This Row],[Adj Close]]-SMA1MSFT[[#This Row],[Naive Trend ]]</f>
        <v>3.9701999999999771</v>
      </c>
      <c r="F1004" s="6">
        <f t="shared" si="75"/>
        <v>15.762488039999818</v>
      </c>
      <c r="G1004" s="6">
        <f>ABS(SMA1MSFT[[#This Row],[Erorr 1]])</f>
        <v>3.9701999999999771</v>
      </c>
      <c r="H1004" s="25">
        <f>SMA1MSFT[[#This Row],[Abs Erorr 1]]/SMA1MSFT[[#This Row],[Adj Close]]</f>
        <v>1.1094778730396422E-2</v>
      </c>
      <c r="I1004" s="23">
        <f t="shared" si="78"/>
        <v>349.92346666666668</v>
      </c>
      <c r="J1004" s="26">
        <f>(SMA1MSFT[[#This Row],[Adj Close]]-SMA1MSFT[[#This Row],[3-MA]])</f>
        <v>7.9205333333333101</v>
      </c>
      <c r="K1004" s="11">
        <f t="shared" si="77"/>
        <v>62.734848284444077</v>
      </c>
      <c r="L1004" s="11">
        <f>ABS(SMA1MSFT[[#This Row],[Erorr 2]])</f>
        <v>7.9205333333333101</v>
      </c>
      <c r="M1004" s="25">
        <f>SMA1MSFT[[#This Row],[Abs Erorr 2]]/SMA1MSFT[[#This Row],[Adj Close]]</f>
        <v>2.2134039786424559E-2</v>
      </c>
      <c r="N1004" s="23">
        <f t="shared" si="79"/>
        <v>343.94168333333329</v>
      </c>
      <c r="O1004" s="27">
        <f>SMA1MSFT[[#This Row],[Adj Close]]-SMA1MSFT[[#This Row],[6-MA]]</f>
        <v>13.902316666666707</v>
      </c>
      <c r="P1004" s="11">
        <f>(SMA1MSFT[[#This Row],[Adj Close]]-N1004)^2</f>
        <v>193.27440870027888</v>
      </c>
      <c r="Q1004" s="11">
        <f>ABS(SMA1MSFT[[#This Row],[Erorr 3]])</f>
        <v>13.902316666666707</v>
      </c>
      <c r="R1004" s="28">
        <f>SMA1MSFT[[#This Row],[Abs Erorr 3]]/SMA1MSFT[[#This Row],[Adj Close]]</f>
        <v>3.8850215922767203E-2</v>
      </c>
    </row>
    <row r="1005" spans="2:18">
      <c r="B1005" s="14">
        <v>45238.291666666664</v>
      </c>
      <c r="C1005" s="15">
        <v>360.4941</v>
      </c>
      <c r="D1005" s="23">
        <f t="shared" si="76"/>
        <v>357.84399999999999</v>
      </c>
      <c r="E1005" s="24">
        <f>SMA1MSFT[[#This Row],[Adj Close]]-SMA1MSFT[[#This Row],[Naive Trend ]]</f>
        <v>2.650100000000009</v>
      </c>
      <c r="F1005" s="6">
        <f t="shared" si="75"/>
        <v>7.0230300100000473</v>
      </c>
      <c r="G1005" s="6">
        <f>ABS(SMA1MSFT[[#This Row],[Erorr 1]])</f>
        <v>2.650100000000009</v>
      </c>
      <c r="H1005" s="25">
        <f>SMA1MSFT[[#This Row],[Abs Erorr 1]]/SMA1MSFT[[#This Row],[Adj Close]]</f>
        <v>7.3512992306947848E-3</v>
      </c>
      <c r="I1005" s="23">
        <f t="shared" si="78"/>
        <v>353.96313333333336</v>
      </c>
      <c r="J1005" s="26">
        <f>(SMA1MSFT[[#This Row],[Adj Close]]-SMA1MSFT[[#This Row],[3-MA]])</f>
        <v>6.5309666666666431</v>
      </c>
      <c r="K1005" s="11">
        <f t="shared" si="77"/>
        <v>42.6535256011108</v>
      </c>
      <c r="L1005" s="11">
        <f>ABS(SMA1MSFT[[#This Row],[Erorr 2]])</f>
        <v>6.5309666666666431</v>
      </c>
      <c r="M1005" s="25">
        <f>SMA1MSFT[[#This Row],[Abs Erorr 2]]/SMA1MSFT[[#This Row],[Adj Close]]</f>
        <v>1.8116708891120943E-2</v>
      </c>
      <c r="N1005" s="23">
        <f t="shared" si="79"/>
        <v>347.78285</v>
      </c>
      <c r="O1005" s="27">
        <f>SMA1MSFT[[#This Row],[Adj Close]]-SMA1MSFT[[#This Row],[6-MA]]</f>
        <v>12.711250000000007</v>
      </c>
      <c r="P1005" s="11">
        <f>(SMA1MSFT[[#This Row],[Adj Close]]-N1005)^2</f>
        <v>161.57587656250018</v>
      </c>
      <c r="Q1005" s="11">
        <f>ABS(SMA1MSFT[[#This Row],[Erorr 3]])</f>
        <v>12.711250000000007</v>
      </c>
      <c r="R1005" s="28">
        <f>SMA1MSFT[[#This Row],[Abs Erorr 3]]/SMA1MSFT[[#This Row],[Adj Close]]</f>
        <v>3.5260632559589757E-2</v>
      </c>
    </row>
    <row r="1006" spans="2:18">
      <c r="B1006" s="14">
        <v>45239.291666666664</v>
      </c>
      <c r="C1006" s="15">
        <v>358.00279999999998</v>
      </c>
      <c r="D1006" s="23">
        <f t="shared" si="76"/>
        <v>360.4941</v>
      </c>
      <c r="E1006" s="24">
        <f>SMA1MSFT[[#This Row],[Adj Close]]-SMA1MSFT[[#This Row],[Naive Trend ]]</f>
        <v>-2.4913000000000238</v>
      </c>
      <c r="F1006" s="6">
        <f t="shared" si="75"/>
        <v>6.2065756900001183</v>
      </c>
      <c r="G1006" s="6">
        <f>ABS(SMA1MSFT[[#This Row],[Erorr 1]])</f>
        <v>2.4913000000000238</v>
      </c>
      <c r="H1006" s="25">
        <f>SMA1MSFT[[#This Row],[Abs Erorr 1]]/SMA1MSFT[[#This Row],[Adj Close]]</f>
        <v>6.9588841204594604E-3</v>
      </c>
      <c r="I1006" s="23">
        <f t="shared" si="78"/>
        <v>357.40396666666669</v>
      </c>
      <c r="J1006" s="26">
        <f>(SMA1MSFT[[#This Row],[Adj Close]]-SMA1MSFT[[#This Row],[3-MA]])</f>
        <v>0.59883333333328892</v>
      </c>
      <c r="K1006" s="11">
        <f t="shared" si="77"/>
        <v>0.35860136111105789</v>
      </c>
      <c r="L1006" s="11">
        <f>ABS(SMA1MSFT[[#This Row],[Erorr 2]])</f>
        <v>0.59883333333328892</v>
      </c>
      <c r="M1006" s="25">
        <f>SMA1MSFT[[#This Row],[Abs Erorr 2]]/SMA1MSFT[[#This Row],[Adj Close]]</f>
        <v>1.6727057255789312E-3</v>
      </c>
      <c r="N1006" s="23">
        <f t="shared" si="79"/>
        <v>351.9333666666667</v>
      </c>
      <c r="O1006" s="27">
        <f>SMA1MSFT[[#This Row],[Adj Close]]-SMA1MSFT[[#This Row],[6-MA]]</f>
        <v>6.0694333333332793</v>
      </c>
      <c r="P1006" s="11">
        <f>(SMA1MSFT[[#This Row],[Adj Close]]-N1006)^2</f>
        <v>36.838020987777121</v>
      </c>
      <c r="Q1006" s="11">
        <f>ABS(SMA1MSFT[[#This Row],[Erorr 3]])</f>
        <v>6.0694333333332793</v>
      </c>
      <c r="R1006" s="28">
        <f>SMA1MSFT[[#This Row],[Abs Erorr 3]]/SMA1MSFT[[#This Row],[Adj Close]]</f>
        <v>1.6953591796861029E-2</v>
      </c>
    </row>
    <row r="1007" spans="2:18">
      <c r="B1007" s="14">
        <v>45240.291666666664</v>
      </c>
      <c r="C1007" s="15">
        <v>366.91590000000002</v>
      </c>
      <c r="D1007" s="23">
        <f t="shared" si="76"/>
        <v>358.00279999999998</v>
      </c>
      <c r="E1007" s="24">
        <f>SMA1MSFT[[#This Row],[Adj Close]]-SMA1MSFT[[#This Row],[Naive Trend ]]</f>
        <v>8.9131000000000427</v>
      </c>
      <c r="F1007" s="6">
        <f t="shared" si="75"/>
        <v>79.443351610000761</v>
      </c>
      <c r="G1007" s="6">
        <f>ABS(SMA1MSFT[[#This Row],[Erorr 1]])</f>
        <v>8.9131000000000427</v>
      </c>
      <c r="H1007" s="25">
        <f>SMA1MSFT[[#This Row],[Abs Erorr 1]]/SMA1MSFT[[#This Row],[Adj Close]]</f>
        <v>2.4291942649528248E-2</v>
      </c>
      <c r="I1007" s="23">
        <f t="shared" si="78"/>
        <v>358.78029999999995</v>
      </c>
      <c r="J1007" s="26">
        <f>(SMA1MSFT[[#This Row],[Adj Close]]-SMA1MSFT[[#This Row],[3-MA]])</f>
        <v>8.1356000000000677</v>
      </c>
      <c r="K1007" s="11">
        <f t="shared" si="77"/>
        <v>66.187987360001102</v>
      </c>
      <c r="L1007" s="11">
        <f>ABS(SMA1MSFT[[#This Row],[Erorr 2]])</f>
        <v>8.1356000000000677</v>
      </c>
      <c r="M1007" s="25">
        <f>SMA1MSFT[[#This Row],[Abs Erorr 2]]/SMA1MSFT[[#This Row],[Adj Close]]</f>
        <v>2.2172928455812538E-2</v>
      </c>
      <c r="N1007" s="23">
        <f t="shared" si="79"/>
        <v>354.35188333333343</v>
      </c>
      <c r="O1007" s="27">
        <f>SMA1MSFT[[#This Row],[Adj Close]]-SMA1MSFT[[#This Row],[6-MA]]</f>
        <v>12.564016666666589</v>
      </c>
      <c r="P1007" s="11">
        <f>(SMA1MSFT[[#This Row],[Adj Close]]-N1007)^2</f>
        <v>157.85451480027584</v>
      </c>
      <c r="Q1007" s="11">
        <f>ABS(SMA1MSFT[[#This Row],[Erorr 3]])</f>
        <v>12.564016666666589</v>
      </c>
      <c r="R1007" s="28">
        <f>SMA1MSFT[[#This Row],[Abs Erorr 3]]/SMA1MSFT[[#This Row],[Adj Close]]</f>
        <v>3.4242224626042615E-2</v>
      </c>
    </row>
    <row r="1008" spans="2:18">
      <c r="B1008" s="14">
        <v>45243.291666666664</v>
      </c>
      <c r="C1008" s="15">
        <v>363.94819999999999</v>
      </c>
      <c r="D1008" s="23">
        <f t="shared" si="76"/>
        <v>366.91590000000002</v>
      </c>
      <c r="E1008" s="24">
        <f>SMA1MSFT[[#This Row],[Adj Close]]-SMA1MSFT[[#This Row],[Naive Trend ]]</f>
        <v>-2.9677000000000362</v>
      </c>
      <c r="F1008" s="6">
        <f t="shared" si="75"/>
        <v>8.8072432900002156</v>
      </c>
      <c r="G1008" s="6">
        <f>ABS(SMA1MSFT[[#This Row],[Erorr 1]])</f>
        <v>2.9677000000000362</v>
      </c>
      <c r="H1008" s="25">
        <f>SMA1MSFT[[#This Row],[Abs Erorr 1]]/SMA1MSFT[[#This Row],[Adj Close]]</f>
        <v>8.1541823808993601E-3</v>
      </c>
      <c r="I1008" s="23">
        <f t="shared" si="78"/>
        <v>361.80426666666671</v>
      </c>
      <c r="J1008" s="26">
        <f>(SMA1MSFT[[#This Row],[Adj Close]]-SMA1MSFT[[#This Row],[3-MA]])</f>
        <v>2.1439333333332797</v>
      </c>
      <c r="K1008" s="11">
        <f t="shared" si="77"/>
        <v>4.5964501377775475</v>
      </c>
      <c r="L1008" s="11">
        <f>ABS(SMA1MSFT[[#This Row],[Erorr 2]])</f>
        <v>2.1439333333332797</v>
      </c>
      <c r="M1008" s="25">
        <f>SMA1MSFT[[#This Row],[Abs Erorr 2]]/SMA1MSFT[[#This Row],[Adj Close]]</f>
        <v>5.8907650411055192E-3</v>
      </c>
      <c r="N1008" s="23">
        <f t="shared" si="79"/>
        <v>357.88370000000003</v>
      </c>
      <c r="O1008" s="27">
        <f>SMA1MSFT[[#This Row],[Adj Close]]-SMA1MSFT[[#This Row],[6-MA]]</f>
        <v>6.0644999999999527</v>
      </c>
      <c r="P1008" s="11">
        <f>(SMA1MSFT[[#This Row],[Adj Close]]-N1008)^2</f>
        <v>36.778160249999424</v>
      </c>
      <c r="Q1008" s="11">
        <f>ABS(SMA1MSFT[[#This Row],[Erorr 3]])</f>
        <v>6.0644999999999527</v>
      </c>
      <c r="R1008" s="28">
        <f>SMA1MSFT[[#This Row],[Abs Erorr 3]]/SMA1MSFT[[#This Row],[Adj Close]]</f>
        <v>1.6663085570968485E-2</v>
      </c>
    </row>
    <row r="1009" spans="2:18">
      <c r="B1009" s="14">
        <v>45244.291666666664</v>
      </c>
      <c r="C1009" s="15">
        <v>367.51139999999998</v>
      </c>
      <c r="D1009" s="23">
        <f t="shared" si="76"/>
        <v>363.94819999999999</v>
      </c>
      <c r="E1009" s="24">
        <f>SMA1MSFT[[#This Row],[Adj Close]]-SMA1MSFT[[#This Row],[Naive Trend ]]</f>
        <v>3.5631999999999948</v>
      </c>
      <c r="F1009" s="6">
        <f t="shared" si="75"/>
        <v>12.696394239999963</v>
      </c>
      <c r="G1009" s="6">
        <f>ABS(SMA1MSFT[[#This Row],[Erorr 1]])</f>
        <v>3.5631999999999948</v>
      </c>
      <c r="H1009" s="25">
        <f>SMA1MSFT[[#This Row],[Abs Erorr 1]]/SMA1MSFT[[#This Row],[Adj Close]]</f>
        <v>9.6954815551299773E-3</v>
      </c>
      <c r="I1009" s="23">
        <f t="shared" si="78"/>
        <v>362.95563333333331</v>
      </c>
      <c r="J1009" s="26">
        <f>(SMA1MSFT[[#This Row],[Adj Close]]-SMA1MSFT[[#This Row],[3-MA]])</f>
        <v>4.5557666666666705</v>
      </c>
      <c r="K1009" s="11">
        <f t="shared" si="77"/>
        <v>20.755009921111146</v>
      </c>
      <c r="L1009" s="11">
        <f>ABS(SMA1MSFT[[#This Row],[Erorr 2]])</f>
        <v>4.5557666666666705</v>
      </c>
      <c r="M1009" s="25">
        <f>SMA1MSFT[[#This Row],[Abs Erorr 2]]/SMA1MSFT[[#This Row],[Adj Close]]</f>
        <v>1.2396259453901758E-2</v>
      </c>
      <c r="N1009" s="23">
        <f t="shared" si="79"/>
        <v>360.17979999999994</v>
      </c>
      <c r="O1009" s="27">
        <f>SMA1MSFT[[#This Row],[Adj Close]]-SMA1MSFT[[#This Row],[6-MA]]</f>
        <v>7.3316000000000372</v>
      </c>
      <c r="P1009" s="11">
        <f>(SMA1MSFT[[#This Row],[Adj Close]]-N1009)^2</f>
        <v>53.752358560000545</v>
      </c>
      <c r="Q1009" s="11">
        <f>ABS(SMA1MSFT[[#This Row],[Erorr 3]])</f>
        <v>7.3316000000000372</v>
      </c>
      <c r="R1009" s="28">
        <f>SMA1MSFT[[#This Row],[Abs Erorr 3]]/SMA1MSFT[[#This Row],[Adj Close]]</f>
        <v>1.9949313136953133E-2</v>
      </c>
    </row>
    <row r="1010" spans="2:18">
      <c r="B1010" s="14">
        <v>45245.291666666664</v>
      </c>
      <c r="C1010" s="15">
        <v>367.66059999999999</v>
      </c>
      <c r="D1010" s="23">
        <f t="shared" si="76"/>
        <v>367.51139999999998</v>
      </c>
      <c r="E1010" s="24">
        <f>SMA1MSFT[[#This Row],[Adj Close]]-SMA1MSFT[[#This Row],[Naive Trend ]]</f>
        <v>0.14920000000000755</v>
      </c>
      <c r="F1010" s="6">
        <f t="shared" si="75"/>
        <v>2.2260640000002253E-2</v>
      </c>
      <c r="G1010" s="6">
        <f>ABS(SMA1MSFT[[#This Row],[Erorr 1]])</f>
        <v>0.14920000000000755</v>
      </c>
      <c r="H1010" s="25">
        <f>SMA1MSFT[[#This Row],[Abs Erorr 1]]/SMA1MSFT[[#This Row],[Adj Close]]</f>
        <v>4.0580905324097156E-4</v>
      </c>
      <c r="I1010" s="23">
        <f t="shared" si="78"/>
        <v>366.1251666666667</v>
      </c>
      <c r="J1010" s="26">
        <f>(SMA1MSFT[[#This Row],[Adj Close]]-SMA1MSFT[[#This Row],[3-MA]])</f>
        <v>1.5354333333332875</v>
      </c>
      <c r="K1010" s="11">
        <f t="shared" si="77"/>
        <v>2.3575555211109704</v>
      </c>
      <c r="L1010" s="11">
        <f>ABS(SMA1MSFT[[#This Row],[Erorr 2]])</f>
        <v>1.5354333333332875</v>
      </c>
      <c r="M1010" s="25">
        <f>SMA1MSFT[[#This Row],[Abs Erorr 2]]/SMA1MSFT[[#This Row],[Adj Close]]</f>
        <v>4.1762248479529423E-3</v>
      </c>
      <c r="N1010" s="23">
        <f t="shared" si="79"/>
        <v>362.4527333333333</v>
      </c>
      <c r="O1010" s="27">
        <f>SMA1MSFT[[#This Row],[Adj Close]]-SMA1MSFT[[#This Row],[6-MA]]</f>
        <v>5.2078666666666891</v>
      </c>
      <c r="P1010" s="11">
        <f>(SMA1MSFT[[#This Row],[Adj Close]]-N1010)^2</f>
        <v>27.121875217778012</v>
      </c>
      <c r="Q1010" s="11">
        <f>ABS(SMA1MSFT[[#This Row],[Erorr 3]])</f>
        <v>5.2078666666666891</v>
      </c>
      <c r="R1010" s="28">
        <f>SMA1MSFT[[#This Row],[Abs Erorr 3]]/SMA1MSFT[[#This Row],[Adj Close]]</f>
        <v>1.416487561263483E-2</v>
      </c>
    </row>
    <row r="1011" spans="2:18">
      <c r="B1011" s="14">
        <v>45246.291666666664</v>
      </c>
      <c r="C1011" s="15">
        <v>374.12529999999998</v>
      </c>
      <c r="D1011" s="23">
        <f t="shared" si="76"/>
        <v>367.66059999999999</v>
      </c>
      <c r="E1011" s="24">
        <f>SMA1MSFT[[#This Row],[Adj Close]]-SMA1MSFT[[#This Row],[Naive Trend ]]</f>
        <v>6.4646999999999935</v>
      </c>
      <c r="F1011" s="6">
        <f t="shared" si="75"/>
        <v>41.792346089999917</v>
      </c>
      <c r="G1011" s="6">
        <f>ABS(SMA1MSFT[[#This Row],[Erorr 1]])</f>
        <v>6.4646999999999935</v>
      </c>
      <c r="H1011" s="25">
        <f>SMA1MSFT[[#This Row],[Abs Erorr 1]]/SMA1MSFT[[#This Row],[Adj Close]]</f>
        <v>1.7279505021446005E-2</v>
      </c>
      <c r="I1011" s="23">
        <f t="shared" si="78"/>
        <v>366.37339999999995</v>
      </c>
      <c r="J1011" s="26">
        <f>(SMA1MSFT[[#This Row],[Adj Close]]-SMA1MSFT[[#This Row],[3-MA]])</f>
        <v>7.7519000000000347</v>
      </c>
      <c r="K1011" s="11">
        <f t="shared" si="77"/>
        <v>60.091953610000537</v>
      </c>
      <c r="L1011" s="11">
        <f>ABS(SMA1MSFT[[#This Row],[Erorr 2]])</f>
        <v>7.7519000000000347</v>
      </c>
      <c r="M1011" s="25">
        <f>SMA1MSFT[[#This Row],[Abs Erorr 2]]/SMA1MSFT[[#This Row],[Adj Close]]</f>
        <v>2.0720063572284567E-2</v>
      </c>
      <c r="N1011" s="23">
        <f t="shared" si="79"/>
        <v>364.08883333333341</v>
      </c>
      <c r="O1011" s="27">
        <f>SMA1MSFT[[#This Row],[Adj Close]]-SMA1MSFT[[#This Row],[6-MA]]</f>
        <v>10.03646666666657</v>
      </c>
      <c r="P1011" s="11">
        <f>(SMA1MSFT[[#This Row],[Adj Close]]-N1011)^2</f>
        <v>100.73066315110917</v>
      </c>
      <c r="Q1011" s="11">
        <f>ABS(SMA1MSFT[[#This Row],[Erorr 3]])</f>
        <v>10.03646666666657</v>
      </c>
      <c r="R1011" s="28">
        <f>SMA1MSFT[[#This Row],[Abs Erorr 3]]/SMA1MSFT[[#This Row],[Adj Close]]</f>
        <v>2.682648478107888E-2</v>
      </c>
    </row>
    <row r="1012" spans="2:18">
      <c r="B1012" s="14">
        <v>45247.291666666664</v>
      </c>
      <c r="C1012" s="15">
        <v>367.83969999999999</v>
      </c>
      <c r="D1012" s="23">
        <f t="shared" si="76"/>
        <v>374.12529999999998</v>
      </c>
      <c r="E1012" s="24">
        <f>SMA1MSFT[[#This Row],[Adj Close]]-SMA1MSFT[[#This Row],[Naive Trend ]]</f>
        <v>-6.2855999999999881</v>
      </c>
      <c r="F1012" s="6">
        <f t="shared" si="75"/>
        <v>39.508767359999851</v>
      </c>
      <c r="G1012" s="6">
        <f>ABS(SMA1MSFT[[#This Row],[Erorr 1]])</f>
        <v>6.2855999999999881</v>
      </c>
      <c r="H1012" s="25">
        <f>SMA1MSFT[[#This Row],[Abs Erorr 1]]/SMA1MSFT[[#This Row],[Adj Close]]</f>
        <v>1.7087878225216006E-2</v>
      </c>
      <c r="I1012" s="23">
        <f t="shared" si="78"/>
        <v>369.76576666666665</v>
      </c>
      <c r="J1012" s="26">
        <f>(SMA1MSFT[[#This Row],[Adj Close]]-SMA1MSFT[[#This Row],[3-MA]])</f>
        <v>-1.9260666666666566</v>
      </c>
      <c r="K1012" s="11">
        <f t="shared" si="77"/>
        <v>3.7097328044444056</v>
      </c>
      <c r="L1012" s="11">
        <f>ABS(SMA1MSFT[[#This Row],[Erorr 2]])</f>
        <v>1.9260666666666566</v>
      </c>
      <c r="M1012" s="25">
        <f>SMA1MSFT[[#This Row],[Abs Erorr 2]]/SMA1MSFT[[#This Row],[Adj Close]]</f>
        <v>5.2361576704924905E-3</v>
      </c>
      <c r="N1012" s="23">
        <f t="shared" si="79"/>
        <v>366.36069999999995</v>
      </c>
      <c r="O1012" s="27">
        <f>SMA1MSFT[[#This Row],[Adj Close]]-SMA1MSFT[[#This Row],[6-MA]]</f>
        <v>1.4790000000000418</v>
      </c>
      <c r="P1012" s="11">
        <f>(SMA1MSFT[[#This Row],[Adj Close]]-N1012)^2</f>
        <v>2.1874410000001236</v>
      </c>
      <c r="Q1012" s="11">
        <f>ABS(SMA1MSFT[[#This Row],[Erorr 3]])</f>
        <v>1.4790000000000418</v>
      </c>
      <c r="R1012" s="28">
        <f>SMA1MSFT[[#This Row],[Abs Erorr 3]]/SMA1MSFT[[#This Row],[Adj Close]]</f>
        <v>4.020773179186591E-3</v>
      </c>
    </row>
    <row r="1013" spans="2:18">
      <c r="B1013" s="14">
        <v>45250.291666666664</v>
      </c>
      <c r="C1013" s="15">
        <v>375.38839999999999</v>
      </c>
      <c r="D1013" s="23">
        <f t="shared" si="76"/>
        <v>367.83969999999999</v>
      </c>
      <c r="E1013" s="24">
        <f>SMA1MSFT[[#This Row],[Adj Close]]-SMA1MSFT[[#This Row],[Naive Trend ]]</f>
        <v>7.5486999999999966</v>
      </c>
      <c r="F1013" s="6">
        <f t="shared" si="75"/>
        <v>56.982871689999946</v>
      </c>
      <c r="G1013" s="6">
        <f>ABS(SMA1MSFT[[#This Row],[Erorr 1]])</f>
        <v>7.5486999999999966</v>
      </c>
      <c r="H1013" s="25">
        <f>SMA1MSFT[[#This Row],[Abs Erorr 1]]/SMA1MSFT[[#This Row],[Adj Close]]</f>
        <v>2.0109039064606142E-2</v>
      </c>
      <c r="I1013" s="23">
        <f t="shared" si="78"/>
        <v>369.87519999999995</v>
      </c>
      <c r="J1013" s="26">
        <f>(SMA1MSFT[[#This Row],[Adj Close]]-SMA1MSFT[[#This Row],[3-MA]])</f>
        <v>5.5132000000000403</v>
      </c>
      <c r="K1013" s="11">
        <f t="shared" si="77"/>
        <v>30.395374240000443</v>
      </c>
      <c r="L1013" s="11">
        <f>ABS(SMA1MSFT[[#This Row],[Erorr 2]])</f>
        <v>5.5132000000000403</v>
      </c>
      <c r="M1013" s="25">
        <f>SMA1MSFT[[#This Row],[Abs Erorr 2]]/SMA1MSFT[[#This Row],[Adj Close]]</f>
        <v>1.4686655208312352E-2</v>
      </c>
      <c r="N1013" s="23">
        <f t="shared" si="79"/>
        <v>368.00018333333333</v>
      </c>
      <c r="O1013" s="27">
        <f>SMA1MSFT[[#This Row],[Adj Close]]-SMA1MSFT[[#This Row],[6-MA]]</f>
        <v>7.3882166666666649</v>
      </c>
      <c r="P1013" s="11">
        <f>(SMA1MSFT[[#This Row],[Adj Close]]-N1013)^2</f>
        <v>54.585745513611087</v>
      </c>
      <c r="Q1013" s="11">
        <f>ABS(SMA1MSFT[[#This Row],[Erorr 3]])</f>
        <v>7.3882166666666649</v>
      </c>
      <c r="R1013" s="28">
        <f>SMA1MSFT[[#This Row],[Abs Erorr 3]]/SMA1MSFT[[#This Row],[Adj Close]]</f>
        <v>1.9681526298273109E-2</v>
      </c>
    </row>
    <row r="1014" spans="2:18">
      <c r="B1014" s="14">
        <v>45251.291666666664</v>
      </c>
      <c r="C1014" s="15">
        <v>371.0421</v>
      </c>
      <c r="D1014" s="23">
        <f t="shared" si="76"/>
        <v>375.38839999999999</v>
      </c>
      <c r="E1014" s="24">
        <f>SMA1MSFT[[#This Row],[Adj Close]]-SMA1MSFT[[#This Row],[Naive Trend ]]</f>
        <v>-4.3462999999999852</v>
      </c>
      <c r="F1014" s="6">
        <f t="shared" si="75"/>
        <v>18.890323689999871</v>
      </c>
      <c r="G1014" s="6">
        <f>ABS(SMA1MSFT[[#This Row],[Erorr 1]])</f>
        <v>4.3462999999999852</v>
      </c>
      <c r="H1014" s="25">
        <f>SMA1MSFT[[#This Row],[Abs Erorr 1]]/SMA1MSFT[[#This Row],[Adj Close]]</f>
        <v>1.1713765095658916E-2</v>
      </c>
      <c r="I1014" s="23">
        <f t="shared" si="78"/>
        <v>372.4511333333333</v>
      </c>
      <c r="J1014" s="26">
        <f>(SMA1MSFT[[#This Row],[Adj Close]]-SMA1MSFT[[#This Row],[3-MA]])</f>
        <v>-1.4090333333332978</v>
      </c>
      <c r="K1014" s="11">
        <f t="shared" si="77"/>
        <v>1.9853749344443443</v>
      </c>
      <c r="L1014" s="11">
        <f>ABS(SMA1MSFT[[#This Row],[Erorr 2]])</f>
        <v>1.4090333333332978</v>
      </c>
      <c r="M1014" s="25">
        <f>SMA1MSFT[[#This Row],[Abs Erorr 2]]/SMA1MSFT[[#This Row],[Adj Close]]</f>
        <v>3.7975025834893071E-3</v>
      </c>
      <c r="N1014" s="23">
        <f t="shared" si="79"/>
        <v>369.41226666666665</v>
      </c>
      <c r="O1014" s="27">
        <f>SMA1MSFT[[#This Row],[Adj Close]]-SMA1MSFT[[#This Row],[6-MA]]</f>
        <v>1.6298333333333517</v>
      </c>
      <c r="P1014" s="11">
        <f>(SMA1MSFT[[#This Row],[Adj Close]]-N1014)^2</f>
        <v>2.6563566944445043</v>
      </c>
      <c r="Q1014" s="11">
        <f>ABS(SMA1MSFT[[#This Row],[Erorr 3]])</f>
        <v>1.6298333333333517</v>
      </c>
      <c r="R1014" s="28">
        <f>SMA1MSFT[[#This Row],[Abs Erorr 3]]/SMA1MSFT[[#This Row],[Adj Close]]</f>
        <v>4.3925833034400997E-3</v>
      </c>
    </row>
    <row r="1015" spans="2:18">
      <c r="B1015" s="14">
        <v>45252.291666666664</v>
      </c>
      <c r="C1015" s="15">
        <v>375.7962</v>
      </c>
      <c r="D1015" s="23">
        <f t="shared" si="76"/>
        <v>371.0421</v>
      </c>
      <c r="E1015" s="24">
        <f>SMA1MSFT[[#This Row],[Adj Close]]-SMA1MSFT[[#This Row],[Naive Trend ]]</f>
        <v>4.754099999999994</v>
      </c>
      <c r="F1015" s="6">
        <f t="shared" si="75"/>
        <v>22.601466809999941</v>
      </c>
      <c r="G1015" s="6">
        <f>ABS(SMA1MSFT[[#This Row],[Erorr 1]])</f>
        <v>4.754099999999994</v>
      </c>
      <c r="H1015" s="25">
        <f>SMA1MSFT[[#This Row],[Abs Erorr 1]]/SMA1MSFT[[#This Row],[Adj Close]]</f>
        <v>1.2650739948940394E-2</v>
      </c>
      <c r="I1015" s="23">
        <f t="shared" si="78"/>
        <v>371.42339999999996</v>
      </c>
      <c r="J1015" s="26">
        <f>(SMA1MSFT[[#This Row],[Adj Close]]-SMA1MSFT[[#This Row],[3-MA]])</f>
        <v>4.3728000000000407</v>
      </c>
      <c r="K1015" s="11">
        <f t="shared" si="77"/>
        <v>19.121379840000355</v>
      </c>
      <c r="L1015" s="11">
        <f>ABS(SMA1MSFT[[#This Row],[Erorr 2]])</f>
        <v>4.3728000000000407</v>
      </c>
      <c r="M1015" s="25">
        <f>SMA1MSFT[[#This Row],[Abs Erorr 2]]/SMA1MSFT[[#This Row],[Adj Close]]</f>
        <v>1.1636094244699762E-2</v>
      </c>
      <c r="N1015" s="23">
        <f t="shared" si="79"/>
        <v>370.59458333333333</v>
      </c>
      <c r="O1015" s="27">
        <f>SMA1MSFT[[#This Row],[Adj Close]]-SMA1MSFT[[#This Row],[6-MA]]</f>
        <v>5.2016166666666663</v>
      </c>
      <c r="P1015" s="11">
        <f>(SMA1MSFT[[#This Row],[Adj Close]]-N1015)^2</f>
        <v>27.05681594694444</v>
      </c>
      <c r="Q1015" s="11">
        <f>ABS(SMA1MSFT[[#This Row],[Erorr 3]])</f>
        <v>5.2016166666666663</v>
      </c>
      <c r="R1015" s="28">
        <f>SMA1MSFT[[#This Row],[Abs Erorr 3]]/SMA1MSFT[[#This Row],[Adj Close]]</f>
        <v>1.384158931534344E-2</v>
      </c>
    </row>
    <row r="1016" spans="2:18">
      <c r="B1016" s="14">
        <v>45254.291666666664</v>
      </c>
      <c r="C1016" s="15">
        <v>375.3784</v>
      </c>
      <c r="D1016" s="23">
        <f t="shared" si="76"/>
        <v>375.7962</v>
      </c>
      <c r="E1016" s="24">
        <f>SMA1MSFT[[#This Row],[Adj Close]]-SMA1MSFT[[#This Row],[Naive Trend ]]</f>
        <v>-0.41779999999999973</v>
      </c>
      <c r="F1016" s="6">
        <f t="shared" si="75"/>
        <v>0.17455683999999977</v>
      </c>
      <c r="G1016" s="6">
        <f>ABS(SMA1MSFT[[#This Row],[Erorr 1]])</f>
        <v>0.41779999999999973</v>
      </c>
      <c r="H1016" s="25">
        <f>SMA1MSFT[[#This Row],[Abs Erorr 1]]/SMA1MSFT[[#This Row],[Adj Close]]</f>
        <v>1.1130102318087553E-3</v>
      </c>
      <c r="I1016" s="23">
        <f t="shared" si="78"/>
        <v>374.07556666666665</v>
      </c>
      <c r="J1016" s="26">
        <f>(SMA1MSFT[[#This Row],[Adj Close]]-SMA1MSFT[[#This Row],[3-MA]])</f>
        <v>1.3028333333333535</v>
      </c>
      <c r="K1016" s="11">
        <f t="shared" si="77"/>
        <v>1.697374694444497</v>
      </c>
      <c r="L1016" s="11">
        <f>ABS(SMA1MSFT[[#This Row],[Erorr 2]])</f>
        <v>1.3028333333333535</v>
      </c>
      <c r="M1016" s="25">
        <f>SMA1MSFT[[#This Row],[Abs Erorr 2]]/SMA1MSFT[[#This Row],[Adj Close]]</f>
        <v>3.4707200343263053E-3</v>
      </c>
      <c r="N1016" s="23">
        <f t="shared" si="79"/>
        <v>371.97538333333324</v>
      </c>
      <c r="O1016" s="27">
        <f>SMA1MSFT[[#This Row],[Adj Close]]-SMA1MSFT[[#This Row],[6-MA]]</f>
        <v>3.4030166666667583</v>
      </c>
      <c r="P1016" s="11">
        <f>(SMA1MSFT[[#This Row],[Adj Close]]-N1016)^2</f>
        <v>11.580522433611735</v>
      </c>
      <c r="Q1016" s="11">
        <f>ABS(SMA1MSFT[[#This Row],[Erorr 3]])</f>
        <v>3.4030166666667583</v>
      </c>
      <c r="R1016" s="28">
        <f>SMA1MSFT[[#This Row],[Abs Erorr 3]]/SMA1MSFT[[#This Row],[Adj Close]]</f>
        <v>9.0655633533169681E-3</v>
      </c>
    </row>
    <row r="1017" spans="2:18">
      <c r="B1017" s="14">
        <v>45257.291666666664</v>
      </c>
      <c r="C1017" s="15">
        <v>376.55200000000002</v>
      </c>
      <c r="D1017" s="23">
        <f t="shared" si="76"/>
        <v>375.3784</v>
      </c>
      <c r="E1017" s="24">
        <f>SMA1MSFT[[#This Row],[Adj Close]]-SMA1MSFT[[#This Row],[Naive Trend ]]</f>
        <v>1.1736000000000217</v>
      </c>
      <c r="F1017" s="6">
        <f t="shared" si="75"/>
        <v>1.3773369600000511</v>
      </c>
      <c r="G1017" s="6">
        <f>ABS(SMA1MSFT[[#This Row],[Erorr 1]])</f>
        <v>1.1736000000000217</v>
      </c>
      <c r="H1017" s="25">
        <f>SMA1MSFT[[#This Row],[Abs Erorr 1]]/SMA1MSFT[[#This Row],[Adj Close]]</f>
        <v>3.1167010134059087E-3</v>
      </c>
      <c r="I1017" s="23">
        <f t="shared" si="78"/>
        <v>374.07223333333332</v>
      </c>
      <c r="J1017" s="26">
        <f>(SMA1MSFT[[#This Row],[Adj Close]]-SMA1MSFT[[#This Row],[3-MA]])</f>
        <v>2.4797666666667055</v>
      </c>
      <c r="K1017" s="11">
        <f t="shared" si="77"/>
        <v>6.1492427211113041</v>
      </c>
      <c r="L1017" s="11">
        <f>ABS(SMA1MSFT[[#This Row],[Erorr 2]])</f>
        <v>2.4797666666667055</v>
      </c>
      <c r="M1017" s="25">
        <f>SMA1MSFT[[#This Row],[Abs Erorr 2]]/SMA1MSFT[[#This Row],[Adj Close]]</f>
        <v>6.5854561034510645E-3</v>
      </c>
      <c r="N1017" s="23">
        <f t="shared" si="79"/>
        <v>373.26168333333334</v>
      </c>
      <c r="O1017" s="27">
        <f>SMA1MSFT[[#This Row],[Adj Close]]-SMA1MSFT[[#This Row],[6-MA]]</f>
        <v>3.2903166666666834</v>
      </c>
      <c r="P1017" s="11">
        <f>(SMA1MSFT[[#This Row],[Adj Close]]-N1017)^2</f>
        <v>10.826183766944554</v>
      </c>
      <c r="Q1017" s="11">
        <f>ABS(SMA1MSFT[[#This Row],[Erorr 3]])</f>
        <v>3.2903166666666834</v>
      </c>
      <c r="R1017" s="28">
        <f>SMA1MSFT[[#This Row],[Abs Erorr 3]]/SMA1MSFT[[#This Row],[Adj Close]]</f>
        <v>8.7380140502950013E-3</v>
      </c>
    </row>
    <row r="1018" spans="2:18">
      <c r="B1018" s="14">
        <v>45258.291666666664</v>
      </c>
      <c r="C1018" s="15">
        <v>380.6198</v>
      </c>
      <c r="D1018" s="23">
        <f t="shared" si="76"/>
        <v>376.55200000000002</v>
      </c>
      <c r="E1018" s="24">
        <f>SMA1MSFT[[#This Row],[Adj Close]]-SMA1MSFT[[#This Row],[Naive Trend ]]</f>
        <v>4.067799999999977</v>
      </c>
      <c r="F1018" s="6">
        <f t="shared" si="75"/>
        <v>16.546996839999814</v>
      </c>
      <c r="G1018" s="6">
        <f>ABS(SMA1MSFT[[#This Row],[Erorr 1]])</f>
        <v>4.067799999999977</v>
      </c>
      <c r="H1018" s="25">
        <f>SMA1MSFT[[#This Row],[Abs Erorr 1]]/SMA1MSFT[[#This Row],[Adj Close]]</f>
        <v>1.0687305284696112E-2</v>
      </c>
      <c r="I1018" s="23">
        <f t="shared" si="78"/>
        <v>375.90886666666665</v>
      </c>
      <c r="J1018" s="26">
        <f>(SMA1MSFT[[#This Row],[Adj Close]]-SMA1MSFT[[#This Row],[3-MA]])</f>
        <v>4.7109333333333439</v>
      </c>
      <c r="K1018" s="11">
        <f t="shared" si="77"/>
        <v>22.192892871111209</v>
      </c>
      <c r="L1018" s="11">
        <f>ABS(SMA1MSFT[[#This Row],[Erorr 2]])</f>
        <v>4.7109333333333439</v>
      </c>
      <c r="M1018" s="25">
        <f>SMA1MSFT[[#This Row],[Abs Erorr 2]]/SMA1MSFT[[#This Row],[Adj Close]]</f>
        <v>1.2377005435170067E-2</v>
      </c>
      <c r="N1018" s="23">
        <f t="shared" si="79"/>
        <v>373.66613333333333</v>
      </c>
      <c r="O1018" s="27">
        <f>SMA1MSFT[[#This Row],[Adj Close]]-SMA1MSFT[[#This Row],[6-MA]]</f>
        <v>6.9536666666666633</v>
      </c>
      <c r="P1018" s="11">
        <f>(SMA1MSFT[[#This Row],[Adj Close]]-N1018)^2</f>
        <v>48.353480111111068</v>
      </c>
      <c r="Q1018" s="11">
        <f>ABS(SMA1MSFT[[#This Row],[Erorr 3]])</f>
        <v>6.9536666666666633</v>
      </c>
      <c r="R1018" s="28">
        <f>SMA1MSFT[[#This Row],[Abs Erorr 3]]/SMA1MSFT[[#This Row],[Adj Close]]</f>
        <v>1.8269324577088904E-2</v>
      </c>
    </row>
    <row r="1019" spans="2:18">
      <c r="B1019" s="14">
        <v>45259.291666666664</v>
      </c>
      <c r="C1019" s="15">
        <v>376.79070000000002</v>
      </c>
      <c r="D1019" s="23">
        <f t="shared" si="76"/>
        <v>380.6198</v>
      </c>
      <c r="E1019" s="24">
        <f>SMA1MSFT[[#This Row],[Adj Close]]-SMA1MSFT[[#This Row],[Naive Trend ]]</f>
        <v>-3.8290999999999826</v>
      </c>
      <c r="F1019" s="6">
        <f t="shared" si="75"/>
        <v>14.662006809999866</v>
      </c>
      <c r="G1019" s="6">
        <f>ABS(SMA1MSFT[[#This Row],[Erorr 1]])</f>
        <v>3.8290999999999826</v>
      </c>
      <c r="H1019" s="25">
        <f>SMA1MSFT[[#This Row],[Abs Erorr 1]]/SMA1MSFT[[#This Row],[Adj Close]]</f>
        <v>1.0162405813094598E-2</v>
      </c>
      <c r="I1019" s="23">
        <f t="shared" si="78"/>
        <v>377.51673333333332</v>
      </c>
      <c r="J1019" s="26">
        <f>(SMA1MSFT[[#This Row],[Adj Close]]-SMA1MSFT[[#This Row],[3-MA]])</f>
        <v>-0.72603333333330511</v>
      </c>
      <c r="K1019" s="11">
        <f t="shared" si="77"/>
        <v>0.52712440111107017</v>
      </c>
      <c r="L1019" s="11">
        <f>ABS(SMA1MSFT[[#This Row],[Erorr 2]])</f>
        <v>0.72603333333330511</v>
      </c>
      <c r="M1019" s="25">
        <f>SMA1MSFT[[#This Row],[Abs Erorr 2]]/SMA1MSFT[[#This Row],[Adj Close]]</f>
        <v>1.9268876151489543E-3</v>
      </c>
      <c r="N1019" s="23">
        <f t="shared" si="79"/>
        <v>375.79614999999995</v>
      </c>
      <c r="O1019" s="27">
        <f>SMA1MSFT[[#This Row],[Adj Close]]-SMA1MSFT[[#This Row],[6-MA]]</f>
        <v>0.99455000000006066</v>
      </c>
      <c r="P1019" s="11">
        <f>(SMA1MSFT[[#This Row],[Adj Close]]-N1019)^2</f>
        <v>0.98912970250012067</v>
      </c>
      <c r="Q1019" s="11">
        <f>ABS(SMA1MSFT[[#This Row],[Erorr 3]])</f>
        <v>0.99455000000006066</v>
      </c>
      <c r="R1019" s="28">
        <f>SMA1MSFT[[#This Row],[Abs Erorr 3]]/SMA1MSFT[[#This Row],[Adj Close]]</f>
        <v>2.6395290541939083E-3</v>
      </c>
    </row>
    <row r="1020" spans="2:18">
      <c r="B1020" s="14">
        <v>45260.291666666664</v>
      </c>
      <c r="C1020" s="15">
        <v>376.85039999999998</v>
      </c>
      <c r="D1020" s="23">
        <f t="shared" si="76"/>
        <v>376.79070000000002</v>
      </c>
      <c r="E1020" s="24">
        <f>SMA1MSFT[[#This Row],[Adj Close]]-SMA1MSFT[[#This Row],[Naive Trend ]]</f>
        <v>5.9699999999963893E-2</v>
      </c>
      <c r="F1020" s="6">
        <f t="shared" si="75"/>
        <v>3.564089999995689E-3</v>
      </c>
      <c r="G1020" s="6">
        <f>ABS(SMA1MSFT[[#This Row],[Erorr 1]])</f>
        <v>5.9699999999963893E-2</v>
      </c>
      <c r="H1020" s="25">
        <f>SMA1MSFT[[#This Row],[Abs Erorr 1]]/SMA1MSFT[[#This Row],[Adj Close]]</f>
        <v>1.5841830073674832E-4</v>
      </c>
      <c r="I1020" s="23">
        <f t="shared" si="78"/>
        <v>377.98750000000001</v>
      </c>
      <c r="J1020" s="26">
        <f>(SMA1MSFT[[#This Row],[Adj Close]]-SMA1MSFT[[#This Row],[3-MA]])</f>
        <v>-1.1371000000000322</v>
      </c>
      <c r="K1020" s="11">
        <f t="shared" si="77"/>
        <v>1.2929964100000733</v>
      </c>
      <c r="L1020" s="11">
        <f>ABS(SMA1MSFT[[#This Row],[Erorr 2]])</f>
        <v>1.1371000000000322</v>
      </c>
      <c r="M1020" s="25">
        <f>SMA1MSFT[[#This Row],[Abs Erorr 2]]/SMA1MSFT[[#This Row],[Adj Close]]</f>
        <v>3.0173777180547831E-3</v>
      </c>
      <c r="N1020" s="23">
        <f t="shared" si="79"/>
        <v>376.02986666666669</v>
      </c>
      <c r="O1020" s="27">
        <f>SMA1MSFT[[#This Row],[Adj Close]]-SMA1MSFT[[#This Row],[6-MA]]</f>
        <v>0.82053333333328737</v>
      </c>
      <c r="P1020" s="11">
        <f>(SMA1MSFT[[#This Row],[Adj Close]]-N1020)^2</f>
        <v>0.67327495111103564</v>
      </c>
      <c r="Q1020" s="11">
        <f>ABS(SMA1MSFT[[#This Row],[Erorr 3]])</f>
        <v>0.82053333333328737</v>
      </c>
      <c r="R1020" s="28">
        <f>SMA1MSFT[[#This Row],[Abs Erorr 3]]/SMA1MSFT[[#This Row],[Adj Close]]</f>
        <v>2.1773449977319577E-3</v>
      </c>
    </row>
    <row r="1021" spans="2:18">
      <c r="B1021" s="14">
        <v>45261.291666666664</v>
      </c>
      <c r="C1021" s="15">
        <v>372.47430000000003</v>
      </c>
      <c r="D1021" s="23">
        <f t="shared" si="76"/>
        <v>376.85039999999998</v>
      </c>
      <c r="E1021" s="24">
        <f>SMA1MSFT[[#This Row],[Adj Close]]-SMA1MSFT[[#This Row],[Naive Trend ]]</f>
        <v>-4.3760999999999513</v>
      </c>
      <c r="F1021" s="6">
        <f t="shared" si="75"/>
        <v>19.150251209999574</v>
      </c>
      <c r="G1021" s="6">
        <f>ABS(SMA1MSFT[[#This Row],[Erorr 1]])</f>
        <v>4.3760999999999513</v>
      </c>
      <c r="H1021" s="25">
        <f>SMA1MSFT[[#This Row],[Abs Erorr 1]]/SMA1MSFT[[#This Row],[Adj Close]]</f>
        <v>1.1748730046609795E-2</v>
      </c>
      <c r="I1021" s="23">
        <f t="shared" si="78"/>
        <v>378.08696666666668</v>
      </c>
      <c r="J1021" s="26">
        <f>(SMA1MSFT[[#This Row],[Adj Close]]-SMA1MSFT[[#This Row],[3-MA]])</f>
        <v>-5.6126666666666551</v>
      </c>
      <c r="K1021" s="11">
        <f t="shared" si="77"/>
        <v>31.502027111110984</v>
      </c>
      <c r="L1021" s="11">
        <f>ABS(SMA1MSFT[[#This Row],[Erorr 2]])</f>
        <v>5.6126666666666551</v>
      </c>
      <c r="M1021" s="25">
        <f>SMA1MSFT[[#This Row],[Abs Erorr 2]]/SMA1MSFT[[#This Row],[Adj Close]]</f>
        <v>1.5068601153600812E-2</v>
      </c>
      <c r="N1021" s="23">
        <f t="shared" si="79"/>
        <v>376.99791666666664</v>
      </c>
      <c r="O1021" s="27">
        <f>SMA1MSFT[[#This Row],[Adj Close]]-SMA1MSFT[[#This Row],[6-MA]]</f>
        <v>-4.5236166666666122</v>
      </c>
      <c r="P1021" s="11">
        <f>(SMA1MSFT[[#This Row],[Adj Close]]-N1021)^2</f>
        <v>20.463107746943951</v>
      </c>
      <c r="Q1021" s="11">
        <f>ABS(SMA1MSFT[[#This Row],[Erorr 3]])</f>
        <v>4.5236166666666122</v>
      </c>
      <c r="R1021" s="28">
        <f>SMA1MSFT[[#This Row],[Abs Erorr 3]]/SMA1MSFT[[#This Row],[Adj Close]]</f>
        <v>1.2144775268163769E-2</v>
      </c>
    </row>
    <row r="1022" spans="2:18">
      <c r="B1022" s="14">
        <v>45264.291666666664</v>
      </c>
      <c r="C1022" s="15">
        <v>367.13350000000003</v>
      </c>
      <c r="D1022" s="23">
        <f t="shared" si="76"/>
        <v>372.47430000000003</v>
      </c>
      <c r="E1022" s="24">
        <f>SMA1MSFT[[#This Row],[Adj Close]]-SMA1MSFT[[#This Row],[Naive Trend ]]</f>
        <v>-5.3408000000000015</v>
      </c>
      <c r="F1022" s="6">
        <f t="shared" si="75"/>
        <v>28.524144640000017</v>
      </c>
      <c r="G1022" s="6">
        <f>ABS(SMA1MSFT[[#This Row],[Erorr 1]])</f>
        <v>5.3408000000000015</v>
      </c>
      <c r="H1022" s="25">
        <f>SMA1MSFT[[#This Row],[Abs Erorr 1]]/SMA1MSFT[[#This Row],[Adj Close]]</f>
        <v>1.454729682799309E-2</v>
      </c>
      <c r="I1022" s="23">
        <f t="shared" si="78"/>
        <v>375.37180000000006</v>
      </c>
      <c r="J1022" s="26">
        <f>(SMA1MSFT[[#This Row],[Adj Close]]-SMA1MSFT[[#This Row],[3-MA]])</f>
        <v>-8.2383000000000379</v>
      </c>
      <c r="K1022" s="11">
        <f t="shared" si="77"/>
        <v>67.869586890000619</v>
      </c>
      <c r="L1022" s="11">
        <f>ABS(SMA1MSFT[[#This Row],[Erorr 2]])</f>
        <v>8.2383000000000379</v>
      </c>
      <c r="M1022" s="25">
        <f>SMA1MSFT[[#This Row],[Abs Erorr 2]]/SMA1MSFT[[#This Row],[Adj Close]]</f>
        <v>2.2439521318539542E-2</v>
      </c>
      <c r="N1022" s="23">
        <f t="shared" si="79"/>
        <v>376.44426666666664</v>
      </c>
      <c r="O1022" s="27">
        <f>SMA1MSFT[[#This Row],[Adj Close]]-SMA1MSFT[[#This Row],[6-MA]]</f>
        <v>-9.3107666666666091</v>
      </c>
      <c r="P1022" s="11">
        <f>(SMA1MSFT[[#This Row],[Adj Close]]-N1022)^2</f>
        <v>86.690375921110046</v>
      </c>
      <c r="Q1022" s="11">
        <f>ABS(SMA1MSFT[[#This Row],[Erorr 3]])</f>
        <v>9.3107666666666091</v>
      </c>
      <c r="R1022" s="28">
        <f>SMA1MSFT[[#This Row],[Abs Erorr 3]]/SMA1MSFT[[#This Row],[Adj Close]]</f>
        <v>2.536071120359926E-2</v>
      </c>
    </row>
    <row r="1023" spans="2:18">
      <c r="B1023" s="14">
        <v>45265.291666666664</v>
      </c>
      <c r="C1023" s="15">
        <v>370.49509999999998</v>
      </c>
      <c r="D1023" s="23">
        <f t="shared" si="76"/>
        <v>367.13350000000003</v>
      </c>
      <c r="E1023" s="24">
        <f>SMA1MSFT[[#This Row],[Adj Close]]-SMA1MSFT[[#This Row],[Naive Trend ]]</f>
        <v>3.3615999999999531</v>
      </c>
      <c r="F1023" s="6">
        <f t="shared" si="75"/>
        <v>11.300354559999684</v>
      </c>
      <c r="G1023" s="6">
        <f>ABS(SMA1MSFT[[#This Row],[Erorr 1]])</f>
        <v>3.3615999999999531</v>
      </c>
      <c r="H1023" s="25">
        <f>SMA1MSFT[[#This Row],[Abs Erorr 1]]/SMA1MSFT[[#This Row],[Adj Close]]</f>
        <v>9.0732643967489802E-3</v>
      </c>
      <c r="I1023" s="23">
        <f t="shared" si="78"/>
        <v>372.15273333333334</v>
      </c>
      <c r="J1023" s="26">
        <f>(SMA1MSFT[[#This Row],[Adj Close]]-SMA1MSFT[[#This Row],[3-MA]])</f>
        <v>-1.657633333333365</v>
      </c>
      <c r="K1023" s="11">
        <f t="shared" si="77"/>
        <v>2.7477482677778831</v>
      </c>
      <c r="L1023" s="11">
        <f>ABS(SMA1MSFT[[#This Row],[Erorr 2]])</f>
        <v>1.657633333333365</v>
      </c>
      <c r="M1023" s="25">
        <f>SMA1MSFT[[#This Row],[Abs Erorr 2]]/SMA1MSFT[[#This Row],[Adj Close]]</f>
        <v>4.4741032562464799E-3</v>
      </c>
      <c r="N1023" s="23">
        <f t="shared" si="79"/>
        <v>375.07011666666671</v>
      </c>
      <c r="O1023" s="27">
        <f>SMA1MSFT[[#This Row],[Adj Close]]-SMA1MSFT[[#This Row],[6-MA]]</f>
        <v>-4.5750166666667269</v>
      </c>
      <c r="P1023" s="11">
        <f>(SMA1MSFT[[#This Row],[Adj Close]]-N1023)^2</f>
        <v>20.930777500278328</v>
      </c>
      <c r="Q1023" s="11">
        <f>ABS(SMA1MSFT[[#This Row],[Erorr 3]])</f>
        <v>4.5750166666667269</v>
      </c>
      <c r="R1023" s="28">
        <f>SMA1MSFT[[#This Row],[Abs Erorr 3]]/SMA1MSFT[[#This Row],[Adj Close]]</f>
        <v>1.2348386433900819E-2</v>
      </c>
    </row>
    <row r="1024" spans="2:18">
      <c r="B1024" s="14">
        <v>45266.291666666664</v>
      </c>
      <c r="C1024" s="15">
        <v>366.79539999999997</v>
      </c>
      <c r="D1024" s="23">
        <f t="shared" si="76"/>
        <v>370.49509999999998</v>
      </c>
      <c r="E1024" s="24">
        <f>SMA1MSFT[[#This Row],[Adj Close]]-SMA1MSFT[[#This Row],[Naive Trend ]]</f>
        <v>-3.6997000000000071</v>
      </c>
      <c r="F1024" s="6">
        <f t="shared" si="75"/>
        <v>13.687780090000052</v>
      </c>
      <c r="G1024" s="6">
        <f>ABS(SMA1MSFT[[#This Row],[Erorr 1]])</f>
        <v>3.6997000000000071</v>
      </c>
      <c r="H1024" s="25">
        <f>SMA1MSFT[[#This Row],[Abs Erorr 1]]/SMA1MSFT[[#This Row],[Adj Close]]</f>
        <v>1.0086549613217635E-2</v>
      </c>
      <c r="I1024" s="23">
        <f t="shared" si="78"/>
        <v>370.03429999999997</v>
      </c>
      <c r="J1024" s="26">
        <f>(SMA1MSFT[[#This Row],[Adj Close]]-SMA1MSFT[[#This Row],[3-MA]])</f>
        <v>-3.238900000000001</v>
      </c>
      <c r="K1024" s="11">
        <f t="shared" si="77"/>
        <v>10.490473210000006</v>
      </c>
      <c r="L1024" s="11">
        <f>ABS(SMA1MSFT[[#This Row],[Erorr 2]])</f>
        <v>3.238900000000001</v>
      </c>
      <c r="M1024" s="25">
        <f>SMA1MSFT[[#This Row],[Abs Erorr 2]]/SMA1MSFT[[#This Row],[Adj Close]]</f>
        <v>8.8302634111551044E-3</v>
      </c>
      <c r="N1024" s="23">
        <f t="shared" si="79"/>
        <v>374.06063333333333</v>
      </c>
      <c r="O1024" s="27">
        <f>SMA1MSFT[[#This Row],[Adj Close]]-SMA1MSFT[[#This Row],[6-MA]]</f>
        <v>-7.2652333333333559</v>
      </c>
      <c r="P1024" s="11">
        <f>(SMA1MSFT[[#This Row],[Adj Close]]-N1024)^2</f>
        <v>52.783615387778106</v>
      </c>
      <c r="Q1024" s="11">
        <f>ABS(SMA1MSFT[[#This Row],[Erorr 3]])</f>
        <v>7.2652333333333559</v>
      </c>
      <c r="R1024" s="28">
        <f>SMA1MSFT[[#This Row],[Abs Erorr 3]]/SMA1MSFT[[#This Row],[Adj Close]]</f>
        <v>1.980731855779368E-2</v>
      </c>
    </row>
    <row r="1025" spans="2:18">
      <c r="B1025" s="14">
        <v>45267.291666666664</v>
      </c>
      <c r="C1025" s="15">
        <v>368.93369999999999</v>
      </c>
      <c r="D1025" s="23">
        <f t="shared" si="76"/>
        <v>366.79539999999997</v>
      </c>
      <c r="E1025" s="24">
        <f>SMA1MSFT[[#This Row],[Adj Close]]-SMA1MSFT[[#This Row],[Naive Trend ]]</f>
        <v>2.1383000000000152</v>
      </c>
      <c r="F1025" s="6">
        <f t="shared" si="75"/>
        <v>4.5723268900000651</v>
      </c>
      <c r="G1025" s="6">
        <f>ABS(SMA1MSFT[[#This Row],[Erorr 1]])</f>
        <v>2.1383000000000152</v>
      </c>
      <c r="H1025" s="25">
        <f>SMA1MSFT[[#This Row],[Abs Erorr 1]]/SMA1MSFT[[#This Row],[Adj Close]]</f>
        <v>5.7958923242848659E-3</v>
      </c>
      <c r="I1025" s="23">
        <f t="shared" si="78"/>
        <v>368.14133333333331</v>
      </c>
      <c r="J1025" s="26">
        <f>(SMA1MSFT[[#This Row],[Adj Close]]-SMA1MSFT[[#This Row],[3-MA]])</f>
        <v>0.79236666666668043</v>
      </c>
      <c r="K1025" s="11">
        <f t="shared" si="77"/>
        <v>0.62784493444446621</v>
      </c>
      <c r="L1025" s="11">
        <f>ABS(SMA1MSFT[[#This Row],[Erorr 2]])</f>
        <v>0.79236666666668043</v>
      </c>
      <c r="M1025" s="25">
        <f>SMA1MSFT[[#This Row],[Abs Erorr 2]]/SMA1MSFT[[#This Row],[Adj Close]]</f>
        <v>2.1477210313578846E-3</v>
      </c>
      <c r="N1025" s="23">
        <f t="shared" si="79"/>
        <v>371.75656666666669</v>
      </c>
      <c r="O1025" s="27">
        <f>SMA1MSFT[[#This Row],[Adj Close]]-SMA1MSFT[[#This Row],[6-MA]]</f>
        <v>-2.8228666666666982</v>
      </c>
      <c r="P1025" s="11">
        <f>(SMA1MSFT[[#This Row],[Adj Close]]-N1025)^2</f>
        <v>7.9685762177779553</v>
      </c>
      <c r="Q1025" s="11">
        <f>ABS(SMA1MSFT[[#This Row],[Erorr 3]])</f>
        <v>2.8228666666666982</v>
      </c>
      <c r="R1025" s="28">
        <f>SMA1MSFT[[#This Row],[Abs Erorr 3]]/SMA1MSFT[[#This Row],[Adj Close]]</f>
        <v>7.6514199344399772E-3</v>
      </c>
    </row>
    <row r="1026" spans="2:18">
      <c r="B1026" s="14">
        <v>45268.291666666664</v>
      </c>
      <c r="C1026" s="15">
        <v>372.19580000000002</v>
      </c>
      <c r="D1026" s="23">
        <f t="shared" si="76"/>
        <v>368.93369999999999</v>
      </c>
      <c r="E1026" s="24">
        <f>SMA1MSFT[[#This Row],[Adj Close]]-SMA1MSFT[[#This Row],[Naive Trend ]]</f>
        <v>3.2621000000000322</v>
      </c>
      <c r="F1026" s="6">
        <f t="shared" si="75"/>
        <v>10.64129641000021</v>
      </c>
      <c r="G1026" s="6">
        <f>ABS(SMA1MSFT[[#This Row],[Erorr 1]])</f>
        <v>3.2621000000000322</v>
      </c>
      <c r="H1026" s="25">
        <f>SMA1MSFT[[#This Row],[Abs Erorr 1]]/SMA1MSFT[[#This Row],[Adj Close]]</f>
        <v>8.7644728930311201E-3</v>
      </c>
      <c r="I1026" s="23">
        <f t="shared" si="78"/>
        <v>368.74139999999994</v>
      </c>
      <c r="J1026" s="26">
        <f>(SMA1MSFT[[#This Row],[Adj Close]]-SMA1MSFT[[#This Row],[3-MA]])</f>
        <v>3.4544000000000779</v>
      </c>
      <c r="K1026" s="11">
        <f t="shared" si="77"/>
        <v>11.932879360000538</v>
      </c>
      <c r="L1026" s="11">
        <f>ABS(SMA1MSFT[[#This Row],[Erorr 2]])</f>
        <v>3.4544000000000779</v>
      </c>
      <c r="M1026" s="25">
        <f>SMA1MSFT[[#This Row],[Abs Erorr 2]]/SMA1MSFT[[#This Row],[Adj Close]]</f>
        <v>9.2811364341029035E-3</v>
      </c>
      <c r="N1026" s="23">
        <f t="shared" si="79"/>
        <v>370.44706666666667</v>
      </c>
      <c r="O1026" s="27">
        <f>SMA1MSFT[[#This Row],[Adj Close]]-SMA1MSFT[[#This Row],[6-MA]]</f>
        <v>1.7487333333333481</v>
      </c>
      <c r="P1026" s="11">
        <f>(SMA1MSFT[[#This Row],[Adj Close]]-N1026)^2</f>
        <v>3.0580682711111629</v>
      </c>
      <c r="Q1026" s="11">
        <f>ABS(SMA1MSFT[[#This Row],[Erorr 3]])</f>
        <v>1.7487333333333481</v>
      </c>
      <c r="R1026" s="28">
        <f>SMA1MSFT[[#This Row],[Abs Erorr 3]]/SMA1MSFT[[#This Row],[Adj Close]]</f>
        <v>4.6984230701511091E-3</v>
      </c>
    </row>
    <row r="1027" spans="2:18">
      <c r="B1027" s="14">
        <v>45271.291666666664</v>
      </c>
      <c r="C1027" s="15">
        <v>369.2817</v>
      </c>
      <c r="D1027" s="23">
        <f t="shared" si="76"/>
        <v>372.19580000000002</v>
      </c>
      <c r="E1027" s="24">
        <f>SMA1MSFT[[#This Row],[Adj Close]]-SMA1MSFT[[#This Row],[Naive Trend ]]</f>
        <v>-2.914100000000019</v>
      </c>
      <c r="F1027" s="6">
        <f t="shared" si="75"/>
        <v>8.491978810000111</v>
      </c>
      <c r="G1027" s="6">
        <f>ABS(SMA1MSFT[[#This Row],[Erorr 1]])</f>
        <v>2.914100000000019</v>
      </c>
      <c r="H1027" s="25">
        <f>SMA1MSFT[[#This Row],[Abs Erorr 1]]/SMA1MSFT[[#This Row],[Adj Close]]</f>
        <v>7.891265665209023E-3</v>
      </c>
      <c r="I1027" s="23">
        <f t="shared" si="78"/>
        <v>369.30829999999997</v>
      </c>
      <c r="J1027" s="26">
        <f>(SMA1MSFT[[#This Row],[Adj Close]]-SMA1MSFT[[#This Row],[3-MA]])</f>
        <v>-2.6599999999973534E-2</v>
      </c>
      <c r="K1027" s="11">
        <f t="shared" si="77"/>
        <v>7.0755999999859204E-4</v>
      </c>
      <c r="L1027" s="11">
        <f>ABS(SMA1MSFT[[#This Row],[Erorr 2]])</f>
        <v>2.6599999999973534E-2</v>
      </c>
      <c r="M1027" s="25">
        <f>SMA1MSFT[[#This Row],[Abs Erorr 2]]/SMA1MSFT[[#This Row],[Adj Close]]</f>
        <v>7.2031730789729175E-5</v>
      </c>
      <c r="N1027" s="23">
        <f t="shared" si="79"/>
        <v>369.67129999999997</v>
      </c>
      <c r="O1027" s="27">
        <f>SMA1MSFT[[#This Row],[Adj Close]]-SMA1MSFT[[#This Row],[6-MA]]</f>
        <v>-0.38959999999997308</v>
      </c>
      <c r="P1027" s="11">
        <f>(SMA1MSFT[[#This Row],[Adj Close]]-N1027)^2</f>
        <v>0.15178815999997902</v>
      </c>
      <c r="Q1027" s="11">
        <f>ABS(SMA1MSFT[[#This Row],[Erorr 3]])</f>
        <v>0.38959999999997308</v>
      </c>
      <c r="R1027" s="28">
        <f>SMA1MSFT[[#This Row],[Abs Erorr 3]]/SMA1MSFT[[#This Row],[Adj Close]]</f>
        <v>1.055021139688138E-3</v>
      </c>
    </row>
    <row r="1028" spans="2:18">
      <c r="B1028" s="14">
        <v>45272.291666666664</v>
      </c>
      <c r="C1028" s="15">
        <v>372.34500000000003</v>
      </c>
      <c r="D1028" s="23">
        <f t="shared" si="76"/>
        <v>369.2817</v>
      </c>
      <c r="E1028" s="24">
        <f>SMA1MSFT[[#This Row],[Adj Close]]-SMA1MSFT[[#This Row],[Naive Trend ]]</f>
        <v>3.0633000000000266</v>
      </c>
      <c r="F1028" s="6">
        <f t="shared" ref="F1028:F1091" si="80">(C1028-D1028)^2</f>
        <v>9.3838068900001623</v>
      </c>
      <c r="G1028" s="6">
        <f>ABS(SMA1MSFT[[#This Row],[Erorr 1]])</f>
        <v>3.0633000000000266</v>
      </c>
      <c r="H1028" s="25">
        <f>SMA1MSFT[[#This Row],[Abs Erorr 1]]/SMA1MSFT[[#This Row],[Adj Close]]</f>
        <v>8.2270474962736883E-3</v>
      </c>
      <c r="I1028" s="23">
        <f t="shared" si="78"/>
        <v>370.13706666666667</v>
      </c>
      <c r="J1028" s="26">
        <f>(SMA1MSFT[[#This Row],[Adj Close]]-SMA1MSFT[[#This Row],[3-MA]])</f>
        <v>2.207933333333358</v>
      </c>
      <c r="K1028" s="11">
        <f t="shared" si="77"/>
        <v>4.8749696044445532</v>
      </c>
      <c r="L1028" s="11">
        <f>ABS(SMA1MSFT[[#This Row],[Erorr 2]])</f>
        <v>2.207933333333358</v>
      </c>
      <c r="M1028" s="25">
        <f>SMA1MSFT[[#This Row],[Abs Erorr 2]]/SMA1MSFT[[#This Row],[Adj Close]]</f>
        <v>5.9298052433451711E-3</v>
      </c>
      <c r="N1028" s="23">
        <f t="shared" si="79"/>
        <v>369.13920000000002</v>
      </c>
      <c r="O1028" s="27">
        <f>SMA1MSFT[[#This Row],[Adj Close]]-SMA1MSFT[[#This Row],[6-MA]]</f>
        <v>3.2058000000000106</v>
      </c>
      <c r="P1028" s="11">
        <f>(SMA1MSFT[[#This Row],[Adj Close]]-N1028)^2</f>
        <v>10.277153640000067</v>
      </c>
      <c r="Q1028" s="11">
        <f>ABS(SMA1MSFT[[#This Row],[Erorr 3]])</f>
        <v>3.2058000000000106</v>
      </c>
      <c r="R1028" s="28">
        <f>SMA1MSFT[[#This Row],[Abs Erorr 3]]/SMA1MSFT[[#This Row],[Adj Close]]</f>
        <v>8.6097570801273293E-3</v>
      </c>
    </row>
    <row r="1029" spans="2:18">
      <c r="B1029" s="14">
        <v>45273.291666666664</v>
      </c>
      <c r="C1029" s="15">
        <v>372.33510000000001</v>
      </c>
      <c r="D1029" s="23">
        <f t="shared" ref="D1029:D1092" si="81">C1028</f>
        <v>372.34500000000003</v>
      </c>
      <c r="E1029" s="24">
        <f>SMA1MSFT[[#This Row],[Adj Close]]-SMA1MSFT[[#This Row],[Naive Trend ]]</f>
        <v>-9.9000000000160071E-3</v>
      </c>
      <c r="F1029" s="6">
        <f t="shared" si="80"/>
        <v>9.8010000000316945E-5</v>
      </c>
      <c r="G1029" s="6">
        <f>ABS(SMA1MSFT[[#This Row],[Erorr 1]])</f>
        <v>9.9000000000160071E-3</v>
      </c>
      <c r="H1029" s="25">
        <f>SMA1MSFT[[#This Row],[Abs Erorr 1]]/SMA1MSFT[[#This Row],[Adj Close]]</f>
        <v>2.6588951726592541E-5</v>
      </c>
      <c r="I1029" s="23">
        <f t="shared" si="78"/>
        <v>371.27416666666664</v>
      </c>
      <c r="J1029" s="26">
        <f>(SMA1MSFT[[#This Row],[Adj Close]]-SMA1MSFT[[#This Row],[3-MA]])</f>
        <v>1.0609333333333666</v>
      </c>
      <c r="K1029" s="11">
        <f t="shared" si="77"/>
        <v>1.1255795377778484</v>
      </c>
      <c r="L1029" s="11">
        <f>ABS(SMA1MSFT[[#This Row],[Erorr 2]])</f>
        <v>1.0609333333333666</v>
      </c>
      <c r="M1029" s="25">
        <f>SMA1MSFT[[#This Row],[Abs Erorr 2]]/SMA1MSFT[[#This Row],[Adj Close]]</f>
        <v>2.8494045641503222E-3</v>
      </c>
      <c r="N1029" s="23">
        <f t="shared" si="79"/>
        <v>370.00778333333329</v>
      </c>
      <c r="O1029" s="27">
        <f>SMA1MSFT[[#This Row],[Adj Close]]-SMA1MSFT[[#This Row],[6-MA]]</f>
        <v>2.327316666666718</v>
      </c>
      <c r="P1029" s="11">
        <f>(SMA1MSFT[[#This Row],[Adj Close]]-N1029)^2</f>
        <v>5.4164028669446838</v>
      </c>
      <c r="Q1029" s="11">
        <f>ABS(SMA1MSFT[[#This Row],[Erorr 3]])</f>
        <v>2.327316666666718</v>
      </c>
      <c r="R1029" s="28">
        <f>SMA1MSFT[[#This Row],[Abs Erorr 3]]/SMA1MSFT[[#This Row],[Adj Close]]</f>
        <v>6.2505970204439973E-3</v>
      </c>
    </row>
    <row r="1030" spans="2:18">
      <c r="B1030" s="14">
        <v>45274.291666666664</v>
      </c>
      <c r="C1030" s="15">
        <v>363.9409</v>
      </c>
      <c r="D1030" s="23">
        <f t="shared" si="81"/>
        <v>372.33510000000001</v>
      </c>
      <c r="E1030" s="24">
        <f>SMA1MSFT[[#This Row],[Adj Close]]-SMA1MSFT[[#This Row],[Naive Trend ]]</f>
        <v>-8.3942000000000121</v>
      </c>
      <c r="F1030" s="6">
        <f t="shared" si="80"/>
        <v>70.462593640000208</v>
      </c>
      <c r="G1030" s="6">
        <f>ABS(SMA1MSFT[[#This Row],[Erorr 1]])</f>
        <v>8.3942000000000121</v>
      </c>
      <c r="H1030" s="25">
        <f>SMA1MSFT[[#This Row],[Abs Erorr 1]]/SMA1MSFT[[#This Row],[Adj Close]]</f>
        <v>2.3064733862008947E-2</v>
      </c>
      <c r="I1030" s="23">
        <f t="shared" si="78"/>
        <v>371.32060000000001</v>
      </c>
      <c r="J1030" s="26">
        <f>(SMA1MSFT[[#This Row],[Adj Close]]-SMA1MSFT[[#This Row],[3-MA]])</f>
        <v>-7.3797000000000139</v>
      </c>
      <c r="K1030" s="11">
        <f t="shared" ref="K1030:K1093" si="82">(C1030-I1030)^2</f>
        <v>54.459972090000207</v>
      </c>
      <c r="L1030" s="11">
        <f>ABS(SMA1MSFT[[#This Row],[Erorr 2]])</f>
        <v>7.3797000000000139</v>
      </c>
      <c r="M1030" s="25">
        <f>SMA1MSFT[[#This Row],[Abs Erorr 2]]/SMA1MSFT[[#This Row],[Adj Close]]</f>
        <v>2.0277193357492972E-2</v>
      </c>
      <c r="N1030" s="23">
        <f t="shared" si="79"/>
        <v>370.31445000000002</v>
      </c>
      <c r="O1030" s="27">
        <f>SMA1MSFT[[#This Row],[Adj Close]]-SMA1MSFT[[#This Row],[6-MA]]</f>
        <v>-6.3735500000000229</v>
      </c>
      <c r="P1030" s="11">
        <f>(SMA1MSFT[[#This Row],[Adj Close]]-N1030)^2</f>
        <v>40.62213960250029</v>
      </c>
      <c r="Q1030" s="11">
        <f>ABS(SMA1MSFT[[#This Row],[Erorr 3]])</f>
        <v>6.3735500000000229</v>
      </c>
      <c r="R1030" s="28">
        <f>SMA1MSFT[[#This Row],[Abs Erorr 3]]/SMA1MSFT[[#This Row],[Adj Close]]</f>
        <v>1.7512596138548931E-2</v>
      </c>
    </row>
    <row r="1031" spans="2:18">
      <c r="B1031" s="14">
        <v>45275.291666666664</v>
      </c>
      <c r="C1031" s="15">
        <v>368.7149</v>
      </c>
      <c r="D1031" s="23">
        <f t="shared" si="81"/>
        <v>363.9409</v>
      </c>
      <c r="E1031" s="24">
        <f>SMA1MSFT[[#This Row],[Adj Close]]-SMA1MSFT[[#This Row],[Naive Trend ]]</f>
        <v>4.7740000000000009</v>
      </c>
      <c r="F1031" s="6">
        <f t="shared" si="80"/>
        <v>22.791076000000007</v>
      </c>
      <c r="G1031" s="6">
        <f>ABS(SMA1MSFT[[#This Row],[Erorr 1]])</f>
        <v>4.7740000000000009</v>
      </c>
      <c r="H1031" s="25">
        <f>SMA1MSFT[[#This Row],[Abs Erorr 1]]/SMA1MSFT[[#This Row],[Adj Close]]</f>
        <v>1.2947673120885543E-2</v>
      </c>
      <c r="I1031" s="23">
        <f t="shared" ref="I1031:I1094" si="83">AVERAGE(C1028:C1030)</f>
        <v>369.54033333333336</v>
      </c>
      <c r="J1031" s="26">
        <f>(SMA1MSFT[[#This Row],[Adj Close]]-SMA1MSFT[[#This Row],[3-MA]])</f>
        <v>-0.82543333333336477</v>
      </c>
      <c r="K1031" s="11">
        <f t="shared" si="82"/>
        <v>0.68134018777782968</v>
      </c>
      <c r="L1031" s="11">
        <f>ABS(SMA1MSFT[[#This Row],[Erorr 2]])</f>
        <v>0.82543333333336477</v>
      </c>
      <c r="M1031" s="25">
        <f>SMA1MSFT[[#This Row],[Abs Erorr 2]]/SMA1MSFT[[#This Row],[Adj Close]]</f>
        <v>2.2386763684715881E-3</v>
      </c>
      <c r="N1031" s="23">
        <f t="shared" si="79"/>
        <v>369.83870000000002</v>
      </c>
      <c r="O1031" s="27">
        <f>SMA1MSFT[[#This Row],[Adj Close]]-SMA1MSFT[[#This Row],[6-MA]]</f>
        <v>-1.123800000000017</v>
      </c>
      <c r="P1031" s="11">
        <f>(SMA1MSFT[[#This Row],[Adj Close]]-N1031)^2</f>
        <v>1.2629264400000382</v>
      </c>
      <c r="Q1031" s="11">
        <f>ABS(SMA1MSFT[[#This Row],[Erorr 3]])</f>
        <v>1.123800000000017</v>
      </c>
      <c r="R1031" s="28">
        <f>SMA1MSFT[[#This Row],[Abs Erorr 3]]/SMA1MSFT[[#This Row],[Adj Close]]</f>
        <v>3.0478833375055278E-3</v>
      </c>
    </row>
    <row r="1032" spans="2:18">
      <c r="B1032" s="14">
        <v>45278.291666666664</v>
      </c>
      <c r="C1032" s="15">
        <v>370.62439999999998</v>
      </c>
      <c r="D1032" s="23">
        <f t="shared" si="81"/>
        <v>368.7149</v>
      </c>
      <c r="E1032" s="24">
        <f>SMA1MSFT[[#This Row],[Adj Close]]-SMA1MSFT[[#This Row],[Naive Trend ]]</f>
        <v>1.90949999999998</v>
      </c>
      <c r="F1032" s="6">
        <f t="shared" si="80"/>
        <v>3.6461902499999237</v>
      </c>
      <c r="G1032" s="6">
        <f>ABS(SMA1MSFT[[#This Row],[Erorr 1]])</f>
        <v>1.90949999999998</v>
      </c>
      <c r="H1032" s="25">
        <f>SMA1MSFT[[#This Row],[Abs Erorr 1]]/SMA1MSFT[[#This Row],[Adj Close]]</f>
        <v>5.1521162664950829E-3</v>
      </c>
      <c r="I1032" s="23">
        <f t="shared" si="83"/>
        <v>368.33030000000002</v>
      </c>
      <c r="J1032" s="26">
        <f>(SMA1MSFT[[#This Row],[Adj Close]]-SMA1MSFT[[#This Row],[3-MA]])</f>
        <v>2.2940999999999576</v>
      </c>
      <c r="K1032" s="11">
        <f t="shared" si="82"/>
        <v>5.2628948099998052</v>
      </c>
      <c r="L1032" s="11">
        <f>ABS(SMA1MSFT[[#This Row],[Erorr 2]])</f>
        <v>2.2940999999999576</v>
      </c>
      <c r="M1032" s="25">
        <f>SMA1MSFT[[#This Row],[Abs Erorr 2]]/SMA1MSFT[[#This Row],[Adj Close]]</f>
        <v>6.1898245231559439E-3</v>
      </c>
      <c r="N1032" s="23">
        <f t="shared" si="79"/>
        <v>369.80223333333333</v>
      </c>
      <c r="O1032" s="27">
        <f>SMA1MSFT[[#This Row],[Adj Close]]-SMA1MSFT[[#This Row],[6-MA]]</f>
        <v>0.82216666666664651</v>
      </c>
      <c r="P1032" s="11">
        <f>(SMA1MSFT[[#This Row],[Adj Close]]-N1032)^2</f>
        <v>0.67595802777774461</v>
      </c>
      <c r="Q1032" s="11">
        <f>ABS(SMA1MSFT[[#This Row],[Erorr 3]])</f>
        <v>0.82216666666664651</v>
      </c>
      <c r="R1032" s="28">
        <f>SMA1MSFT[[#This Row],[Abs Erorr 3]]/SMA1MSFT[[#This Row],[Adj Close]]</f>
        <v>2.2183284928532676E-3</v>
      </c>
    </row>
    <row r="1033" spans="2:18">
      <c r="B1033" s="14">
        <v>45279.291666666664</v>
      </c>
      <c r="C1033" s="15">
        <v>371.23110000000003</v>
      </c>
      <c r="D1033" s="23">
        <f t="shared" si="81"/>
        <v>370.62439999999998</v>
      </c>
      <c r="E1033" s="24">
        <f>SMA1MSFT[[#This Row],[Adj Close]]-SMA1MSFT[[#This Row],[Naive Trend ]]</f>
        <v>0.6067000000000462</v>
      </c>
      <c r="F1033" s="6">
        <f t="shared" si="80"/>
        <v>0.36808489000005606</v>
      </c>
      <c r="G1033" s="6">
        <f>ABS(SMA1MSFT[[#This Row],[Erorr 1]])</f>
        <v>0.6067000000000462</v>
      </c>
      <c r="H1033" s="25">
        <f>SMA1MSFT[[#This Row],[Abs Erorr 1]]/SMA1MSFT[[#This Row],[Adj Close]]</f>
        <v>1.6342919545265634E-3</v>
      </c>
      <c r="I1033" s="23">
        <f t="shared" si="83"/>
        <v>367.76006666666666</v>
      </c>
      <c r="J1033" s="26">
        <f>(SMA1MSFT[[#This Row],[Adj Close]]-SMA1MSFT[[#This Row],[3-MA]])</f>
        <v>3.4710333333333665</v>
      </c>
      <c r="K1033" s="11">
        <f t="shared" si="82"/>
        <v>12.048072401111341</v>
      </c>
      <c r="L1033" s="11">
        <f>ABS(SMA1MSFT[[#This Row],[Erorr 2]])</f>
        <v>3.4710333333333665</v>
      </c>
      <c r="M1033" s="25">
        <f>SMA1MSFT[[#This Row],[Abs Erorr 2]]/SMA1MSFT[[#This Row],[Adj Close]]</f>
        <v>9.3500607393436769E-3</v>
      </c>
      <c r="N1033" s="23">
        <f t="shared" si="79"/>
        <v>369.54033333333336</v>
      </c>
      <c r="O1033" s="27">
        <f>SMA1MSFT[[#This Row],[Adj Close]]-SMA1MSFT[[#This Row],[6-MA]]</f>
        <v>1.6907666666666614</v>
      </c>
      <c r="P1033" s="11">
        <f>(SMA1MSFT[[#This Row],[Adj Close]]-N1033)^2</f>
        <v>2.8586919211110935</v>
      </c>
      <c r="Q1033" s="11">
        <f>ABS(SMA1MSFT[[#This Row],[Erorr 3]])</f>
        <v>1.6907666666666614</v>
      </c>
      <c r="R1033" s="28">
        <f>SMA1MSFT[[#This Row],[Abs Erorr 3]]/SMA1MSFT[[#This Row],[Adj Close]]</f>
        <v>4.5544855123039567E-3</v>
      </c>
    </row>
    <row r="1034" spans="2:18">
      <c r="B1034" s="14">
        <v>45280.291666666664</v>
      </c>
      <c r="C1034" s="15">
        <v>368.60539999999997</v>
      </c>
      <c r="D1034" s="23">
        <f t="shared" si="81"/>
        <v>371.23110000000003</v>
      </c>
      <c r="E1034" s="24">
        <f>SMA1MSFT[[#This Row],[Adj Close]]-SMA1MSFT[[#This Row],[Naive Trend ]]</f>
        <v>-2.6257000000000517</v>
      </c>
      <c r="F1034" s="6">
        <f t="shared" si="80"/>
        <v>6.8943004900002709</v>
      </c>
      <c r="G1034" s="6">
        <f>ABS(SMA1MSFT[[#This Row],[Erorr 1]])</f>
        <v>2.6257000000000517</v>
      </c>
      <c r="H1034" s="25">
        <f>SMA1MSFT[[#This Row],[Abs Erorr 1]]/SMA1MSFT[[#This Row],[Adj Close]]</f>
        <v>7.1233356863465696E-3</v>
      </c>
      <c r="I1034" s="23">
        <f t="shared" si="83"/>
        <v>370.19013333333334</v>
      </c>
      <c r="J1034" s="26">
        <f>(SMA1MSFT[[#This Row],[Adj Close]]-SMA1MSFT[[#This Row],[3-MA]])</f>
        <v>-1.5847333333333609</v>
      </c>
      <c r="K1034" s="11">
        <f t="shared" si="82"/>
        <v>2.5113797377778648</v>
      </c>
      <c r="L1034" s="11">
        <f>ABS(SMA1MSFT[[#This Row],[Erorr 2]])</f>
        <v>1.5847333333333609</v>
      </c>
      <c r="M1034" s="25">
        <f>SMA1MSFT[[#This Row],[Abs Erorr 2]]/SMA1MSFT[[#This Row],[Adj Close]]</f>
        <v>4.2992678168397996E-3</v>
      </c>
      <c r="N1034" s="23">
        <f t="shared" ref="N1034:N1097" si="84">AVERAGE(C1028:C1033)</f>
        <v>369.86523333333338</v>
      </c>
      <c r="O1034" s="27">
        <f>SMA1MSFT[[#This Row],[Adj Close]]-SMA1MSFT[[#This Row],[6-MA]]</f>
        <v>-1.259833333333404</v>
      </c>
      <c r="P1034" s="11">
        <f>(SMA1MSFT[[#This Row],[Adj Close]]-N1034)^2</f>
        <v>1.5871800277779557</v>
      </c>
      <c r="Q1034" s="11">
        <f>ABS(SMA1MSFT[[#This Row],[Erorr 3]])</f>
        <v>1.259833333333404</v>
      </c>
      <c r="R1034" s="28">
        <f>SMA1MSFT[[#This Row],[Abs Erorr 3]]/SMA1MSFT[[#This Row],[Adj Close]]</f>
        <v>3.4178374308499117E-3</v>
      </c>
    </row>
    <row r="1035" spans="2:18">
      <c r="B1035" s="14">
        <v>45281.291666666664</v>
      </c>
      <c r="C1035" s="15">
        <v>371.50959999999998</v>
      </c>
      <c r="D1035" s="23">
        <f t="shared" si="81"/>
        <v>368.60539999999997</v>
      </c>
      <c r="E1035" s="24">
        <f>SMA1MSFT[[#This Row],[Adj Close]]-SMA1MSFT[[#This Row],[Naive Trend ]]</f>
        <v>2.904200000000003</v>
      </c>
      <c r="F1035" s="6">
        <f t="shared" si="80"/>
        <v>8.434377640000017</v>
      </c>
      <c r="G1035" s="6">
        <f>ABS(SMA1MSFT[[#This Row],[Erorr 1]])</f>
        <v>2.904200000000003</v>
      </c>
      <c r="H1035" s="25">
        <f>SMA1MSFT[[#This Row],[Abs Erorr 1]]/SMA1MSFT[[#This Row],[Adj Close]]</f>
        <v>7.8172946271105864E-3</v>
      </c>
      <c r="I1035" s="23">
        <f t="shared" si="83"/>
        <v>370.15363333333335</v>
      </c>
      <c r="J1035" s="26">
        <f>(SMA1MSFT[[#This Row],[Adj Close]]-SMA1MSFT[[#This Row],[3-MA]])</f>
        <v>1.3559666666666317</v>
      </c>
      <c r="K1035" s="11">
        <f t="shared" si="82"/>
        <v>1.8386456011110162</v>
      </c>
      <c r="L1035" s="11">
        <f>ABS(SMA1MSFT[[#This Row],[Erorr 2]])</f>
        <v>1.3559666666666317</v>
      </c>
      <c r="M1035" s="25">
        <f>SMA1MSFT[[#This Row],[Abs Erorr 2]]/SMA1MSFT[[#This Row],[Adj Close]]</f>
        <v>3.6498832511101509E-3</v>
      </c>
      <c r="N1035" s="23">
        <f t="shared" si="84"/>
        <v>369.24196666666666</v>
      </c>
      <c r="O1035" s="27">
        <f>SMA1MSFT[[#This Row],[Adj Close]]-SMA1MSFT[[#This Row],[6-MA]]</f>
        <v>2.2676333333333218</v>
      </c>
      <c r="P1035" s="11">
        <f>(SMA1MSFT[[#This Row],[Adj Close]]-N1035)^2</f>
        <v>5.1421609344443926</v>
      </c>
      <c r="Q1035" s="11">
        <f>ABS(SMA1MSFT[[#This Row],[Erorr 3]])</f>
        <v>2.2676333333333218</v>
      </c>
      <c r="R1035" s="28">
        <f>SMA1MSFT[[#This Row],[Abs Erorr 3]]/SMA1MSFT[[#This Row],[Adj Close]]</f>
        <v>6.103835091565122E-3</v>
      </c>
    </row>
    <row r="1036" spans="2:18">
      <c r="B1036" s="14">
        <v>45282.291666666664</v>
      </c>
      <c r="C1036" s="15">
        <v>372.54390000000001</v>
      </c>
      <c r="D1036" s="23">
        <f t="shared" si="81"/>
        <v>371.50959999999998</v>
      </c>
      <c r="E1036" s="24">
        <f>SMA1MSFT[[#This Row],[Adj Close]]-SMA1MSFT[[#This Row],[Naive Trend ]]</f>
        <v>1.0343000000000302</v>
      </c>
      <c r="F1036" s="6">
        <f t="shared" si="80"/>
        <v>1.0697764900000624</v>
      </c>
      <c r="G1036" s="6">
        <f>ABS(SMA1MSFT[[#This Row],[Erorr 1]])</f>
        <v>1.0343000000000302</v>
      </c>
      <c r="H1036" s="25">
        <f>SMA1MSFT[[#This Row],[Abs Erorr 1]]/SMA1MSFT[[#This Row],[Adj Close]]</f>
        <v>2.7763170998103314E-3</v>
      </c>
      <c r="I1036" s="23">
        <f t="shared" si="83"/>
        <v>370.44869999999997</v>
      </c>
      <c r="J1036" s="26">
        <f>(SMA1MSFT[[#This Row],[Adj Close]]-SMA1MSFT[[#This Row],[3-MA]])</f>
        <v>2.0952000000000339</v>
      </c>
      <c r="K1036" s="11">
        <f t="shared" si="82"/>
        <v>4.3898630400001419</v>
      </c>
      <c r="L1036" s="11">
        <f>ABS(SMA1MSFT[[#This Row],[Erorr 2]])</f>
        <v>2.0952000000000339</v>
      </c>
      <c r="M1036" s="25">
        <f>SMA1MSFT[[#This Row],[Abs Erorr 2]]/SMA1MSFT[[#This Row],[Adj Close]]</f>
        <v>5.624035180820392E-3</v>
      </c>
      <c r="N1036" s="23">
        <f t="shared" si="84"/>
        <v>369.10438333333332</v>
      </c>
      <c r="O1036" s="27">
        <f>SMA1MSFT[[#This Row],[Adj Close]]-SMA1MSFT[[#This Row],[6-MA]]</f>
        <v>3.439516666666691</v>
      </c>
      <c r="P1036" s="11">
        <f>(SMA1MSFT[[#This Row],[Adj Close]]-N1036)^2</f>
        <v>11.830274900277946</v>
      </c>
      <c r="Q1036" s="11">
        <f>ABS(SMA1MSFT[[#This Row],[Erorr 3]])</f>
        <v>3.439516666666691</v>
      </c>
      <c r="R1036" s="28">
        <f>SMA1MSFT[[#This Row],[Abs Erorr 3]]/SMA1MSFT[[#This Row],[Adj Close]]</f>
        <v>9.232513716280661E-3</v>
      </c>
    </row>
    <row r="1037" spans="2:18">
      <c r="B1037" s="14">
        <v>45286.291666666664</v>
      </c>
      <c r="C1037" s="15">
        <v>372.62349999999998</v>
      </c>
      <c r="D1037" s="23">
        <f t="shared" si="81"/>
        <v>372.54390000000001</v>
      </c>
      <c r="E1037" s="24">
        <f>SMA1MSFT[[#This Row],[Adj Close]]-SMA1MSFT[[#This Row],[Naive Trend ]]</f>
        <v>7.9599999999970805E-2</v>
      </c>
      <c r="F1037" s="6">
        <f t="shared" si="80"/>
        <v>6.3361599999953522E-3</v>
      </c>
      <c r="G1037" s="6">
        <f>ABS(SMA1MSFT[[#This Row],[Erorr 1]])</f>
        <v>7.9599999999970805E-2</v>
      </c>
      <c r="H1037" s="25">
        <f>SMA1MSFT[[#This Row],[Abs Erorr 1]]/SMA1MSFT[[#This Row],[Adj Close]]</f>
        <v>2.1362045066929705E-4</v>
      </c>
      <c r="I1037" s="23">
        <f t="shared" si="83"/>
        <v>370.88629999999995</v>
      </c>
      <c r="J1037" s="26">
        <f>(SMA1MSFT[[#This Row],[Adj Close]]-SMA1MSFT[[#This Row],[3-MA]])</f>
        <v>1.7372000000000298</v>
      </c>
      <c r="K1037" s="11">
        <f t="shared" si="82"/>
        <v>3.0178638400001034</v>
      </c>
      <c r="L1037" s="11">
        <f>ABS(SMA1MSFT[[#This Row],[Erorr 2]])</f>
        <v>1.7372000000000298</v>
      </c>
      <c r="M1037" s="25">
        <f>SMA1MSFT[[#This Row],[Abs Erorr 2]]/SMA1MSFT[[#This Row],[Adj Close]]</f>
        <v>4.6620784786789611E-3</v>
      </c>
      <c r="N1037" s="23">
        <f t="shared" si="84"/>
        <v>370.53821666666664</v>
      </c>
      <c r="O1037" s="27">
        <f>SMA1MSFT[[#This Row],[Adj Close]]-SMA1MSFT[[#This Row],[6-MA]]</f>
        <v>2.0852833333333365</v>
      </c>
      <c r="P1037" s="11">
        <f>(SMA1MSFT[[#This Row],[Adj Close]]-N1037)^2</f>
        <v>4.3484065802777909</v>
      </c>
      <c r="Q1037" s="11">
        <f>ABS(SMA1MSFT[[#This Row],[Erorr 3]])</f>
        <v>2.0852833333333365</v>
      </c>
      <c r="R1037" s="28">
        <f>SMA1MSFT[[#This Row],[Abs Erorr 3]]/SMA1MSFT[[#This Row],[Adj Close]]</f>
        <v>5.5962206713568432E-3</v>
      </c>
    </row>
    <row r="1038" spans="2:18">
      <c r="B1038" s="14">
        <v>45287.291666666664</v>
      </c>
      <c r="C1038" s="15">
        <v>372.0367</v>
      </c>
      <c r="D1038" s="23">
        <f t="shared" si="81"/>
        <v>372.62349999999998</v>
      </c>
      <c r="E1038" s="24">
        <f>SMA1MSFT[[#This Row],[Adj Close]]-SMA1MSFT[[#This Row],[Naive Trend ]]</f>
        <v>-0.58679999999998245</v>
      </c>
      <c r="F1038" s="6">
        <f t="shared" si="80"/>
        <v>0.34433423999997942</v>
      </c>
      <c r="G1038" s="6">
        <f>ABS(SMA1MSFT[[#This Row],[Erorr 1]])</f>
        <v>0.58679999999998245</v>
      </c>
      <c r="H1038" s="25">
        <f>SMA1MSFT[[#This Row],[Abs Erorr 1]]/SMA1MSFT[[#This Row],[Adj Close]]</f>
        <v>1.5772637484419748E-3</v>
      </c>
      <c r="I1038" s="23">
        <f t="shared" si="83"/>
        <v>372.22566666666665</v>
      </c>
      <c r="J1038" s="26">
        <f>(SMA1MSFT[[#This Row],[Adj Close]]-SMA1MSFT[[#This Row],[3-MA]])</f>
        <v>-0.18896666666665851</v>
      </c>
      <c r="K1038" s="11">
        <f t="shared" si="82"/>
        <v>3.5708401111108026E-2</v>
      </c>
      <c r="L1038" s="11">
        <f>ABS(SMA1MSFT[[#This Row],[Erorr 2]])</f>
        <v>0.18896666666665851</v>
      </c>
      <c r="M1038" s="25">
        <f>SMA1MSFT[[#This Row],[Abs Erorr 2]]/SMA1MSFT[[#This Row],[Adj Close]]</f>
        <v>5.0792480060880688E-4</v>
      </c>
      <c r="N1038" s="23">
        <f t="shared" si="84"/>
        <v>371.18965000000003</v>
      </c>
      <c r="O1038" s="27">
        <f>SMA1MSFT[[#This Row],[Adj Close]]-SMA1MSFT[[#This Row],[6-MA]]</f>
        <v>0.84704999999996744</v>
      </c>
      <c r="P1038" s="11">
        <f>(SMA1MSFT[[#This Row],[Adj Close]]-N1038)^2</f>
        <v>0.71749370249994482</v>
      </c>
      <c r="Q1038" s="11">
        <f>ABS(SMA1MSFT[[#This Row],[Erorr 3]])</f>
        <v>0.84704999999996744</v>
      </c>
      <c r="R1038" s="28">
        <f>SMA1MSFT[[#This Row],[Abs Erorr 3]]/SMA1MSFT[[#This Row],[Adj Close]]</f>
        <v>2.2767915100848045E-3</v>
      </c>
    </row>
    <row r="1039" spans="2:18">
      <c r="B1039" s="14">
        <v>45288.291666666664</v>
      </c>
      <c r="C1039" s="15">
        <v>373.24009999999998</v>
      </c>
      <c r="D1039" s="23">
        <f t="shared" si="81"/>
        <v>372.0367</v>
      </c>
      <c r="E1039" s="24">
        <f>SMA1MSFT[[#This Row],[Adj Close]]-SMA1MSFT[[#This Row],[Naive Trend ]]</f>
        <v>1.2033999999999878</v>
      </c>
      <c r="F1039" s="6">
        <f t="shared" si="80"/>
        <v>1.4481715599999707</v>
      </c>
      <c r="G1039" s="6">
        <f>ABS(SMA1MSFT[[#This Row],[Erorr 1]])</f>
        <v>1.2033999999999878</v>
      </c>
      <c r="H1039" s="25">
        <f>SMA1MSFT[[#This Row],[Abs Erorr 1]]/SMA1MSFT[[#This Row],[Adj Close]]</f>
        <v>3.2241980430291061E-3</v>
      </c>
      <c r="I1039" s="23">
        <f t="shared" si="83"/>
        <v>372.40136666666666</v>
      </c>
      <c r="J1039" s="26">
        <f>(SMA1MSFT[[#This Row],[Adj Close]]-SMA1MSFT[[#This Row],[3-MA]])</f>
        <v>0.83873333333332312</v>
      </c>
      <c r="K1039" s="11">
        <f t="shared" si="82"/>
        <v>0.7034736044444273</v>
      </c>
      <c r="L1039" s="11">
        <f>ABS(SMA1MSFT[[#This Row],[Erorr 2]])</f>
        <v>0.83873333333332312</v>
      </c>
      <c r="M1039" s="25">
        <f>SMA1MSFT[[#This Row],[Abs Erorr 2]]/SMA1MSFT[[#This Row],[Adj Close]]</f>
        <v>2.2471683330202814E-3</v>
      </c>
      <c r="N1039" s="23">
        <f t="shared" si="84"/>
        <v>371.42503333333326</v>
      </c>
      <c r="O1039" s="27">
        <f>SMA1MSFT[[#This Row],[Adj Close]]-SMA1MSFT[[#This Row],[6-MA]]</f>
        <v>1.8150666666667234</v>
      </c>
      <c r="P1039" s="11">
        <f>(SMA1MSFT[[#This Row],[Adj Close]]-N1039)^2</f>
        <v>3.2944670044446505</v>
      </c>
      <c r="Q1039" s="11">
        <f>ABS(SMA1MSFT[[#This Row],[Erorr 3]])</f>
        <v>1.8150666666667234</v>
      </c>
      <c r="R1039" s="28">
        <f>SMA1MSFT[[#This Row],[Abs Erorr 3]]/SMA1MSFT[[#This Row],[Adj Close]]</f>
        <v>4.863000161736972E-3</v>
      </c>
    </row>
    <row r="1040" spans="2:18">
      <c r="B1040" s="14">
        <v>45289.291666666664</v>
      </c>
      <c r="C1040" s="15">
        <v>373.99599999999998</v>
      </c>
      <c r="D1040" s="23">
        <f t="shared" si="81"/>
        <v>373.24009999999998</v>
      </c>
      <c r="E1040" s="24">
        <f>SMA1MSFT[[#This Row],[Adj Close]]-SMA1MSFT[[#This Row],[Naive Trend ]]</f>
        <v>0.75589999999999691</v>
      </c>
      <c r="F1040" s="6">
        <f t="shared" si="80"/>
        <v>0.5713848099999953</v>
      </c>
      <c r="G1040" s="6">
        <f>ABS(SMA1MSFT[[#This Row],[Erorr 1]])</f>
        <v>0.75589999999999691</v>
      </c>
      <c r="H1040" s="25">
        <f>SMA1MSFT[[#This Row],[Abs Erorr 1]]/SMA1MSFT[[#This Row],[Adj Close]]</f>
        <v>2.0211446111723036E-3</v>
      </c>
      <c r="I1040" s="23">
        <f t="shared" si="83"/>
        <v>372.63343333333336</v>
      </c>
      <c r="J1040" s="26">
        <f>(SMA1MSFT[[#This Row],[Adj Close]]-SMA1MSFT[[#This Row],[3-MA]])</f>
        <v>1.3625666666666234</v>
      </c>
      <c r="K1040" s="11">
        <f t="shared" si="82"/>
        <v>1.8565879211109932</v>
      </c>
      <c r="L1040" s="11">
        <f>ABS(SMA1MSFT[[#This Row],[Erorr 2]])</f>
        <v>1.3625666666666234</v>
      </c>
      <c r="M1040" s="25">
        <f>SMA1MSFT[[#This Row],[Abs Erorr 2]]/SMA1MSFT[[#This Row],[Adj Close]]</f>
        <v>3.6432653468663396E-3</v>
      </c>
      <c r="N1040" s="23">
        <f t="shared" si="84"/>
        <v>371.7598666666666</v>
      </c>
      <c r="O1040" s="27">
        <f>SMA1MSFT[[#This Row],[Adj Close]]-SMA1MSFT[[#This Row],[6-MA]]</f>
        <v>2.2361333333333846</v>
      </c>
      <c r="P1040" s="11">
        <f>(SMA1MSFT[[#This Row],[Adj Close]]-N1040)^2</f>
        <v>5.000292284444674</v>
      </c>
      <c r="Q1040" s="11">
        <f>ABS(SMA1MSFT[[#This Row],[Erorr 3]])</f>
        <v>2.2361333333333846</v>
      </c>
      <c r="R1040" s="28">
        <f>SMA1MSFT[[#This Row],[Abs Erorr 3]]/SMA1MSFT[[#This Row],[Adj Close]]</f>
        <v>5.9790300787532077E-3</v>
      </c>
    </row>
    <row r="1041" spans="2:18">
      <c r="B1041" s="14">
        <v>45293.291666666664</v>
      </c>
      <c r="C1041" s="15">
        <v>368.85410000000002</v>
      </c>
      <c r="D1041" s="23">
        <f t="shared" si="81"/>
        <v>373.99599999999998</v>
      </c>
      <c r="E1041" s="24">
        <f>SMA1MSFT[[#This Row],[Adj Close]]-SMA1MSFT[[#This Row],[Naive Trend ]]</f>
        <v>-5.1418999999999642</v>
      </c>
      <c r="F1041" s="6">
        <f t="shared" si="80"/>
        <v>26.439135609999632</v>
      </c>
      <c r="G1041" s="6">
        <f>ABS(SMA1MSFT[[#This Row],[Erorr 1]])</f>
        <v>5.1418999999999642</v>
      </c>
      <c r="H1041" s="25">
        <f>SMA1MSFT[[#This Row],[Abs Erorr 1]]/SMA1MSFT[[#This Row],[Adj Close]]</f>
        <v>1.3940200203820328E-2</v>
      </c>
      <c r="I1041" s="23">
        <f t="shared" si="83"/>
        <v>373.09093333333334</v>
      </c>
      <c r="J1041" s="26">
        <f>(SMA1MSFT[[#This Row],[Adj Close]]-SMA1MSFT[[#This Row],[3-MA]])</f>
        <v>-4.2368333333333226</v>
      </c>
      <c r="K1041" s="11">
        <f t="shared" si="82"/>
        <v>17.950756694444355</v>
      </c>
      <c r="L1041" s="11">
        <f>ABS(SMA1MSFT[[#This Row],[Erorr 2]])</f>
        <v>4.2368333333333226</v>
      </c>
      <c r="M1041" s="25">
        <f>SMA1MSFT[[#This Row],[Abs Erorr 2]]/SMA1MSFT[[#This Row],[Adj Close]]</f>
        <v>1.1486474823875679E-2</v>
      </c>
      <c r="N1041" s="23">
        <f t="shared" si="84"/>
        <v>372.6583</v>
      </c>
      <c r="O1041" s="27">
        <f>SMA1MSFT[[#This Row],[Adj Close]]-SMA1MSFT[[#This Row],[6-MA]]</f>
        <v>-3.8041999999999803</v>
      </c>
      <c r="P1041" s="11">
        <f>(SMA1MSFT[[#This Row],[Adj Close]]-N1041)^2</f>
        <v>14.471937639999849</v>
      </c>
      <c r="Q1041" s="11">
        <f>ABS(SMA1MSFT[[#This Row],[Erorr 3]])</f>
        <v>3.8041999999999803</v>
      </c>
      <c r="R1041" s="28">
        <f>SMA1MSFT[[#This Row],[Abs Erorr 3]]/SMA1MSFT[[#This Row],[Adj Close]]</f>
        <v>1.0313563004992978E-2</v>
      </c>
    </row>
    <row r="1042" spans="2:18">
      <c r="B1042" s="14">
        <v>45294.291666666664</v>
      </c>
      <c r="C1042" s="15">
        <v>368.5856</v>
      </c>
      <c r="D1042" s="23">
        <f t="shared" si="81"/>
        <v>368.85410000000002</v>
      </c>
      <c r="E1042" s="24">
        <f>SMA1MSFT[[#This Row],[Adj Close]]-SMA1MSFT[[#This Row],[Naive Trend ]]</f>
        <v>-0.26850000000001728</v>
      </c>
      <c r="F1042" s="6">
        <f t="shared" si="80"/>
        <v>7.2092250000009281E-2</v>
      </c>
      <c r="G1042" s="6">
        <f>ABS(SMA1MSFT[[#This Row],[Erorr 1]])</f>
        <v>0.26850000000001728</v>
      </c>
      <c r="H1042" s="25">
        <f>SMA1MSFT[[#This Row],[Abs Erorr 1]]/SMA1MSFT[[#This Row],[Adj Close]]</f>
        <v>7.2846036307445895E-4</v>
      </c>
      <c r="I1042" s="23">
        <f t="shared" si="83"/>
        <v>372.0300666666667</v>
      </c>
      <c r="J1042" s="26">
        <f>(SMA1MSFT[[#This Row],[Adj Close]]-SMA1MSFT[[#This Row],[3-MA]])</f>
        <v>-3.444466666666699</v>
      </c>
      <c r="K1042" s="11">
        <f t="shared" si="82"/>
        <v>11.864350617778001</v>
      </c>
      <c r="L1042" s="11">
        <f>ABS(SMA1MSFT[[#This Row],[Erorr 2]])</f>
        <v>3.444466666666699</v>
      </c>
      <c r="M1042" s="25">
        <f>SMA1MSFT[[#This Row],[Abs Erorr 2]]/SMA1MSFT[[#This Row],[Adj Close]]</f>
        <v>9.3450928811833634E-3</v>
      </c>
      <c r="N1042" s="23">
        <f t="shared" si="84"/>
        <v>372.21571666666665</v>
      </c>
      <c r="O1042" s="27">
        <f>SMA1MSFT[[#This Row],[Adj Close]]-SMA1MSFT[[#This Row],[6-MA]]</f>
        <v>-3.6301166666666518</v>
      </c>
      <c r="P1042" s="11">
        <f>(SMA1MSFT[[#This Row],[Adj Close]]-N1042)^2</f>
        <v>13.177747013611002</v>
      </c>
      <c r="Q1042" s="11">
        <f>ABS(SMA1MSFT[[#This Row],[Erorr 3]])</f>
        <v>3.6301166666666518</v>
      </c>
      <c r="R1042" s="28">
        <f>SMA1MSFT[[#This Row],[Abs Erorr 3]]/SMA1MSFT[[#This Row],[Adj Close]]</f>
        <v>9.8487750651860845E-3</v>
      </c>
    </row>
    <row r="1043" spans="2:18">
      <c r="B1043" s="14">
        <v>45295.291666666664</v>
      </c>
      <c r="C1043" s="15">
        <v>365.94</v>
      </c>
      <c r="D1043" s="23">
        <f t="shared" si="81"/>
        <v>368.5856</v>
      </c>
      <c r="E1043" s="24">
        <f>SMA1MSFT[[#This Row],[Adj Close]]-SMA1MSFT[[#This Row],[Naive Trend ]]</f>
        <v>-2.6456000000000017</v>
      </c>
      <c r="F1043" s="6">
        <f t="shared" si="80"/>
        <v>6.9991993600000093</v>
      </c>
      <c r="G1043" s="6">
        <f>ABS(SMA1MSFT[[#This Row],[Erorr 1]])</f>
        <v>2.6456000000000017</v>
      </c>
      <c r="H1043" s="25">
        <f>SMA1MSFT[[#This Row],[Abs Erorr 1]]/SMA1MSFT[[#This Row],[Adj Close]]</f>
        <v>7.2296004809531663E-3</v>
      </c>
      <c r="I1043" s="23">
        <f t="shared" si="83"/>
        <v>370.47856666666667</v>
      </c>
      <c r="J1043" s="26">
        <f>(SMA1MSFT[[#This Row],[Adj Close]]-SMA1MSFT[[#This Row],[3-MA]])</f>
        <v>-4.538566666666668</v>
      </c>
      <c r="K1043" s="11">
        <f t="shared" si="82"/>
        <v>20.598587387777791</v>
      </c>
      <c r="L1043" s="11">
        <f>ABS(SMA1MSFT[[#This Row],[Erorr 2]])</f>
        <v>4.538566666666668</v>
      </c>
      <c r="M1043" s="25">
        <f>SMA1MSFT[[#This Row],[Abs Erorr 2]]/SMA1MSFT[[#This Row],[Adj Close]]</f>
        <v>1.2402488568253451E-2</v>
      </c>
      <c r="N1043" s="23">
        <f t="shared" si="84"/>
        <v>371.55599999999998</v>
      </c>
      <c r="O1043" s="27">
        <f>SMA1MSFT[[#This Row],[Adj Close]]-SMA1MSFT[[#This Row],[6-MA]]</f>
        <v>-5.6159999999999854</v>
      </c>
      <c r="P1043" s="11">
        <f>(SMA1MSFT[[#This Row],[Adj Close]]-N1043)^2</f>
        <v>31.539455999999838</v>
      </c>
      <c r="Q1043" s="11">
        <f>ABS(SMA1MSFT[[#This Row],[Erorr 3]])</f>
        <v>5.6159999999999854</v>
      </c>
      <c r="R1043" s="28">
        <f>SMA1MSFT[[#This Row],[Abs Erorr 3]]/SMA1MSFT[[#This Row],[Adj Close]]</f>
        <v>1.5346778160354117E-2</v>
      </c>
    </row>
    <row r="1044" spans="2:18">
      <c r="B1044" s="14">
        <v>45296.291666666664</v>
      </c>
      <c r="C1044" s="15">
        <v>365.75099999999998</v>
      </c>
      <c r="D1044" s="23">
        <f t="shared" si="81"/>
        <v>365.94</v>
      </c>
      <c r="E1044" s="24">
        <f>SMA1MSFT[[#This Row],[Adj Close]]-SMA1MSFT[[#This Row],[Naive Trend ]]</f>
        <v>-0.18900000000002137</v>
      </c>
      <c r="F1044" s="6">
        <f t="shared" si="80"/>
        <v>3.572100000000808E-2</v>
      </c>
      <c r="G1044" s="6">
        <f>ABS(SMA1MSFT[[#This Row],[Erorr 1]])</f>
        <v>0.18900000000002137</v>
      </c>
      <c r="H1044" s="25">
        <f>SMA1MSFT[[#This Row],[Abs Erorr 1]]/SMA1MSFT[[#This Row],[Adj Close]]</f>
        <v>5.1674499864667867E-4</v>
      </c>
      <c r="I1044" s="23">
        <f t="shared" si="83"/>
        <v>367.79323333333332</v>
      </c>
      <c r="J1044" s="26">
        <f>(SMA1MSFT[[#This Row],[Adj Close]]-SMA1MSFT[[#This Row],[3-MA]])</f>
        <v>-2.0422333333333427</v>
      </c>
      <c r="K1044" s="11">
        <f t="shared" si="82"/>
        <v>4.1707169877778156</v>
      </c>
      <c r="L1044" s="11">
        <f>ABS(SMA1MSFT[[#This Row],[Erorr 2]])</f>
        <v>2.0422333333333427</v>
      </c>
      <c r="M1044" s="25">
        <f>SMA1MSFT[[#This Row],[Abs Erorr 2]]/SMA1MSFT[[#This Row],[Adj Close]]</f>
        <v>5.5836712225895285E-3</v>
      </c>
      <c r="N1044" s="23">
        <f t="shared" si="84"/>
        <v>370.44208333333336</v>
      </c>
      <c r="O1044" s="27">
        <f>SMA1MSFT[[#This Row],[Adj Close]]-SMA1MSFT[[#This Row],[6-MA]]</f>
        <v>-4.6910833333333812</v>
      </c>
      <c r="P1044" s="11">
        <f>(SMA1MSFT[[#This Row],[Adj Close]]-N1044)^2</f>
        <v>22.006262840278229</v>
      </c>
      <c r="Q1044" s="11">
        <f>ABS(SMA1MSFT[[#This Row],[Erorr 3]])</f>
        <v>4.6910833333333812</v>
      </c>
      <c r="R1044" s="28">
        <f>SMA1MSFT[[#This Row],[Abs Erorr 3]]/SMA1MSFT[[#This Row],[Adj Close]]</f>
        <v>1.2825893390129846E-2</v>
      </c>
    </row>
    <row r="1045" spans="2:18">
      <c r="B1045" s="14">
        <v>45299.291666666664</v>
      </c>
      <c r="C1045" s="15">
        <v>372.65339999999998</v>
      </c>
      <c r="D1045" s="23">
        <f t="shared" si="81"/>
        <v>365.75099999999998</v>
      </c>
      <c r="E1045" s="24">
        <f>SMA1MSFT[[#This Row],[Adj Close]]-SMA1MSFT[[#This Row],[Naive Trend ]]</f>
        <v>6.9024000000000001</v>
      </c>
      <c r="F1045" s="6">
        <f t="shared" si="80"/>
        <v>47.643125760000004</v>
      </c>
      <c r="G1045" s="6">
        <f>ABS(SMA1MSFT[[#This Row],[Erorr 1]])</f>
        <v>6.9024000000000001</v>
      </c>
      <c r="H1045" s="25">
        <f>SMA1MSFT[[#This Row],[Abs Erorr 1]]/SMA1MSFT[[#This Row],[Adj Close]]</f>
        <v>1.8522305176874813E-2</v>
      </c>
      <c r="I1045" s="23">
        <f t="shared" si="83"/>
        <v>366.75886666666662</v>
      </c>
      <c r="J1045" s="26">
        <f>(SMA1MSFT[[#This Row],[Adj Close]]-SMA1MSFT[[#This Row],[3-MA]])</f>
        <v>5.8945333333333565</v>
      </c>
      <c r="K1045" s="11">
        <f t="shared" si="82"/>
        <v>34.74552321777805</v>
      </c>
      <c r="L1045" s="11">
        <f>ABS(SMA1MSFT[[#This Row],[Erorr 2]])</f>
        <v>5.8945333333333565</v>
      </c>
      <c r="M1045" s="25">
        <f>SMA1MSFT[[#This Row],[Abs Erorr 2]]/SMA1MSFT[[#This Row],[Adj Close]]</f>
        <v>1.5817736624255559E-2</v>
      </c>
      <c r="N1045" s="23">
        <f t="shared" si="84"/>
        <v>369.39446666666663</v>
      </c>
      <c r="O1045" s="27">
        <f>SMA1MSFT[[#This Row],[Adj Close]]-SMA1MSFT[[#This Row],[6-MA]]</f>
        <v>3.2589333333333457</v>
      </c>
      <c r="P1045" s="11">
        <f>(SMA1MSFT[[#This Row],[Adj Close]]-N1045)^2</f>
        <v>10.620646471111192</v>
      </c>
      <c r="Q1045" s="11">
        <f>ABS(SMA1MSFT[[#This Row],[Erorr 3]])</f>
        <v>3.2589333333333457</v>
      </c>
      <c r="R1045" s="28">
        <f>SMA1MSFT[[#This Row],[Abs Erorr 3]]/SMA1MSFT[[#This Row],[Adj Close]]</f>
        <v>8.7452129333405945E-3</v>
      </c>
    </row>
    <row r="1046" spans="2:18">
      <c r="B1046" s="14">
        <v>45300.291666666664</v>
      </c>
      <c r="C1046" s="15">
        <v>373.7473</v>
      </c>
      <c r="D1046" s="23">
        <f t="shared" si="81"/>
        <v>372.65339999999998</v>
      </c>
      <c r="E1046" s="24">
        <f>SMA1MSFT[[#This Row],[Adj Close]]-SMA1MSFT[[#This Row],[Naive Trend ]]</f>
        <v>1.0939000000000192</v>
      </c>
      <c r="F1046" s="6">
        <f t="shared" si="80"/>
        <v>1.1966172100000421</v>
      </c>
      <c r="G1046" s="6">
        <f>ABS(SMA1MSFT[[#This Row],[Erorr 1]])</f>
        <v>1.0939000000000192</v>
      </c>
      <c r="H1046" s="25">
        <f>SMA1MSFT[[#This Row],[Abs Erorr 1]]/SMA1MSFT[[#This Row],[Adj Close]]</f>
        <v>2.9268438862301324E-3</v>
      </c>
      <c r="I1046" s="23">
        <f t="shared" si="83"/>
        <v>368.1148</v>
      </c>
      <c r="J1046" s="26">
        <f>(SMA1MSFT[[#This Row],[Adj Close]]-SMA1MSFT[[#This Row],[3-MA]])</f>
        <v>5.6324999999999932</v>
      </c>
      <c r="K1046" s="11">
        <f t="shared" si="82"/>
        <v>31.725056249999923</v>
      </c>
      <c r="L1046" s="11">
        <f>ABS(SMA1MSFT[[#This Row],[Erorr 2]])</f>
        <v>5.6324999999999932</v>
      </c>
      <c r="M1046" s="25">
        <f>SMA1MSFT[[#This Row],[Abs Erorr 2]]/SMA1MSFT[[#This Row],[Adj Close]]</f>
        <v>1.5070342983079726E-2</v>
      </c>
      <c r="N1046" s="23">
        <f t="shared" si="84"/>
        <v>369.29668333333331</v>
      </c>
      <c r="O1046" s="27">
        <f>SMA1MSFT[[#This Row],[Adj Close]]-SMA1MSFT[[#This Row],[6-MA]]</f>
        <v>4.45061666666669</v>
      </c>
      <c r="P1046" s="11">
        <f>(SMA1MSFT[[#This Row],[Adj Close]]-N1046)^2</f>
        <v>19.807988713611319</v>
      </c>
      <c r="Q1046" s="11">
        <f>ABS(SMA1MSFT[[#This Row],[Erorr 3]])</f>
        <v>4.45061666666669</v>
      </c>
      <c r="R1046" s="28">
        <f>SMA1MSFT[[#This Row],[Abs Erorr 3]]/SMA1MSFT[[#This Row],[Adj Close]]</f>
        <v>1.1908090484310362E-2</v>
      </c>
    </row>
    <row r="1047" spans="2:18">
      <c r="B1047" s="14">
        <v>45301.291666666664</v>
      </c>
      <c r="C1047" s="15">
        <v>380.68939999999998</v>
      </c>
      <c r="D1047" s="23">
        <f t="shared" si="81"/>
        <v>373.7473</v>
      </c>
      <c r="E1047" s="24">
        <f>SMA1MSFT[[#This Row],[Adj Close]]-SMA1MSFT[[#This Row],[Naive Trend ]]</f>
        <v>6.9420999999999822</v>
      </c>
      <c r="F1047" s="6">
        <f t="shared" si="80"/>
        <v>48.192752409999756</v>
      </c>
      <c r="G1047" s="6">
        <f>ABS(SMA1MSFT[[#This Row],[Erorr 1]])</f>
        <v>6.9420999999999822</v>
      </c>
      <c r="H1047" s="25">
        <f>SMA1MSFT[[#This Row],[Abs Erorr 1]]/SMA1MSFT[[#This Row],[Adj Close]]</f>
        <v>1.8235600991254243E-2</v>
      </c>
      <c r="I1047" s="23">
        <f t="shared" si="83"/>
        <v>370.7172333333333</v>
      </c>
      <c r="J1047" s="26">
        <f>(SMA1MSFT[[#This Row],[Adj Close]]-SMA1MSFT[[#This Row],[3-MA]])</f>
        <v>9.9721666666666806</v>
      </c>
      <c r="K1047" s="11">
        <f t="shared" si="82"/>
        <v>99.444108027778057</v>
      </c>
      <c r="L1047" s="11">
        <f>ABS(SMA1MSFT[[#This Row],[Erorr 2]])</f>
        <v>9.9721666666666806</v>
      </c>
      <c r="M1047" s="25">
        <f>SMA1MSFT[[#This Row],[Abs Erorr 2]]/SMA1MSFT[[#This Row],[Adj Close]]</f>
        <v>2.6195020577580257E-2</v>
      </c>
      <c r="N1047" s="23">
        <f t="shared" si="84"/>
        <v>369.25523333333331</v>
      </c>
      <c r="O1047" s="27">
        <f>SMA1MSFT[[#This Row],[Adj Close]]-SMA1MSFT[[#This Row],[6-MA]]</f>
        <v>11.43416666666667</v>
      </c>
      <c r="P1047" s="11">
        <f>(SMA1MSFT[[#This Row],[Adj Close]]-N1047)^2</f>
        <v>130.74016736111119</v>
      </c>
      <c r="Q1047" s="11">
        <f>ABS(SMA1MSFT[[#This Row],[Erorr 3]])</f>
        <v>11.43416666666667</v>
      </c>
      <c r="R1047" s="28">
        <f>SMA1MSFT[[#This Row],[Abs Erorr 3]]/SMA1MSFT[[#This Row],[Adj Close]]</f>
        <v>3.003542170248678E-2</v>
      </c>
    </row>
    <row r="1048" spans="2:18">
      <c r="B1048" s="14">
        <v>45302.291666666664</v>
      </c>
      <c r="C1048" s="15">
        <v>382.53930000000003</v>
      </c>
      <c r="D1048" s="23">
        <f t="shared" si="81"/>
        <v>380.68939999999998</v>
      </c>
      <c r="E1048" s="24">
        <f>SMA1MSFT[[#This Row],[Adj Close]]-SMA1MSFT[[#This Row],[Naive Trend ]]</f>
        <v>1.8499000000000478</v>
      </c>
      <c r="F1048" s="6">
        <f t="shared" si="80"/>
        <v>3.4221300100001768</v>
      </c>
      <c r="G1048" s="6">
        <f>ABS(SMA1MSFT[[#This Row],[Erorr 1]])</f>
        <v>1.8499000000000478</v>
      </c>
      <c r="H1048" s="25">
        <f>SMA1MSFT[[#This Row],[Abs Erorr 1]]/SMA1MSFT[[#This Row],[Adj Close]]</f>
        <v>4.8358430101169934E-3</v>
      </c>
      <c r="I1048" s="23">
        <f t="shared" si="83"/>
        <v>375.69669999999996</v>
      </c>
      <c r="J1048" s="26">
        <f>(SMA1MSFT[[#This Row],[Adj Close]]-SMA1MSFT[[#This Row],[3-MA]])</f>
        <v>6.8426000000000613</v>
      </c>
      <c r="K1048" s="11">
        <f t="shared" si="82"/>
        <v>46.821174760000837</v>
      </c>
      <c r="L1048" s="11">
        <f>ABS(SMA1MSFT[[#This Row],[Erorr 2]])</f>
        <v>6.8426000000000613</v>
      </c>
      <c r="M1048" s="25">
        <f>SMA1MSFT[[#This Row],[Abs Erorr 2]]/SMA1MSFT[[#This Row],[Adj Close]]</f>
        <v>1.7887312493121782E-2</v>
      </c>
      <c r="N1048" s="23">
        <f t="shared" si="84"/>
        <v>371.22778333333326</v>
      </c>
      <c r="O1048" s="27">
        <f>SMA1MSFT[[#This Row],[Adj Close]]-SMA1MSFT[[#This Row],[6-MA]]</f>
        <v>11.311516666666762</v>
      </c>
      <c r="P1048" s="11">
        <f>(SMA1MSFT[[#This Row],[Adj Close]]-N1048)^2</f>
        <v>127.95040930027993</v>
      </c>
      <c r="Q1048" s="11">
        <f>ABS(SMA1MSFT[[#This Row],[Erorr 3]])</f>
        <v>11.311516666666762</v>
      </c>
      <c r="R1048" s="28">
        <f>SMA1MSFT[[#This Row],[Abs Erorr 3]]/SMA1MSFT[[#This Row],[Adj Close]]</f>
        <v>2.9569554465820273E-2</v>
      </c>
    </row>
    <row r="1049" spans="2:18">
      <c r="B1049" s="14">
        <v>45303.291666666664</v>
      </c>
      <c r="C1049" s="15">
        <v>386.35840000000002</v>
      </c>
      <c r="D1049" s="23">
        <f t="shared" si="81"/>
        <v>382.53930000000003</v>
      </c>
      <c r="E1049" s="24">
        <f>SMA1MSFT[[#This Row],[Adj Close]]-SMA1MSFT[[#This Row],[Naive Trend ]]</f>
        <v>3.8190999999999917</v>
      </c>
      <c r="F1049" s="6">
        <f t="shared" si="80"/>
        <v>14.585524809999937</v>
      </c>
      <c r="G1049" s="6">
        <f>ABS(SMA1MSFT[[#This Row],[Erorr 1]])</f>
        <v>3.8190999999999917</v>
      </c>
      <c r="H1049" s="25">
        <f>SMA1MSFT[[#This Row],[Abs Erorr 1]]/SMA1MSFT[[#This Row],[Adj Close]]</f>
        <v>9.88486338073662E-3</v>
      </c>
      <c r="I1049" s="23">
        <f t="shared" si="83"/>
        <v>378.99200000000002</v>
      </c>
      <c r="J1049" s="26">
        <f>(SMA1MSFT[[#This Row],[Adj Close]]-SMA1MSFT[[#This Row],[3-MA]])</f>
        <v>7.3663999999999987</v>
      </c>
      <c r="K1049" s="11">
        <f t="shared" si="82"/>
        <v>54.263848959999983</v>
      </c>
      <c r="L1049" s="11">
        <f>ABS(SMA1MSFT[[#This Row],[Erorr 2]])</f>
        <v>7.3663999999999987</v>
      </c>
      <c r="M1049" s="25">
        <f>SMA1MSFT[[#This Row],[Abs Erorr 2]]/SMA1MSFT[[#This Row],[Adj Close]]</f>
        <v>1.9066234874147936E-2</v>
      </c>
      <c r="N1049" s="23">
        <f t="shared" si="84"/>
        <v>373.55340000000001</v>
      </c>
      <c r="O1049" s="27">
        <f>SMA1MSFT[[#This Row],[Adj Close]]-SMA1MSFT[[#This Row],[6-MA]]</f>
        <v>12.805000000000007</v>
      </c>
      <c r="P1049" s="11">
        <f>(SMA1MSFT[[#This Row],[Adj Close]]-N1049)^2</f>
        <v>163.96802500000018</v>
      </c>
      <c r="Q1049" s="11">
        <f>ABS(SMA1MSFT[[#This Row],[Erorr 3]])</f>
        <v>12.805000000000007</v>
      </c>
      <c r="R1049" s="28">
        <f>SMA1MSFT[[#This Row],[Abs Erorr 3]]/SMA1MSFT[[#This Row],[Adj Close]]</f>
        <v>3.3142802123624089E-2</v>
      </c>
    </row>
    <row r="1050" spans="2:18">
      <c r="B1050" s="14">
        <v>45307.291666666664</v>
      </c>
      <c r="C1050" s="15">
        <v>388.14870000000002</v>
      </c>
      <c r="D1050" s="23">
        <f t="shared" si="81"/>
        <v>386.35840000000002</v>
      </c>
      <c r="E1050" s="24">
        <f>SMA1MSFT[[#This Row],[Adj Close]]-SMA1MSFT[[#This Row],[Naive Trend ]]</f>
        <v>1.790300000000002</v>
      </c>
      <c r="F1050" s="6">
        <f t="shared" si="80"/>
        <v>3.205174090000007</v>
      </c>
      <c r="G1050" s="6">
        <f>ABS(SMA1MSFT[[#This Row],[Erorr 1]])</f>
        <v>1.790300000000002</v>
      </c>
      <c r="H1050" s="25">
        <f>SMA1MSFT[[#This Row],[Abs Erorr 1]]/SMA1MSFT[[#This Row],[Adj Close]]</f>
        <v>4.6124075644205483E-3</v>
      </c>
      <c r="I1050" s="23">
        <f t="shared" si="83"/>
        <v>383.19569999999999</v>
      </c>
      <c r="J1050" s="26">
        <f>(SMA1MSFT[[#This Row],[Adj Close]]-SMA1MSFT[[#This Row],[3-MA]])</f>
        <v>4.9530000000000314</v>
      </c>
      <c r="K1050" s="11">
        <f t="shared" si="82"/>
        <v>24.532209000000311</v>
      </c>
      <c r="L1050" s="11">
        <f>ABS(SMA1MSFT[[#This Row],[Erorr 2]])</f>
        <v>4.9530000000000314</v>
      </c>
      <c r="M1050" s="25">
        <f>SMA1MSFT[[#This Row],[Abs Erorr 2]]/SMA1MSFT[[#This Row],[Adj Close]]</f>
        <v>1.276057346063514E-2</v>
      </c>
      <c r="N1050" s="23">
        <f t="shared" si="84"/>
        <v>376.9564666666667</v>
      </c>
      <c r="O1050" s="27">
        <f>SMA1MSFT[[#This Row],[Adj Close]]-SMA1MSFT[[#This Row],[6-MA]]</f>
        <v>11.19223333333332</v>
      </c>
      <c r="P1050" s="11">
        <f>(SMA1MSFT[[#This Row],[Adj Close]]-N1050)^2</f>
        <v>125.26608698777748</v>
      </c>
      <c r="Q1050" s="11">
        <f>ABS(SMA1MSFT[[#This Row],[Erorr 3]])</f>
        <v>11.19223333333332</v>
      </c>
      <c r="R1050" s="28">
        <f>SMA1MSFT[[#This Row],[Abs Erorr 3]]/SMA1MSFT[[#This Row],[Adj Close]]</f>
        <v>2.8834911293876081E-2</v>
      </c>
    </row>
    <row r="1051" spans="2:18">
      <c r="B1051" s="14">
        <v>45308.291666666664</v>
      </c>
      <c r="C1051" s="15">
        <v>387.35300000000001</v>
      </c>
      <c r="D1051" s="23">
        <f t="shared" si="81"/>
        <v>388.14870000000002</v>
      </c>
      <c r="E1051" s="24">
        <f>SMA1MSFT[[#This Row],[Adj Close]]-SMA1MSFT[[#This Row],[Naive Trend ]]</f>
        <v>-0.79570000000001073</v>
      </c>
      <c r="F1051" s="6">
        <f t="shared" si="80"/>
        <v>0.6331384900000171</v>
      </c>
      <c r="G1051" s="6">
        <f>ABS(SMA1MSFT[[#This Row],[Erorr 1]])</f>
        <v>0.79570000000001073</v>
      </c>
      <c r="H1051" s="25">
        <f>SMA1MSFT[[#This Row],[Abs Erorr 1]]/SMA1MSFT[[#This Row],[Adj Close]]</f>
        <v>2.0541986250268121E-3</v>
      </c>
      <c r="I1051" s="23">
        <f t="shared" si="83"/>
        <v>385.6821333333333</v>
      </c>
      <c r="J1051" s="26">
        <f>(SMA1MSFT[[#This Row],[Adj Close]]-SMA1MSFT[[#This Row],[3-MA]])</f>
        <v>1.6708666666667114</v>
      </c>
      <c r="K1051" s="11">
        <f t="shared" si="82"/>
        <v>2.7917954177779269</v>
      </c>
      <c r="L1051" s="11">
        <f>ABS(SMA1MSFT[[#This Row],[Erorr 2]])</f>
        <v>1.6708666666667114</v>
      </c>
      <c r="M1051" s="25">
        <f>SMA1MSFT[[#This Row],[Abs Erorr 2]]/SMA1MSFT[[#This Row],[Adj Close]]</f>
        <v>4.3135503446900146E-3</v>
      </c>
      <c r="N1051" s="23">
        <f t="shared" si="84"/>
        <v>380.68941666666666</v>
      </c>
      <c r="O1051" s="27">
        <f>SMA1MSFT[[#This Row],[Adj Close]]-SMA1MSFT[[#This Row],[6-MA]]</f>
        <v>6.6635833333333494</v>
      </c>
      <c r="P1051" s="11">
        <f>(SMA1MSFT[[#This Row],[Adj Close]]-N1051)^2</f>
        <v>44.403342840277993</v>
      </c>
      <c r="Q1051" s="11">
        <f>ABS(SMA1MSFT[[#This Row],[Erorr 3]])</f>
        <v>6.6635833333333494</v>
      </c>
      <c r="R1051" s="28">
        <f>SMA1MSFT[[#This Row],[Abs Erorr 3]]/SMA1MSFT[[#This Row],[Adj Close]]</f>
        <v>1.7202870078025338E-2</v>
      </c>
    </row>
    <row r="1052" spans="2:18">
      <c r="B1052" s="14">
        <v>45309.291666666664</v>
      </c>
      <c r="C1052" s="15">
        <v>391.72910000000002</v>
      </c>
      <c r="D1052" s="23">
        <f t="shared" si="81"/>
        <v>387.35300000000001</v>
      </c>
      <c r="E1052" s="24">
        <f>SMA1MSFT[[#This Row],[Adj Close]]-SMA1MSFT[[#This Row],[Naive Trend ]]</f>
        <v>4.3761000000000081</v>
      </c>
      <c r="F1052" s="6">
        <f t="shared" si="80"/>
        <v>19.150251210000071</v>
      </c>
      <c r="G1052" s="6">
        <f>ABS(SMA1MSFT[[#This Row],[Erorr 1]])</f>
        <v>4.3761000000000081</v>
      </c>
      <c r="H1052" s="25">
        <f>SMA1MSFT[[#This Row],[Abs Erorr 1]]/SMA1MSFT[[#This Row],[Adj Close]]</f>
        <v>1.1171240533317561E-2</v>
      </c>
      <c r="I1052" s="23">
        <f t="shared" si="83"/>
        <v>387.28670000000005</v>
      </c>
      <c r="J1052" s="26">
        <f>(SMA1MSFT[[#This Row],[Adj Close]]-SMA1MSFT[[#This Row],[3-MA]])</f>
        <v>4.4423999999999637</v>
      </c>
      <c r="K1052" s="11">
        <f t="shared" si="82"/>
        <v>19.734917759999679</v>
      </c>
      <c r="L1052" s="11">
        <f>ABS(SMA1MSFT[[#This Row],[Erorr 2]])</f>
        <v>4.4423999999999637</v>
      </c>
      <c r="M1052" s="25">
        <f>SMA1MSFT[[#This Row],[Abs Erorr 2]]/SMA1MSFT[[#This Row],[Adj Close]]</f>
        <v>1.1340490149953026E-2</v>
      </c>
      <c r="N1052" s="23">
        <f t="shared" si="84"/>
        <v>383.13934999999998</v>
      </c>
      <c r="O1052" s="27">
        <f>SMA1MSFT[[#This Row],[Adj Close]]-SMA1MSFT[[#This Row],[6-MA]]</f>
        <v>8.5897500000000377</v>
      </c>
      <c r="P1052" s="11">
        <f>(SMA1MSFT[[#This Row],[Adj Close]]-N1052)^2</f>
        <v>73.783805062500647</v>
      </c>
      <c r="Q1052" s="11">
        <f>ABS(SMA1MSFT[[#This Row],[Erorr 3]])</f>
        <v>8.5897500000000377</v>
      </c>
      <c r="R1052" s="28">
        <f>SMA1MSFT[[#This Row],[Abs Erorr 3]]/SMA1MSFT[[#This Row],[Adj Close]]</f>
        <v>2.1927781214109539E-2</v>
      </c>
    </row>
    <row r="1053" spans="2:18">
      <c r="B1053" s="14">
        <v>45310.291666666664</v>
      </c>
      <c r="C1053" s="15">
        <v>396.50299999999999</v>
      </c>
      <c r="D1053" s="23">
        <f t="shared" si="81"/>
        <v>391.72910000000002</v>
      </c>
      <c r="E1053" s="24">
        <f>SMA1MSFT[[#This Row],[Adj Close]]-SMA1MSFT[[#This Row],[Naive Trend ]]</f>
        <v>4.7738999999999692</v>
      </c>
      <c r="F1053" s="6">
        <f t="shared" si="80"/>
        <v>22.790121209999704</v>
      </c>
      <c r="G1053" s="6">
        <f>ABS(SMA1MSFT[[#This Row],[Erorr 1]])</f>
        <v>4.7738999999999692</v>
      </c>
      <c r="H1053" s="25">
        <f>SMA1MSFT[[#This Row],[Abs Erorr 1]]/SMA1MSFT[[#This Row],[Adj Close]]</f>
        <v>1.2040009785550095E-2</v>
      </c>
      <c r="I1053" s="23">
        <f t="shared" si="83"/>
        <v>389.07693333333333</v>
      </c>
      <c r="J1053" s="26">
        <f>(SMA1MSFT[[#This Row],[Adj Close]]-SMA1MSFT[[#This Row],[3-MA]])</f>
        <v>7.4260666666666566</v>
      </c>
      <c r="K1053" s="11">
        <f t="shared" si="82"/>
        <v>55.14646613777763</v>
      </c>
      <c r="L1053" s="11">
        <f>ABS(SMA1MSFT[[#This Row],[Erorr 2]])</f>
        <v>7.4260666666666566</v>
      </c>
      <c r="M1053" s="25">
        <f>SMA1MSFT[[#This Row],[Abs Erorr 2]]/SMA1MSFT[[#This Row],[Adj Close]]</f>
        <v>1.8728904110855798E-2</v>
      </c>
      <c r="N1053" s="23">
        <f t="shared" si="84"/>
        <v>386.13631666666669</v>
      </c>
      <c r="O1053" s="27">
        <f>SMA1MSFT[[#This Row],[Adj Close]]-SMA1MSFT[[#This Row],[6-MA]]</f>
        <v>10.366683333333299</v>
      </c>
      <c r="P1053" s="11">
        <f>(SMA1MSFT[[#This Row],[Adj Close]]-N1053)^2</f>
        <v>107.46812333361039</v>
      </c>
      <c r="Q1053" s="11">
        <f>ABS(SMA1MSFT[[#This Row],[Erorr 3]])</f>
        <v>10.366683333333299</v>
      </c>
      <c r="R1053" s="28">
        <f>SMA1MSFT[[#This Row],[Abs Erorr 3]]/SMA1MSFT[[#This Row],[Adj Close]]</f>
        <v>2.6145283474105618E-2</v>
      </c>
    </row>
    <row r="1054" spans="2:18">
      <c r="B1054" s="14">
        <v>45313.291666666664</v>
      </c>
      <c r="C1054" s="15">
        <v>394.35480000000001</v>
      </c>
      <c r="D1054" s="23">
        <f t="shared" si="81"/>
        <v>396.50299999999999</v>
      </c>
      <c r="E1054" s="24">
        <f>SMA1MSFT[[#This Row],[Adj Close]]-SMA1MSFT[[#This Row],[Naive Trend ]]</f>
        <v>-2.1481999999999744</v>
      </c>
      <c r="F1054" s="6">
        <f t="shared" si="80"/>
        <v>4.6147632399998901</v>
      </c>
      <c r="G1054" s="6">
        <f>ABS(SMA1MSFT[[#This Row],[Erorr 1]])</f>
        <v>2.1481999999999744</v>
      </c>
      <c r="H1054" s="25">
        <f>SMA1MSFT[[#This Row],[Abs Erorr 1]]/SMA1MSFT[[#This Row],[Adj Close]]</f>
        <v>5.4473788578203548E-3</v>
      </c>
      <c r="I1054" s="23">
        <f t="shared" si="83"/>
        <v>391.86169999999998</v>
      </c>
      <c r="J1054" s="26">
        <f>(SMA1MSFT[[#This Row],[Adj Close]]-SMA1MSFT[[#This Row],[3-MA]])</f>
        <v>2.4931000000000267</v>
      </c>
      <c r="K1054" s="11">
        <f t="shared" si="82"/>
        <v>6.215547610000133</v>
      </c>
      <c r="L1054" s="11">
        <f>ABS(SMA1MSFT[[#This Row],[Erorr 2]])</f>
        <v>2.4931000000000267</v>
      </c>
      <c r="M1054" s="25">
        <f>SMA1MSFT[[#This Row],[Abs Erorr 2]]/SMA1MSFT[[#This Row],[Adj Close]]</f>
        <v>6.3219719907048845E-3</v>
      </c>
      <c r="N1054" s="23">
        <f t="shared" si="84"/>
        <v>388.77191666666664</v>
      </c>
      <c r="O1054" s="27">
        <f>SMA1MSFT[[#This Row],[Adj Close]]-SMA1MSFT[[#This Row],[6-MA]]</f>
        <v>5.5828833333333705</v>
      </c>
      <c r="P1054" s="11">
        <f>(SMA1MSFT[[#This Row],[Adj Close]]-N1054)^2</f>
        <v>31.168586313611527</v>
      </c>
      <c r="Q1054" s="11">
        <f>ABS(SMA1MSFT[[#This Row],[Erorr 3]])</f>
        <v>5.5828833333333705</v>
      </c>
      <c r="R1054" s="28">
        <f>SMA1MSFT[[#This Row],[Abs Erorr 3]]/SMA1MSFT[[#This Row],[Adj Close]]</f>
        <v>1.4157006161287679E-2</v>
      </c>
    </row>
    <row r="1055" spans="2:18">
      <c r="B1055" s="14">
        <v>45314.291666666664</v>
      </c>
      <c r="C1055" s="15">
        <v>396.73180000000002</v>
      </c>
      <c r="D1055" s="23">
        <f t="shared" si="81"/>
        <v>394.35480000000001</v>
      </c>
      <c r="E1055" s="24">
        <f>SMA1MSFT[[#This Row],[Adj Close]]-SMA1MSFT[[#This Row],[Naive Trend ]]</f>
        <v>2.3770000000000095</v>
      </c>
      <c r="F1055" s="6">
        <f t="shared" si="80"/>
        <v>5.650129000000045</v>
      </c>
      <c r="G1055" s="6">
        <f>ABS(SMA1MSFT[[#This Row],[Erorr 1]])</f>
        <v>2.3770000000000095</v>
      </c>
      <c r="H1055" s="25">
        <f>SMA1MSFT[[#This Row],[Abs Erorr 1]]/SMA1MSFT[[#This Row],[Adj Close]]</f>
        <v>5.9914531681100665E-3</v>
      </c>
      <c r="I1055" s="23">
        <f t="shared" si="83"/>
        <v>394.19563333333332</v>
      </c>
      <c r="J1055" s="26">
        <f>(SMA1MSFT[[#This Row],[Adj Close]]-SMA1MSFT[[#This Row],[3-MA]])</f>
        <v>2.536166666666702</v>
      </c>
      <c r="K1055" s="11">
        <f t="shared" si="82"/>
        <v>6.4321413611112899</v>
      </c>
      <c r="L1055" s="11">
        <f>ABS(SMA1MSFT[[#This Row],[Erorr 2]])</f>
        <v>2.536166666666702</v>
      </c>
      <c r="M1055" s="25">
        <f>SMA1MSFT[[#This Row],[Abs Erorr 2]]/SMA1MSFT[[#This Row],[Adj Close]]</f>
        <v>6.3926477954797216E-3</v>
      </c>
      <c r="N1055" s="23">
        <f t="shared" si="84"/>
        <v>390.74116666666669</v>
      </c>
      <c r="O1055" s="27">
        <f>SMA1MSFT[[#This Row],[Adj Close]]-SMA1MSFT[[#This Row],[6-MA]]</f>
        <v>5.990633333333335</v>
      </c>
      <c r="P1055" s="11">
        <f>(SMA1MSFT[[#This Row],[Adj Close]]-N1055)^2</f>
        <v>35.887687734444462</v>
      </c>
      <c r="Q1055" s="11">
        <f>ABS(SMA1MSFT[[#This Row],[Erorr 3]])</f>
        <v>5.990633333333335</v>
      </c>
      <c r="R1055" s="28">
        <f>SMA1MSFT[[#This Row],[Abs Erorr 3]]/SMA1MSFT[[#This Row],[Adj Close]]</f>
        <v>1.5099957536384365E-2</v>
      </c>
    </row>
    <row r="1056" spans="2:18">
      <c r="B1056" s="14">
        <v>45315.291666666664</v>
      </c>
      <c r="C1056" s="15">
        <v>400.37189999999998</v>
      </c>
      <c r="D1056" s="23">
        <f t="shared" si="81"/>
        <v>396.73180000000002</v>
      </c>
      <c r="E1056" s="24">
        <f>SMA1MSFT[[#This Row],[Adj Close]]-SMA1MSFT[[#This Row],[Naive Trend ]]</f>
        <v>3.6400999999999613</v>
      </c>
      <c r="F1056" s="6">
        <f t="shared" si="80"/>
        <v>13.250328009999718</v>
      </c>
      <c r="G1056" s="6">
        <f>ABS(SMA1MSFT[[#This Row],[Erorr 1]])</f>
        <v>3.6400999999999613</v>
      </c>
      <c r="H1056" s="25">
        <f>SMA1MSFT[[#This Row],[Abs Erorr 1]]/SMA1MSFT[[#This Row],[Adj Close]]</f>
        <v>9.0917969018304273E-3</v>
      </c>
      <c r="I1056" s="23">
        <f t="shared" si="83"/>
        <v>395.86320000000001</v>
      </c>
      <c r="J1056" s="26">
        <f>(SMA1MSFT[[#This Row],[Adj Close]]-SMA1MSFT[[#This Row],[3-MA]])</f>
        <v>4.5086999999999762</v>
      </c>
      <c r="K1056" s="11">
        <f t="shared" si="82"/>
        <v>20.328375689999785</v>
      </c>
      <c r="L1056" s="11">
        <f>ABS(SMA1MSFT[[#This Row],[Erorr 2]])</f>
        <v>4.5086999999999762</v>
      </c>
      <c r="M1056" s="25">
        <f>SMA1MSFT[[#This Row],[Abs Erorr 2]]/SMA1MSFT[[#This Row],[Adj Close]]</f>
        <v>1.1261279825082571E-2</v>
      </c>
      <c r="N1056" s="23">
        <f t="shared" si="84"/>
        <v>392.4700666666667</v>
      </c>
      <c r="O1056" s="27">
        <f>SMA1MSFT[[#This Row],[Adj Close]]-SMA1MSFT[[#This Row],[6-MA]]</f>
        <v>7.9018333333332862</v>
      </c>
      <c r="P1056" s="11">
        <f>(SMA1MSFT[[#This Row],[Adj Close]]-N1056)^2</f>
        <v>62.438970027777032</v>
      </c>
      <c r="Q1056" s="11">
        <f>ABS(SMA1MSFT[[#This Row],[Erorr 3]])</f>
        <v>7.9018333333332862</v>
      </c>
      <c r="R1056" s="28">
        <f>SMA1MSFT[[#This Row],[Abs Erorr 3]]/SMA1MSFT[[#This Row],[Adj Close]]</f>
        <v>1.973623357017135E-2</v>
      </c>
    </row>
    <row r="1057" spans="2:18">
      <c r="B1057" s="14">
        <v>45316.291666666664</v>
      </c>
      <c r="C1057" s="15">
        <v>402.66930000000002</v>
      </c>
      <c r="D1057" s="23">
        <f t="shared" si="81"/>
        <v>400.37189999999998</v>
      </c>
      <c r="E1057" s="24">
        <f>SMA1MSFT[[#This Row],[Adj Close]]-SMA1MSFT[[#This Row],[Naive Trend ]]</f>
        <v>2.2974000000000387</v>
      </c>
      <c r="F1057" s="6">
        <f t="shared" si="80"/>
        <v>5.2780467600001781</v>
      </c>
      <c r="G1057" s="6">
        <f>ABS(SMA1MSFT[[#This Row],[Erorr 1]])</f>
        <v>2.2974000000000387</v>
      </c>
      <c r="H1057" s="25">
        <f>SMA1MSFT[[#This Row],[Abs Erorr 1]]/SMA1MSFT[[#This Row],[Adj Close]]</f>
        <v>5.7054262641826397E-3</v>
      </c>
      <c r="I1057" s="23">
        <f t="shared" si="83"/>
        <v>397.15283333333338</v>
      </c>
      <c r="J1057" s="26">
        <f>(SMA1MSFT[[#This Row],[Adj Close]]-SMA1MSFT[[#This Row],[3-MA]])</f>
        <v>5.5164666666666449</v>
      </c>
      <c r="K1057" s="11">
        <f t="shared" si="82"/>
        <v>30.431404484444204</v>
      </c>
      <c r="L1057" s="11">
        <f>ABS(SMA1MSFT[[#This Row],[Erorr 2]])</f>
        <v>5.5164666666666449</v>
      </c>
      <c r="M1057" s="25">
        <f>SMA1MSFT[[#This Row],[Abs Erorr 2]]/SMA1MSFT[[#This Row],[Adj Close]]</f>
        <v>1.3699744844383827E-2</v>
      </c>
      <c r="N1057" s="23">
        <f t="shared" si="84"/>
        <v>394.50726666666668</v>
      </c>
      <c r="O1057" s="27">
        <f>SMA1MSFT[[#This Row],[Adj Close]]-SMA1MSFT[[#This Row],[6-MA]]</f>
        <v>8.1620333333333406</v>
      </c>
      <c r="P1057" s="11">
        <f>(SMA1MSFT[[#This Row],[Adj Close]]-N1057)^2</f>
        <v>66.618788134444557</v>
      </c>
      <c r="Q1057" s="11">
        <f>ABS(SMA1MSFT[[#This Row],[Erorr 3]])</f>
        <v>8.1620333333333406</v>
      </c>
      <c r="R1057" s="28">
        <f>SMA1MSFT[[#This Row],[Abs Erorr 3]]/SMA1MSFT[[#This Row],[Adj Close]]</f>
        <v>2.0269817771887105E-2</v>
      </c>
    </row>
    <row r="1058" spans="2:18">
      <c r="B1058" s="14">
        <v>45317.291666666664</v>
      </c>
      <c r="C1058" s="15">
        <v>401.73439999999999</v>
      </c>
      <c r="D1058" s="23">
        <f t="shared" si="81"/>
        <v>402.66930000000002</v>
      </c>
      <c r="E1058" s="24">
        <f>SMA1MSFT[[#This Row],[Adj Close]]-SMA1MSFT[[#This Row],[Naive Trend ]]</f>
        <v>-0.93490000000002738</v>
      </c>
      <c r="F1058" s="6">
        <f t="shared" si="80"/>
        <v>0.87403801000005121</v>
      </c>
      <c r="G1058" s="6">
        <f>ABS(SMA1MSFT[[#This Row],[Erorr 1]])</f>
        <v>0.93490000000002738</v>
      </c>
      <c r="H1058" s="25">
        <f>SMA1MSFT[[#This Row],[Abs Erorr 1]]/SMA1MSFT[[#This Row],[Adj Close]]</f>
        <v>2.3271594366826125E-3</v>
      </c>
      <c r="I1058" s="23">
        <f t="shared" si="83"/>
        <v>399.92433333333338</v>
      </c>
      <c r="J1058" s="26">
        <f>(SMA1MSFT[[#This Row],[Adj Close]]-SMA1MSFT[[#This Row],[3-MA]])</f>
        <v>1.8100666666666143</v>
      </c>
      <c r="K1058" s="11">
        <f t="shared" si="82"/>
        <v>3.2763413377775881</v>
      </c>
      <c r="L1058" s="11">
        <f>ABS(SMA1MSFT[[#This Row],[Erorr 2]])</f>
        <v>1.8100666666666143</v>
      </c>
      <c r="M1058" s="25">
        <f>SMA1MSFT[[#This Row],[Abs Erorr 2]]/SMA1MSFT[[#This Row],[Adj Close]]</f>
        <v>4.5056302538856877E-3</v>
      </c>
      <c r="N1058" s="23">
        <f t="shared" si="84"/>
        <v>397.05998333333332</v>
      </c>
      <c r="O1058" s="27">
        <f>SMA1MSFT[[#This Row],[Adj Close]]-SMA1MSFT[[#This Row],[6-MA]]</f>
        <v>4.6744166666666729</v>
      </c>
      <c r="P1058" s="11">
        <f>(SMA1MSFT[[#This Row],[Adj Close]]-N1058)^2</f>
        <v>21.850171173611169</v>
      </c>
      <c r="Q1058" s="11">
        <f>ABS(SMA1MSFT[[#This Row],[Erorr 3]])</f>
        <v>4.6744166666666729</v>
      </c>
      <c r="R1058" s="28">
        <f>SMA1MSFT[[#This Row],[Abs Erorr 3]]/SMA1MSFT[[#This Row],[Adj Close]]</f>
        <v>1.1635589749512796E-2</v>
      </c>
    </row>
    <row r="1059" spans="2:18">
      <c r="B1059" s="14">
        <v>45320.291666666664</v>
      </c>
      <c r="C1059" s="15">
        <v>407.49290000000002</v>
      </c>
      <c r="D1059" s="23">
        <f t="shared" si="81"/>
        <v>401.73439999999999</v>
      </c>
      <c r="E1059" s="24">
        <f>SMA1MSFT[[#This Row],[Adj Close]]-SMA1MSFT[[#This Row],[Naive Trend ]]</f>
        <v>5.7585000000000264</v>
      </c>
      <c r="F1059" s="6">
        <f t="shared" si="80"/>
        <v>33.160322250000306</v>
      </c>
      <c r="G1059" s="6">
        <f>ABS(SMA1MSFT[[#This Row],[Erorr 1]])</f>
        <v>5.7585000000000264</v>
      </c>
      <c r="H1059" s="25">
        <f>SMA1MSFT[[#This Row],[Abs Erorr 1]]/SMA1MSFT[[#This Row],[Adj Close]]</f>
        <v>1.4131534561706538E-2</v>
      </c>
      <c r="I1059" s="23">
        <f t="shared" si="83"/>
        <v>401.59186666666665</v>
      </c>
      <c r="J1059" s="26">
        <f>(SMA1MSFT[[#This Row],[Adj Close]]-SMA1MSFT[[#This Row],[3-MA]])</f>
        <v>5.9010333333333733</v>
      </c>
      <c r="K1059" s="11">
        <f t="shared" si="82"/>
        <v>34.822194401111581</v>
      </c>
      <c r="L1059" s="11">
        <f>ABS(SMA1MSFT[[#This Row],[Erorr 2]])</f>
        <v>5.9010333333333733</v>
      </c>
      <c r="M1059" s="25">
        <f>SMA1MSFT[[#This Row],[Abs Erorr 2]]/SMA1MSFT[[#This Row],[Adj Close]]</f>
        <v>1.4481315707177655E-2</v>
      </c>
      <c r="N1059" s="23">
        <f t="shared" si="84"/>
        <v>398.72753333333327</v>
      </c>
      <c r="O1059" s="27">
        <f>SMA1MSFT[[#This Row],[Adj Close]]-SMA1MSFT[[#This Row],[6-MA]]</f>
        <v>8.7653666666667505</v>
      </c>
      <c r="P1059" s="11">
        <f>(SMA1MSFT[[#This Row],[Adj Close]]-N1059)^2</f>
        <v>76.831652801112583</v>
      </c>
      <c r="Q1059" s="11">
        <f>ABS(SMA1MSFT[[#This Row],[Erorr 3]])</f>
        <v>8.7653666666667505</v>
      </c>
      <c r="R1059" s="28">
        <f>SMA1MSFT[[#This Row],[Abs Erorr 3]]/SMA1MSFT[[#This Row],[Adj Close]]</f>
        <v>2.1510477033260578E-2</v>
      </c>
    </row>
    <row r="1060" spans="2:18">
      <c r="B1060" s="14">
        <v>45321.291666666664</v>
      </c>
      <c r="C1060" s="15">
        <v>406.3691</v>
      </c>
      <c r="D1060" s="23">
        <f t="shared" si="81"/>
        <v>407.49290000000002</v>
      </c>
      <c r="E1060" s="24">
        <f>SMA1MSFT[[#This Row],[Adj Close]]-SMA1MSFT[[#This Row],[Naive Trend ]]</f>
        <v>-1.123800000000017</v>
      </c>
      <c r="F1060" s="6">
        <f t="shared" si="80"/>
        <v>1.2629264400000382</v>
      </c>
      <c r="G1060" s="6">
        <f>ABS(SMA1MSFT[[#This Row],[Erorr 1]])</f>
        <v>1.123800000000017</v>
      </c>
      <c r="H1060" s="25">
        <f>SMA1MSFT[[#This Row],[Abs Erorr 1]]/SMA1MSFT[[#This Row],[Adj Close]]</f>
        <v>2.7654661734861658E-3</v>
      </c>
      <c r="I1060" s="23">
        <f t="shared" si="83"/>
        <v>403.96553333333333</v>
      </c>
      <c r="J1060" s="26">
        <f>(SMA1MSFT[[#This Row],[Adj Close]]-SMA1MSFT[[#This Row],[3-MA]])</f>
        <v>2.4035666666666771</v>
      </c>
      <c r="K1060" s="11">
        <f t="shared" si="82"/>
        <v>5.7771327211111609</v>
      </c>
      <c r="L1060" s="11">
        <f>ABS(SMA1MSFT[[#This Row],[Erorr 2]])</f>
        <v>2.4035666666666771</v>
      </c>
      <c r="M1060" s="25">
        <f>SMA1MSFT[[#This Row],[Abs Erorr 2]]/SMA1MSFT[[#This Row],[Adj Close]]</f>
        <v>5.9147377757479023E-3</v>
      </c>
      <c r="N1060" s="23">
        <f t="shared" si="84"/>
        <v>400.55918333333335</v>
      </c>
      <c r="O1060" s="27">
        <f>SMA1MSFT[[#This Row],[Adj Close]]-SMA1MSFT[[#This Row],[6-MA]]</f>
        <v>5.809916666666652</v>
      </c>
      <c r="P1060" s="11">
        <f>(SMA1MSFT[[#This Row],[Adj Close]]-N1060)^2</f>
        <v>33.75513167361094</v>
      </c>
      <c r="Q1060" s="11">
        <f>ABS(SMA1MSFT[[#This Row],[Erorr 3]])</f>
        <v>5.809916666666652</v>
      </c>
      <c r="R1060" s="28">
        <f>SMA1MSFT[[#This Row],[Abs Erorr 3]]/SMA1MSFT[[#This Row],[Adj Close]]</f>
        <v>1.4297141851254566E-2</v>
      </c>
    </row>
    <row r="1061" spans="2:18">
      <c r="B1061" s="14">
        <v>45322.291666666664</v>
      </c>
      <c r="C1061" s="15">
        <v>395.41890000000001</v>
      </c>
      <c r="D1061" s="23">
        <f t="shared" si="81"/>
        <v>406.3691</v>
      </c>
      <c r="E1061" s="24">
        <f>SMA1MSFT[[#This Row],[Adj Close]]-SMA1MSFT[[#This Row],[Naive Trend ]]</f>
        <v>-10.950199999999995</v>
      </c>
      <c r="F1061" s="6">
        <f t="shared" si="80"/>
        <v>119.90688003999989</v>
      </c>
      <c r="G1061" s="6">
        <f>ABS(SMA1MSFT[[#This Row],[Erorr 1]])</f>
        <v>10.950199999999995</v>
      </c>
      <c r="H1061" s="25">
        <f>SMA1MSFT[[#This Row],[Abs Erorr 1]]/SMA1MSFT[[#This Row],[Adj Close]]</f>
        <v>2.7692657078354107E-2</v>
      </c>
      <c r="I1061" s="23">
        <f t="shared" si="83"/>
        <v>405.19879999999995</v>
      </c>
      <c r="J1061" s="26">
        <f>(SMA1MSFT[[#This Row],[Adj Close]]-SMA1MSFT[[#This Row],[3-MA]])</f>
        <v>-9.779899999999941</v>
      </c>
      <c r="K1061" s="11">
        <f t="shared" si="82"/>
        <v>95.646444009998845</v>
      </c>
      <c r="L1061" s="11">
        <f>ABS(SMA1MSFT[[#This Row],[Erorr 2]])</f>
        <v>9.779899999999941</v>
      </c>
      <c r="M1061" s="25">
        <f>SMA1MSFT[[#This Row],[Abs Erorr 2]]/SMA1MSFT[[#This Row],[Adj Close]]</f>
        <v>2.4733010991634292E-2</v>
      </c>
      <c r="N1061" s="23">
        <f t="shared" si="84"/>
        <v>402.56156666666669</v>
      </c>
      <c r="O1061" s="27">
        <f>SMA1MSFT[[#This Row],[Adj Close]]-SMA1MSFT[[#This Row],[6-MA]]</f>
        <v>-7.1426666666666847</v>
      </c>
      <c r="P1061" s="11">
        <f>(SMA1MSFT[[#This Row],[Adj Close]]-N1061)^2</f>
        <v>51.017687111111371</v>
      </c>
      <c r="Q1061" s="11">
        <f>ABS(SMA1MSFT[[#This Row],[Erorr 3]])</f>
        <v>7.1426666666666847</v>
      </c>
      <c r="R1061" s="28">
        <f>SMA1MSFT[[#This Row],[Abs Erorr 3]]/SMA1MSFT[[#This Row],[Adj Close]]</f>
        <v>1.8063543919288341E-2</v>
      </c>
    </row>
    <row r="1062" spans="2:18">
      <c r="B1062" s="14">
        <v>45323.291666666664</v>
      </c>
      <c r="C1062" s="15">
        <v>401.58519999999999</v>
      </c>
      <c r="D1062" s="23">
        <f t="shared" si="81"/>
        <v>395.41890000000001</v>
      </c>
      <c r="E1062" s="24">
        <f>SMA1MSFT[[#This Row],[Adj Close]]-SMA1MSFT[[#This Row],[Naive Trend ]]</f>
        <v>6.1662999999999784</v>
      </c>
      <c r="F1062" s="6">
        <f t="shared" si="80"/>
        <v>38.023255689999736</v>
      </c>
      <c r="G1062" s="6">
        <f>ABS(SMA1MSFT[[#This Row],[Erorr 1]])</f>
        <v>6.1662999999999784</v>
      </c>
      <c r="H1062" s="25">
        <f>SMA1MSFT[[#This Row],[Abs Erorr 1]]/SMA1MSFT[[#This Row],[Adj Close]]</f>
        <v>1.535489853709743E-2</v>
      </c>
      <c r="I1062" s="23">
        <f t="shared" si="83"/>
        <v>403.0936333333334</v>
      </c>
      <c r="J1062" s="26">
        <f>(SMA1MSFT[[#This Row],[Adj Close]]-SMA1MSFT[[#This Row],[3-MA]])</f>
        <v>-1.5084333333334143</v>
      </c>
      <c r="K1062" s="11">
        <f t="shared" si="82"/>
        <v>2.2753711211113554</v>
      </c>
      <c r="L1062" s="11">
        <f>ABS(SMA1MSFT[[#This Row],[Erorr 2]])</f>
        <v>1.5084333333334143</v>
      </c>
      <c r="M1062" s="25">
        <f>SMA1MSFT[[#This Row],[Abs Erorr 2]]/SMA1MSFT[[#This Row],[Adj Close]]</f>
        <v>3.7561975225516636E-3</v>
      </c>
      <c r="N1062" s="23">
        <f t="shared" si="84"/>
        <v>402.34275000000002</v>
      </c>
      <c r="O1062" s="27">
        <f>SMA1MSFT[[#This Row],[Adj Close]]-SMA1MSFT[[#This Row],[6-MA]]</f>
        <v>-0.75755000000003747</v>
      </c>
      <c r="P1062" s="11">
        <f>(SMA1MSFT[[#This Row],[Adj Close]]-N1062)^2</f>
        <v>0.57388200250005672</v>
      </c>
      <c r="Q1062" s="11">
        <f>ABS(SMA1MSFT[[#This Row],[Erorr 3]])</f>
        <v>0.75755000000003747</v>
      </c>
      <c r="R1062" s="28">
        <f>SMA1MSFT[[#This Row],[Abs Erorr 3]]/SMA1MSFT[[#This Row],[Adj Close]]</f>
        <v>1.8863991999706101E-3</v>
      </c>
    </row>
    <row r="1063" spans="2:18">
      <c r="B1063" s="14">
        <v>45324.291666666664</v>
      </c>
      <c r="C1063" s="15">
        <v>408.98480000000001</v>
      </c>
      <c r="D1063" s="23">
        <f t="shared" si="81"/>
        <v>401.58519999999999</v>
      </c>
      <c r="E1063" s="24">
        <f>SMA1MSFT[[#This Row],[Adj Close]]-SMA1MSFT[[#This Row],[Naive Trend ]]</f>
        <v>7.3996000000000208</v>
      </c>
      <c r="F1063" s="6">
        <f t="shared" si="80"/>
        <v>54.754080160000306</v>
      </c>
      <c r="G1063" s="6">
        <f>ABS(SMA1MSFT[[#This Row],[Erorr 1]])</f>
        <v>7.3996000000000208</v>
      </c>
      <c r="H1063" s="25">
        <f>SMA1MSFT[[#This Row],[Abs Erorr 1]]/SMA1MSFT[[#This Row],[Adj Close]]</f>
        <v>1.809260393051287E-2</v>
      </c>
      <c r="I1063" s="23">
        <f t="shared" si="83"/>
        <v>401.12439999999998</v>
      </c>
      <c r="J1063" s="26">
        <f>(SMA1MSFT[[#This Row],[Adj Close]]-SMA1MSFT[[#This Row],[3-MA]])</f>
        <v>7.8604000000000269</v>
      </c>
      <c r="K1063" s="11">
        <f t="shared" si="82"/>
        <v>61.785888160000425</v>
      </c>
      <c r="L1063" s="11">
        <f>ABS(SMA1MSFT[[#This Row],[Erorr 2]])</f>
        <v>7.8604000000000269</v>
      </c>
      <c r="M1063" s="25">
        <f>SMA1MSFT[[#This Row],[Abs Erorr 2]]/SMA1MSFT[[#This Row],[Adj Close]]</f>
        <v>1.9219296169442058E-2</v>
      </c>
      <c r="N1063" s="23">
        <f t="shared" si="84"/>
        <v>402.54496666666665</v>
      </c>
      <c r="O1063" s="27">
        <f>SMA1MSFT[[#This Row],[Adj Close]]-SMA1MSFT[[#This Row],[6-MA]]</f>
        <v>6.4398333333333539</v>
      </c>
      <c r="P1063" s="11">
        <f>(SMA1MSFT[[#This Row],[Adj Close]]-N1063)^2</f>
        <v>41.471453361111379</v>
      </c>
      <c r="Q1063" s="11">
        <f>ABS(SMA1MSFT[[#This Row],[Erorr 3]])</f>
        <v>6.4398333333333539</v>
      </c>
      <c r="R1063" s="28">
        <f>SMA1MSFT[[#This Row],[Abs Erorr 3]]/SMA1MSFT[[#This Row],[Adj Close]]</f>
        <v>1.5745898951093913E-2</v>
      </c>
    </row>
    <row r="1064" spans="2:18">
      <c r="B1064" s="14">
        <v>45327.291666666664</v>
      </c>
      <c r="C1064" s="15">
        <v>403.44499999999999</v>
      </c>
      <c r="D1064" s="23">
        <f t="shared" si="81"/>
        <v>408.98480000000001</v>
      </c>
      <c r="E1064" s="24">
        <f>SMA1MSFT[[#This Row],[Adj Close]]-SMA1MSFT[[#This Row],[Naive Trend ]]</f>
        <v>-5.5398000000000138</v>
      </c>
      <c r="F1064" s="6">
        <f t="shared" si="80"/>
        <v>30.689384040000153</v>
      </c>
      <c r="G1064" s="6">
        <f>ABS(SMA1MSFT[[#This Row],[Erorr 1]])</f>
        <v>5.5398000000000138</v>
      </c>
      <c r="H1064" s="25">
        <f>SMA1MSFT[[#This Row],[Abs Erorr 1]]/SMA1MSFT[[#This Row],[Adj Close]]</f>
        <v>1.3731239698100148E-2</v>
      </c>
      <c r="I1064" s="23">
        <f t="shared" si="83"/>
        <v>401.99630000000002</v>
      </c>
      <c r="J1064" s="26">
        <f>(SMA1MSFT[[#This Row],[Adj Close]]-SMA1MSFT[[#This Row],[3-MA]])</f>
        <v>1.4486999999999739</v>
      </c>
      <c r="K1064" s="11">
        <f t="shared" si="82"/>
        <v>2.0987316899999242</v>
      </c>
      <c r="L1064" s="11">
        <f>ABS(SMA1MSFT[[#This Row],[Erorr 2]])</f>
        <v>1.4486999999999739</v>
      </c>
      <c r="M1064" s="25">
        <f>SMA1MSFT[[#This Row],[Abs Erorr 2]]/SMA1MSFT[[#This Row],[Adj Close]]</f>
        <v>3.590824028058283E-3</v>
      </c>
      <c r="N1064" s="23">
        <f t="shared" si="84"/>
        <v>403.59755000000001</v>
      </c>
      <c r="O1064" s="27">
        <f>SMA1MSFT[[#This Row],[Adj Close]]-SMA1MSFT[[#This Row],[6-MA]]</f>
        <v>-0.15255000000001928</v>
      </c>
      <c r="P1064" s="11">
        <f>(SMA1MSFT[[#This Row],[Adj Close]]-N1064)^2</f>
        <v>2.3271502500005883E-2</v>
      </c>
      <c r="Q1064" s="11">
        <f>ABS(SMA1MSFT[[#This Row],[Erorr 3]])</f>
        <v>0.15255000000001928</v>
      </c>
      <c r="R1064" s="28">
        <f>SMA1MSFT[[#This Row],[Abs Erorr 3]]/SMA1MSFT[[#This Row],[Adj Close]]</f>
        <v>3.7811845480801421E-4</v>
      </c>
    </row>
    <row r="1065" spans="2:18">
      <c r="B1065" s="14">
        <v>45328.291666666664</v>
      </c>
      <c r="C1065" s="15">
        <v>403.28590000000003</v>
      </c>
      <c r="D1065" s="23">
        <f t="shared" si="81"/>
        <v>403.44499999999999</v>
      </c>
      <c r="E1065" s="24">
        <f>SMA1MSFT[[#This Row],[Adj Close]]-SMA1MSFT[[#This Row],[Naive Trend ]]</f>
        <v>-0.15909999999996671</v>
      </c>
      <c r="F1065" s="6">
        <f t="shared" si="80"/>
        <v>2.5312809999989409E-2</v>
      </c>
      <c r="G1065" s="6">
        <f>ABS(SMA1MSFT[[#This Row],[Erorr 1]])</f>
        <v>0.15909999999996671</v>
      </c>
      <c r="H1065" s="25">
        <f>SMA1MSFT[[#This Row],[Abs Erorr 1]]/SMA1MSFT[[#This Row],[Adj Close]]</f>
        <v>3.9450920550400273E-4</v>
      </c>
      <c r="I1065" s="23">
        <f t="shared" si="83"/>
        <v>404.67166666666662</v>
      </c>
      <c r="J1065" s="26">
        <f>(SMA1MSFT[[#This Row],[Adj Close]]-SMA1MSFT[[#This Row],[3-MA]])</f>
        <v>-1.3857666666665978</v>
      </c>
      <c r="K1065" s="11">
        <f t="shared" si="82"/>
        <v>1.9203492544442535</v>
      </c>
      <c r="L1065" s="11">
        <f>ABS(SMA1MSFT[[#This Row],[Erorr 2]])</f>
        <v>1.3857666666665978</v>
      </c>
      <c r="M1065" s="25">
        <f>SMA1MSFT[[#This Row],[Abs Erorr 2]]/SMA1MSFT[[#This Row],[Adj Close]]</f>
        <v>3.436189231179661E-3</v>
      </c>
      <c r="N1065" s="23">
        <f t="shared" si="84"/>
        <v>403.88265000000001</v>
      </c>
      <c r="O1065" s="27">
        <f>SMA1MSFT[[#This Row],[Adj Close]]-SMA1MSFT[[#This Row],[6-MA]]</f>
        <v>-0.5967499999999859</v>
      </c>
      <c r="P1065" s="11">
        <f>(SMA1MSFT[[#This Row],[Adj Close]]-N1065)^2</f>
        <v>0.35611056249998319</v>
      </c>
      <c r="Q1065" s="11">
        <f>ABS(SMA1MSFT[[#This Row],[Erorr 3]])</f>
        <v>0.5967499999999859</v>
      </c>
      <c r="R1065" s="28">
        <f>SMA1MSFT[[#This Row],[Abs Erorr 3]]/SMA1MSFT[[#This Row],[Adj Close]]</f>
        <v>1.4797194744472491E-3</v>
      </c>
    </row>
    <row r="1066" spans="2:18">
      <c r="B1066" s="14">
        <v>45329.291666666664</v>
      </c>
      <c r="C1066" s="15">
        <v>411.79939999999999</v>
      </c>
      <c r="D1066" s="23">
        <f t="shared" si="81"/>
        <v>403.28590000000003</v>
      </c>
      <c r="E1066" s="24">
        <f>SMA1MSFT[[#This Row],[Adj Close]]-SMA1MSFT[[#This Row],[Naive Trend ]]</f>
        <v>8.513499999999965</v>
      </c>
      <c r="F1066" s="6">
        <f t="shared" si="80"/>
        <v>72.479682249999399</v>
      </c>
      <c r="G1066" s="6">
        <f>ABS(SMA1MSFT[[#This Row],[Erorr 1]])</f>
        <v>8.513499999999965</v>
      </c>
      <c r="H1066" s="25">
        <f>SMA1MSFT[[#This Row],[Abs Erorr 1]]/SMA1MSFT[[#This Row],[Adj Close]]</f>
        <v>2.0673900933318421E-2</v>
      </c>
      <c r="I1066" s="23">
        <f t="shared" si="83"/>
        <v>405.23856666666666</v>
      </c>
      <c r="J1066" s="26">
        <f>(SMA1MSFT[[#This Row],[Adj Close]]-SMA1MSFT[[#This Row],[3-MA]])</f>
        <v>6.5608333333333348</v>
      </c>
      <c r="K1066" s="11">
        <f t="shared" si="82"/>
        <v>43.0445340277778</v>
      </c>
      <c r="L1066" s="11">
        <f>ABS(SMA1MSFT[[#This Row],[Erorr 2]])</f>
        <v>6.5608333333333348</v>
      </c>
      <c r="M1066" s="25">
        <f>SMA1MSFT[[#This Row],[Abs Erorr 2]]/SMA1MSFT[[#This Row],[Adj Close]]</f>
        <v>1.5932109986885205E-2</v>
      </c>
      <c r="N1066" s="23">
        <f t="shared" si="84"/>
        <v>403.18148333333329</v>
      </c>
      <c r="O1066" s="27">
        <f>SMA1MSFT[[#This Row],[Adj Close]]-SMA1MSFT[[#This Row],[6-MA]]</f>
        <v>8.6179166666667015</v>
      </c>
      <c r="P1066" s="11">
        <f>(SMA1MSFT[[#This Row],[Adj Close]]-N1066)^2</f>
        <v>74.268487673611716</v>
      </c>
      <c r="Q1066" s="11">
        <f>ABS(SMA1MSFT[[#This Row],[Erorr 3]])</f>
        <v>8.6179166666667015</v>
      </c>
      <c r="R1066" s="28">
        <f>SMA1MSFT[[#This Row],[Abs Erorr 3]]/SMA1MSFT[[#This Row],[Adj Close]]</f>
        <v>2.0927462902244884E-2</v>
      </c>
    </row>
    <row r="1067" spans="2:18">
      <c r="B1067" s="14">
        <v>45330.291666666664</v>
      </c>
      <c r="C1067" s="15">
        <v>411.85899999999998</v>
      </c>
      <c r="D1067" s="23">
        <f t="shared" si="81"/>
        <v>411.79939999999999</v>
      </c>
      <c r="E1067" s="24">
        <f>SMA1MSFT[[#This Row],[Adj Close]]-SMA1MSFT[[#This Row],[Naive Trend ]]</f>
        <v>5.9599999999988995E-2</v>
      </c>
      <c r="F1067" s="6">
        <f t="shared" si="80"/>
        <v>3.5521599999986881E-3</v>
      </c>
      <c r="G1067" s="6">
        <f>ABS(SMA1MSFT[[#This Row],[Erorr 1]])</f>
        <v>5.9599999999988995E-2</v>
      </c>
      <c r="H1067" s="25">
        <f>SMA1MSFT[[#This Row],[Abs Erorr 1]]/SMA1MSFT[[#This Row],[Adj Close]]</f>
        <v>1.4470971861726706E-4</v>
      </c>
      <c r="I1067" s="23">
        <f t="shared" si="83"/>
        <v>406.17676666666665</v>
      </c>
      <c r="J1067" s="26">
        <f>(SMA1MSFT[[#This Row],[Adj Close]]-SMA1MSFT[[#This Row],[3-MA]])</f>
        <v>5.682233333333329</v>
      </c>
      <c r="K1067" s="11">
        <f t="shared" si="82"/>
        <v>32.287775654444395</v>
      </c>
      <c r="L1067" s="11">
        <f>ABS(SMA1MSFT[[#This Row],[Erorr 2]])</f>
        <v>5.682233333333329</v>
      </c>
      <c r="M1067" s="25">
        <f>SMA1MSFT[[#This Row],[Abs Erorr 2]]/SMA1MSFT[[#This Row],[Adj Close]]</f>
        <v>1.3796550113833446E-2</v>
      </c>
      <c r="N1067" s="23">
        <f t="shared" si="84"/>
        <v>404.08653333333336</v>
      </c>
      <c r="O1067" s="27">
        <f>SMA1MSFT[[#This Row],[Adj Close]]-SMA1MSFT[[#This Row],[6-MA]]</f>
        <v>7.7724666666666167</v>
      </c>
      <c r="P1067" s="11">
        <f>(SMA1MSFT[[#This Row],[Adj Close]]-N1067)^2</f>
        <v>60.411238084443667</v>
      </c>
      <c r="Q1067" s="11">
        <f>ABS(SMA1MSFT[[#This Row],[Erorr 3]])</f>
        <v>7.7724666666666167</v>
      </c>
      <c r="R1067" s="28">
        <f>SMA1MSFT[[#This Row],[Abs Erorr 3]]/SMA1MSFT[[#This Row],[Adj Close]]</f>
        <v>1.8871668864020495E-2</v>
      </c>
    </row>
    <row r="1068" spans="2:18">
      <c r="B1068" s="14">
        <v>45331.291666666664</v>
      </c>
      <c r="C1068" s="15">
        <v>418.26400000000001</v>
      </c>
      <c r="D1068" s="23">
        <f t="shared" si="81"/>
        <v>411.85899999999998</v>
      </c>
      <c r="E1068" s="24">
        <f>SMA1MSFT[[#This Row],[Adj Close]]-SMA1MSFT[[#This Row],[Naive Trend ]]</f>
        <v>6.4050000000000296</v>
      </c>
      <c r="F1068" s="6">
        <f t="shared" si="80"/>
        <v>41.024025000000378</v>
      </c>
      <c r="G1068" s="6">
        <f>ABS(SMA1MSFT[[#This Row],[Erorr 1]])</f>
        <v>6.4050000000000296</v>
      </c>
      <c r="H1068" s="25">
        <f>SMA1MSFT[[#This Row],[Abs Erorr 1]]/SMA1MSFT[[#This Row],[Adj Close]]</f>
        <v>1.5313294952470281E-2</v>
      </c>
      <c r="I1068" s="23">
        <f t="shared" si="83"/>
        <v>408.98143333333331</v>
      </c>
      <c r="J1068" s="26">
        <f>(SMA1MSFT[[#This Row],[Adj Close]]-SMA1MSFT[[#This Row],[3-MA]])</f>
        <v>9.2825666666666962</v>
      </c>
      <c r="K1068" s="11">
        <f t="shared" si="82"/>
        <v>86.166043921111665</v>
      </c>
      <c r="L1068" s="11">
        <f>ABS(SMA1MSFT[[#This Row],[Erorr 2]])</f>
        <v>9.2825666666666962</v>
      </c>
      <c r="M1068" s="25">
        <f>SMA1MSFT[[#This Row],[Abs Erorr 2]]/SMA1MSFT[[#This Row],[Adj Close]]</f>
        <v>2.2193080606188187E-2</v>
      </c>
      <c r="N1068" s="23">
        <f t="shared" si="84"/>
        <v>406.82655</v>
      </c>
      <c r="O1068" s="27">
        <f>SMA1MSFT[[#This Row],[Adj Close]]-SMA1MSFT[[#This Row],[6-MA]]</f>
        <v>11.437450000000013</v>
      </c>
      <c r="P1068" s="11">
        <f>(SMA1MSFT[[#This Row],[Adj Close]]-N1068)^2</f>
        <v>130.81526250250027</v>
      </c>
      <c r="Q1068" s="11">
        <f>ABS(SMA1MSFT[[#This Row],[Erorr 3]])</f>
        <v>11.437450000000013</v>
      </c>
      <c r="R1068" s="28">
        <f>SMA1MSFT[[#This Row],[Abs Erorr 3]]/SMA1MSFT[[#This Row],[Adj Close]]</f>
        <v>2.7345050016257703E-2</v>
      </c>
    </row>
    <row r="1069" spans="2:18">
      <c r="B1069" s="14">
        <v>45334.291666666664</v>
      </c>
      <c r="C1069" s="15">
        <v>413.00279999999998</v>
      </c>
      <c r="D1069" s="23">
        <f t="shared" si="81"/>
        <v>418.26400000000001</v>
      </c>
      <c r="E1069" s="24">
        <f>SMA1MSFT[[#This Row],[Adj Close]]-SMA1MSFT[[#This Row],[Naive Trend ]]</f>
        <v>-5.2612000000000307</v>
      </c>
      <c r="F1069" s="6">
        <f t="shared" si="80"/>
        <v>27.680225440000324</v>
      </c>
      <c r="G1069" s="6">
        <f>ABS(SMA1MSFT[[#This Row],[Erorr 1]])</f>
        <v>5.2612000000000307</v>
      </c>
      <c r="H1069" s="25">
        <f>SMA1MSFT[[#This Row],[Abs Erorr 1]]/SMA1MSFT[[#This Row],[Adj Close]]</f>
        <v>1.2738896685446276E-2</v>
      </c>
      <c r="I1069" s="23">
        <f t="shared" si="83"/>
        <v>413.97413333333333</v>
      </c>
      <c r="J1069" s="26">
        <f>(SMA1MSFT[[#This Row],[Adj Close]]-SMA1MSFT[[#This Row],[3-MA]])</f>
        <v>-0.97133333333334804</v>
      </c>
      <c r="K1069" s="11">
        <f t="shared" si="82"/>
        <v>0.943488444444473</v>
      </c>
      <c r="L1069" s="11">
        <f>ABS(SMA1MSFT[[#This Row],[Erorr 2]])</f>
        <v>0.97133333333334804</v>
      </c>
      <c r="M1069" s="25">
        <f>SMA1MSFT[[#This Row],[Abs Erorr 2]]/SMA1MSFT[[#This Row],[Adj Close]]</f>
        <v>2.3518807459255676E-3</v>
      </c>
      <c r="N1069" s="23">
        <f t="shared" si="84"/>
        <v>409.60635000000002</v>
      </c>
      <c r="O1069" s="27">
        <f>SMA1MSFT[[#This Row],[Adj Close]]-SMA1MSFT[[#This Row],[6-MA]]</f>
        <v>3.3964499999999589</v>
      </c>
      <c r="P1069" s="11">
        <f>(SMA1MSFT[[#This Row],[Adj Close]]-N1069)^2</f>
        <v>11.535872602499721</v>
      </c>
      <c r="Q1069" s="11">
        <f>ABS(SMA1MSFT[[#This Row],[Erorr 3]])</f>
        <v>3.3964499999999589</v>
      </c>
      <c r="R1069" s="28">
        <f>SMA1MSFT[[#This Row],[Abs Erorr 3]]/SMA1MSFT[[#This Row],[Adj Close]]</f>
        <v>8.2237941243980886E-3</v>
      </c>
    </row>
    <row r="1070" spans="2:18">
      <c r="B1070" s="14">
        <v>45335.291666666664</v>
      </c>
      <c r="C1070" s="15">
        <v>404.1114</v>
      </c>
      <c r="D1070" s="23">
        <f t="shared" si="81"/>
        <v>413.00279999999998</v>
      </c>
      <c r="E1070" s="24">
        <f>SMA1MSFT[[#This Row],[Adj Close]]-SMA1MSFT[[#This Row],[Naive Trend ]]</f>
        <v>-8.891399999999976</v>
      </c>
      <c r="F1070" s="6">
        <f t="shared" si="80"/>
        <v>79.056993959999573</v>
      </c>
      <c r="G1070" s="6">
        <f>ABS(SMA1MSFT[[#This Row],[Erorr 1]])</f>
        <v>8.891399999999976</v>
      </c>
      <c r="H1070" s="25">
        <f>SMA1MSFT[[#This Row],[Abs Erorr 1]]/SMA1MSFT[[#This Row],[Adj Close]]</f>
        <v>2.2002348857270485E-2</v>
      </c>
      <c r="I1070" s="23">
        <f t="shared" si="83"/>
        <v>414.37526666666668</v>
      </c>
      <c r="J1070" s="26">
        <f>(SMA1MSFT[[#This Row],[Adj Close]]-SMA1MSFT[[#This Row],[3-MA]])</f>
        <v>-10.263866666666672</v>
      </c>
      <c r="K1070" s="11">
        <f t="shared" si="82"/>
        <v>105.34695895111122</v>
      </c>
      <c r="L1070" s="11">
        <f>ABS(SMA1MSFT[[#This Row],[Erorr 2]])</f>
        <v>10.263866666666672</v>
      </c>
      <c r="M1070" s="25">
        <f>SMA1MSFT[[#This Row],[Abs Erorr 2]]/SMA1MSFT[[#This Row],[Adj Close]]</f>
        <v>2.539860708375629E-2</v>
      </c>
      <c r="N1070" s="23">
        <f t="shared" si="84"/>
        <v>410.27601666666669</v>
      </c>
      <c r="O1070" s="27">
        <f>SMA1MSFT[[#This Row],[Adj Close]]-SMA1MSFT[[#This Row],[6-MA]]</f>
        <v>-6.1646166666666886</v>
      </c>
      <c r="P1070" s="11">
        <f>(SMA1MSFT[[#This Row],[Adj Close]]-N1070)^2</f>
        <v>38.002498646944716</v>
      </c>
      <c r="Q1070" s="11">
        <f>ABS(SMA1MSFT[[#This Row],[Erorr 3]])</f>
        <v>6.1646166666666886</v>
      </c>
      <c r="R1070" s="28">
        <f>SMA1MSFT[[#This Row],[Abs Erorr 3]]/SMA1MSFT[[#This Row],[Adj Close]]</f>
        <v>1.5254745762348422E-2</v>
      </c>
    </row>
    <row r="1071" spans="2:18">
      <c r="B1071" s="14">
        <v>45336.291666666664</v>
      </c>
      <c r="C1071" s="15">
        <v>408.01729999999998</v>
      </c>
      <c r="D1071" s="23">
        <f t="shared" si="81"/>
        <v>404.1114</v>
      </c>
      <c r="E1071" s="24">
        <f>SMA1MSFT[[#This Row],[Adj Close]]-SMA1MSFT[[#This Row],[Naive Trend ]]</f>
        <v>3.9058999999999742</v>
      </c>
      <c r="F1071" s="6">
        <f t="shared" si="80"/>
        <v>15.256054809999798</v>
      </c>
      <c r="G1071" s="6">
        <f>ABS(SMA1MSFT[[#This Row],[Erorr 1]])</f>
        <v>3.9058999999999742</v>
      </c>
      <c r="H1071" s="25">
        <f>SMA1MSFT[[#This Row],[Abs Erorr 1]]/SMA1MSFT[[#This Row],[Adj Close]]</f>
        <v>9.5728784049107091E-3</v>
      </c>
      <c r="I1071" s="23">
        <f t="shared" si="83"/>
        <v>411.79273333333339</v>
      </c>
      <c r="J1071" s="26">
        <f>(SMA1MSFT[[#This Row],[Adj Close]]-SMA1MSFT[[#This Row],[3-MA]])</f>
        <v>-3.7754333333334102</v>
      </c>
      <c r="K1071" s="11">
        <f t="shared" si="82"/>
        <v>14.253896854445026</v>
      </c>
      <c r="L1071" s="11">
        <f>ABS(SMA1MSFT[[#This Row],[Erorr 2]])</f>
        <v>3.7754333333334102</v>
      </c>
      <c r="M1071" s="25">
        <f>SMA1MSFT[[#This Row],[Abs Erorr 2]]/SMA1MSFT[[#This Row],[Adj Close]]</f>
        <v>9.2531207214336508E-3</v>
      </c>
      <c r="N1071" s="23">
        <f t="shared" si="84"/>
        <v>410.38708333333324</v>
      </c>
      <c r="O1071" s="27">
        <f>SMA1MSFT[[#This Row],[Adj Close]]-SMA1MSFT[[#This Row],[6-MA]]</f>
        <v>-2.3697833333332596</v>
      </c>
      <c r="P1071" s="11">
        <f>(SMA1MSFT[[#This Row],[Adj Close]]-N1071)^2</f>
        <v>5.6158730469440954</v>
      </c>
      <c r="Q1071" s="11">
        <f>ABS(SMA1MSFT[[#This Row],[Erorr 3]])</f>
        <v>2.3697833333332596</v>
      </c>
      <c r="R1071" s="28">
        <f>SMA1MSFT[[#This Row],[Abs Erorr 3]]/SMA1MSFT[[#This Row],[Adj Close]]</f>
        <v>5.8080462111122734E-3</v>
      </c>
    </row>
    <row r="1072" spans="2:18">
      <c r="B1072" s="14">
        <v>45337.291666666664</v>
      </c>
      <c r="C1072" s="15">
        <v>405.09780000000001</v>
      </c>
      <c r="D1072" s="23">
        <f t="shared" si="81"/>
        <v>408.01729999999998</v>
      </c>
      <c r="E1072" s="24">
        <f>SMA1MSFT[[#This Row],[Adj Close]]-SMA1MSFT[[#This Row],[Naive Trend ]]</f>
        <v>-2.9194999999999709</v>
      </c>
      <c r="F1072" s="6">
        <f t="shared" si="80"/>
        <v>8.5234802499998299</v>
      </c>
      <c r="G1072" s="6">
        <f>ABS(SMA1MSFT[[#This Row],[Erorr 1]])</f>
        <v>2.9194999999999709</v>
      </c>
      <c r="H1072" s="25">
        <f>SMA1MSFT[[#This Row],[Abs Erorr 1]]/SMA1MSFT[[#This Row],[Adj Close]]</f>
        <v>7.2069016420231629E-3</v>
      </c>
      <c r="I1072" s="23">
        <f t="shared" si="83"/>
        <v>408.37716666666665</v>
      </c>
      <c r="J1072" s="26">
        <f>(SMA1MSFT[[#This Row],[Adj Close]]-SMA1MSFT[[#This Row],[3-MA]])</f>
        <v>-3.2793666666666468</v>
      </c>
      <c r="K1072" s="11">
        <f t="shared" si="82"/>
        <v>10.754245734444314</v>
      </c>
      <c r="L1072" s="11">
        <f>ABS(SMA1MSFT[[#This Row],[Erorr 2]])</f>
        <v>3.2793666666666468</v>
      </c>
      <c r="M1072" s="25">
        <f>SMA1MSFT[[#This Row],[Abs Erorr 2]]/SMA1MSFT[[#This Row],[Adj Close]]</f>
        <v>8.0952467939017364E-3</v>
      </c>
      <c r="N1072" s="23">
        <f t="shared" si="84"/>
        <v>411.17564999999996</v>
      </c>
      <c r="O1072" s="27">
        <f>SMA1MSFT[[#This Row],[Adj Close]]-SMA1MSFT[[#This Row],[6-MA]]</f>
        <v>-6.0778499999999553</v>
      </c>
      <c r="P1072" s="11">
        <f>(SMA1MSFT[[#This Row],[Adj Close]]-N1072)^2</f>
        <v>36.940260622499459</v>
      </c>
      <c r="Q1072" s="11">
        <f>ABS(SMA1MSFT[[#This Row],[Erorr 3]])</f>
        <v>6.0778499999999553</v>
      </c>
      <c r="R1072" s="28">
        <f>SMA1MSFT[[#This Row],[Abs Erorr 3]]/SMA1MSFT[[#This Row],[Adj Close]]</f>
        <v>1.5003413990399245E-2</v>
      </c>
    </row>
    <row r="1073" spans="2:18">
      <c r="B1073" s="14">
        <v>45338.291666666664</v>
      </c>
      <c r="C1073" s="15">
        <v>402.60680000000002</v>
      </c>
      <c r="D1073" s="23">
        <f t="shared" si="81"/>
        <v>405.09780000000001</v>
      </c>
      <c r="E1073" s="24">
        <f>SMA1MSFT[[#This Row],[Adj Close]]-SMA1MSFT[[#This Row],[Naive Trend ]]</f>
        <v>-2.4909999999999854</v>
      </c>
      <c r="F1073" s="6">
        <f t="shared" si="80"/>
        <v>6.2050809999999279</v>
      </c>
      <c r="G1073" s="6">
        <f>ABS(SMA1MSFT[[#This Row],[Erorr 1]])</f>
        <v>2.4909999999999854</v>
      </c>
      <c r="H1073" s="25">
        <f>SMA1MSFT[[#This Row],[Abs Erorr 1]]/SMA1MSFT[[#This Row],[Adj Close]]</f>
        <v>6.1871781599316883E-3</v>
      </c>
      <c r="I1073" s="23">
        <f t="shared" si="83"/>
        <v>405.74216666666666</v>
      </c>
      <c r="J1073" s="26">
        <f>(SMA1MSFT[[#This Row],[Adj Close]]-SMA1MSFT[[#This Row],[3-MA]])</f>
        <v>-3.1353666666666413</v>
      </c>
      <c r="K1073" s="11">
        <f t="shared" si="82"/>
        <v>9.8305241344442855</v>
      </c>
      <c r="L1073" s="11">
        <f>ABS(SMA1MSFT[[#This Row],[Erorr 2]])</f>
        <v>3.1353666666666413</v>
      </c>
      <c r="M1073" s="25">
        <f>SMA1MSFT[[#This Row],[Abs Erorr 2]]/SMA1MSFT[[#This Row],[Adj Close]]</f>
        <v>7.7876644573977418E-3</v>
      </c>
      <c r="N1073" s="23">
        <f t="shared" si="84"/>
        <v>410.05871666666667</v>
      </c>
      <c r="O1073" s="27">
        <f>SMA1MSFT[[#This Row],[Adj Close]]-SMA1MSFT[[#This Row],[6-MA]]</f>
        <v>-7.4519166666666479</v>
      </c>
      <c r="P1073" s="11">
        <f>(SMA1MSFT[[#This Row],[Adj Close]]-N1073)^2</f>
        <v>55.531062006944161</v>
      </c>
      <c r="Q1073" s="11">
        <f>ABS(SMA1MSFT[[#This Row],[Erorr 3]])</f>
        <v>7.4519166666666479</v>
      </c>
      <c r="R1073" s="28">
        <f>SMA1MSFT[[#This Row],[Abs Erorr 3]]/SMA1MSFT[[#This Row],[Adj Close]]</f>
        <v>1.8509167422573705E-2</v>
      </c>
    </row>
    <row r="1074" spans="2:18">
      <c r="B1074" s="14">
        <v>45342.291666666664</v>
      </c>
      <c r="C1074" s="15">
        <v>401.34140000000002</v>
      </c>
      <c r="D1074" s="23">
        <f t="shared" si="81"/>
        <v>402.60680000000002</v>
      </c>
      <c r="E1074" s="24">
        <f>SMA1MSFT[[#This Row],[Adj Close]]-SMA1MSFT[[#This Row],[Naive Trend ]]</f>
        <v>-1.2653999999999996</v>
      </c>
      <c r="F1074" s="6">
        <f t="shared" si="80"/>
        <v>1.601237159999999</v>
      </c>
      <c r="G1074" s="6">
        <f>ABS(SMA1MSFT[[#This Row],[Erorr 1]])</f>
        <v>1.2653999999999996</v>
      </c>
      <c r="H1074" s="25">
        <f>SMA1MSFT[[#This Row],[Abs Erorr 1]]/SMA1MSFT[[#This Row],[Adj Close]]</f>
        <v>3.1529266604441992E-3</v>
      </c>
      <c r="I1074" s="23">
        <f t="shared" si="83"/>
        <v>405.24063333333334</v>
      </c>
      <c r="J1074" s="26">
        <f>(SMA1MSFT[[#This Row],[Adj Close]]-SMA1MSFT[[#This Row],[3-MA]])</f>
        <v>-3.8992333333333136</v>
      </c>
      <c r="K1074" s="11">
        <f t="shared" si="82"/>
        <v>15.204020587777624</v>
      </c>
      <c r="L1074" s="11">
        <f>ABS(SMA1MSFT[[#This Row],[Erorr 2]])</f>
        <v>3.8992333333333136</v>
      </c>
      <c r="M1074" s="25">
        <f>SMA1MSFT[[#This Row],[Abs Erorr 2]]/SMA1MSFT[[#This Row],[Adj Close]]</f>
        <v>9.7155023960481361E-3</v>
      </c>
      <c r="N1074" s="23">
        <f t="shared" si="84"/>
        <v>408.51668333333333</v>
      </c>
      <c r="O1074" s="27">
        <f>SMA1MSFT[[#This Row],[Adj Close]]-SMA1MSFT[[#This Row],[6-MA]]</f>
        <v>-7.1752833333333115</v>
      </c>
      <c r="P1074" s="11">
        <f>(SMA1MSFT[[#This Row],[Adj Close]]-N1074)^2</f>
        <v>51.484690913610798</v>
      </c>
      <c r="Q1074" s="11">
        <f>ABS(SMA1MSFT[[#This Row],[Erorr 3]])</f>
        <v>7.1752833333333115</v>
      </c>
      <c r="R1074" s="28">
        <f>SMA1MSFT[[#This Row],[Abs Erorr 3]]/SMA1MSFT[[#This Row],[Adj Close]]</f>
        <v>1.7878253609852637E-2</v>
      </c>
    </row>
    <row r="1075" spans="2:18">
      <c r="B1075" s="14">
        <v>45343.291666666664</v>
      </c>
      <c r="C1075" s="15">
        <v>400.73360000000002</v>
      </c>
      <c r="D1075" s="23">
        <f t="shared" si="81"/>
        <v>401.34140000000002</v>
      </c>
      <c r="E1075" s="24">
        <f>SMA1MSFT[[#This Row],[Adj Close]]-SMA1MSFT[[#This Row],[Naive Trend ]]</f>
        <v>-0.60779999999999745</v>
      </c>
      <c r="F1075" s="6">
        <f t="shared" si="80"/>
        <v>0.36942083999999692</v>
      </c>
      <c r="G1075" s="6">
        <f>ABS(SMA1MSFT[[#This Row],[Erorr 1]])</f>
        <v>0.60779999999999745</v>
      </c>
      <c r="H1075" s="25">
        <f>SMA1MSFT[[#This Row],[Abs Erorr 1]]/SMA1MSFT[[#This Row],[Adj Close]]</f>
        <v>1.5167183385670616E-3</v>
      </c>
      <c r="I1075" s="23">
        <f t="shared" si="83"/>
        <v>403.01533333333333</v>
      </c>
      <c r="J1075" s="26">
        <f>(SMA1MSFT[[#This Row],[Adj Close]]-SMA1MSFT[[#This Row],[3-MA]])</f>
        <v>-2.2817333333333067</v>
      </c>
      <c r="K1075" s="11">
        <f t="shared" si="82"/>
        <v>5.2063070044443229</v>
      </c>
      <c r="L1075" s="11">
        <f>ABS(SMA1MSFT[[#This Row],[Erorr 2]])</f>
        <v>2.2817333333333067</v>
      </c>
      <c r="M1075" s="25">
        <f>SMA1MSFT[[#This Row],[Abs Erorr 2]]/SMA1MSFT[[#This Row],[Adj Close]]</f>
        <v>5.6938907377202877E-3</v>
      </c>
      <c r="N1075" s="23">
        <f t="shared" si="84"/>
        <v>405.69624999999996</v>
      </c>
      <c r="O1075" s="27">
        <f>SMA1MSFT[[#This Row],[Adj Close]]-SMA1MSFT[[#This Row],[6-MA]]</f>
        <v>-4.9626499999999396</v>
      </c>
      <c r="P1075" s="11">
        <f>(SMA1MSFT[[#This Row],[Adj Close]]-N1075)^2</f>
        <v>24.627895022499402</v>
      </c>
      <c r="Q1075" s="11">
        <f>ABS(SMA1MSFT[[#This Row],[Erorr 3]])</f>
        <v>4.9626499999999396</v>
      </c>
      <c r="R1075" s="28">
        <f>SMA1MSFT[[#This Row],[Abs Erorr 3]]/SMA1MSFT[[#This Row],[Adj Close]]</f>
        <v>1.23839129037344E-2</v>
      </c>
    </row>
    <row r="1076" spans="2:18">
      <c r="B1076" s="14">
        <v>45344.291666666664</v>
      </c>
      <c r="C1076" s="15">
        <v>410.16950000000003</v>
      </c>
      <c r="D1076" s="23">
        <f t="shared" si="81"/>
        <v>400.73360000000002</v>
      </c>
      <c r="E1076" s="24">
        <f>SMA1MSFT[[#This Row],[Adj Close]]-SMA1MSFT[[#This Row],[Naive Trend ]]</f>
        <v>9.4359000000000037</v>
      </c>
      <c r="F1076" s="6">
        <f t="shared" si="80"/>
        <v>89.036208810000076</v>
      </c>
      <c r="G1076" s="6">
        <f>ABS(SMA1MSFT[[#This Row],[Erorr 1]])</f>
        <v>9.4359000000000037</v>
      </c>
      <c r="H1076" s="25">
        <f>SMA1MSFT[[#This Row],[Abs Erorr 1]]/SMA1MSFT[[#This Row],[Adj Close]]</f>
        <v>2.3004879689981831E-2</v>
      </c>
      <c r="I1076" s="23">
        <f t="shared" si="83"/>
        <v>401.56060000000002</v>
      </c>
      <c r="J1076" s="26">
        <f>(SMA1MSFT[[#This Row],[Adj Close]]-SMA1MSFT[[#This Row],[3-MA]])</f>
        <v>8.6089000000000055</v>
      </c>
      <c r="K1076" s="11">
        <f t="shared" si="82"/>
        <v>74.113159210000092</v>
      </c>
      <c r="L1076" s="11">
        <f>ABS(SMA1MSFT[[#This Row],[Erorr 2]])</f>
        <v>8.6089000000000055</v>
      </c>
      <c r="M1076" s="25">
        <f>SMA1MSFT[[#This Row],[Abs Erorr 2]]/SMA1MSFT[[#This Row],[Adj Close]]</f>
        <v>2.0988640062218192E-2</v>
      </c>
      <c r="N1076" s="23">
        <f t="shared" si="84"/>
        <v>403.65138333333334</v>
      </c>
      <c r="O1076" s="27">
        <f>SMA1MSFT[[#This Row],[Adj Close]]-SMA1MSFT[[#This Row],[6-MA]]</f>
        <v>6.5181166666666854</v>
      </c>
      <c r="P1076" s="11">
        <f>(SMA1MSFT[[#This Row],[Adj Close]]-N1076)^2</f>
        <v>42.485844880278023</v>
      </c>
      <c r="Q1076" s="11">
        <f>ABS(SMA1MSFT[[#This Row],[Erorr 3]])</f>
        <v>6.5181166666666854</v>
      </c>
      <c r="R1076" s="28">
        <f>SMA1MSFT[[#This Row],[Abs Erorr 3]]/SMA1MSFT[[#This Row],[Adj Close]]</f>
        <v>1.5891275842466798E-2</v>
      </c>
    </row>
    <row r="1077" spans="2:18">
      <c r="B1077" s="14">
        <v>45345.291666666664</v>
      </c>
      <c r="C1077" s="15">
        <v>408.86430000000001</v>
      </c>
      <c r="D1077" s="23">
        <f t="shared" si="81"/>
        <v>410.16950000000003</v>
      </c>
      <c r="E1077" s="24">
        <f>SMA1MSFT[[#This Row],[Adj Close]]-SMA1MSFT[[#This Row],[Naive Trend ]]</f>
        <v>-1.3052000000000135</v>
      </c>
      <c r="F1077" s="6">
        <f t="shared" si="80"/>
        <v>1.7035470400000352</v>
      </c>
      <c r="G1077" s="6">
        <f>ABS(SMA1MSFT[[#This Row],[Erorr 1]])</f>
        <v>1.3052000000000135</v>
      </c>
      <c r="H1077" s="25">
        <f>SMA1MSFT[[#This Row],[Abs Erorr 1]]/SMA1MSFT[[#This Row],[Adj Close]]</f>
        <v>3.1922571865531262E-3</v>
      </c>
      <c r="I1077" s="23">
        <f t="shared" si="83"/>
        <v>404.08150000000001</v>
      </c>
      <c r="J1077" s="26">
        <f>(SMA1MSFT[[#This Row],[Adj Close]]-SMA1MSFT[[#This Row],[3-MA]])</f>
        <v>4.7828000000000088</v>
      </c>
      <c r="K1077" s="11">
        <f t="shared" si="82"/>
        <v>22.875175840000086</v>
      </c>
      <c r="L1077" s="11">
        <f>ABS(SMA1MSFT[[#This Row],[Erorr 2]])</f>
        <v>4.7828000000000088</v>
      </c>
      <c r="M1077" s="25">
        <f>SMA1MSFT[[#This Row],[Abs Erorr 2]]/SMA1MSFT[[#This Row],[Adj Close]]</f>
        <v>1.1697768672882441E-2</v>
      </c>
      <c r="N1077" s="23">
        <f t="shared" si="84"/>
        <v>404.66106666666673</v>
      </c>
      <c r="O1077" s="27">
        <f>SMA1MSFT[[#This Row],[Adj Close]]-SMA1MSFT[[#This Row],[6-MA]]</f>
        <v>4.2032333333332872</v>
      </c>
      <c r="P1077" s="11">
        <f>(SMA1MSFT[[#This Row],[Adj Close]]-N1077)^2</f>
        <v>17.667170454444058</v>
      </c>
      <c r="Q1077" s="11">
        <f>ABS(SMA1MSFT[[#This Row],[Erorr 3]])</f>
        <v>4.2032333333332872</v>
      </c>
      <c r="R1077" s="28">
        <f>SMA1MSFT[[#This Row],[Abs Erorr 3]]/SMA1MSFT[[#This Row],[Adj Close]]</f>
        <v>1.0280264951802559E-2</v>
      </c>
    </row>
    <row r="1078" spans="2:18">
      <c r="B1078" s="14">
        <v>45348.291666666664</v>
      </c>
      <c r="C1078" s="15">
        <v>406.07429999999999</v>
      </c>
      <c r="D1078" s="23">
        <f t="shared" si="81"/>
        <v>408.86430000000001</v>
      </c>
      <c r="E1078" s="24">
        <f>SMA1MSFT[[#This Row],[Adj Close]]-SMA1MSFT[[#This Row],[Naive Trend ]]</f>
        <v>-2.7900000000000205</v>
      </c>
      <c r="F1078" s="6">
        <f t="shared" si="80"/>
        <v>7.7841000000001142</v>
      </c>
      <c r="G1078" s="6">
        <f>ABS(SMA1MSFT[[#This Row],[Erorr 1]])</f>
        <v>2.7900000000000205</v>
      </c>
      <c r="H1078" s="25">
        <f>SMA1MSFT[[#This Row],[Abs Erorr 1]]/SMA1MSFT[[#This Row],[Adj Close]]</f>
        <v>6.8706638169419255E-3</v>
      </c>
      <c r="I1078" s="23">
        <f t="shared" si="83"/>
        <v>406.58913333333334</v>
      </c>
      <c r="J1078" s="26">
        <f>(SMA1MSFT[[#This Row],[Adj Close]]-SMA1MSFT[[#This Row],[3-MA]])</f>
        <v>-0.51483333333334258</v>
      </c>
      <c r="K1078" s="11">
        <f t="shared" si="82"/>
        <v>0.26505336111112066</v>
      </c>
      <c r="L1078" s="11">
        <f>ABS(SMA1MSFT[[#This Row],[Erorr 2]])</f>
        <v>0.51483333333334258</v>
      </c>
      <c r="M1078" s="25">
        <f>SMA1MSFT[[#This Row],[Abs Erorr 2]]/SMA1MSFT[[#This Row],[Adj Close]]</f>
        <v>1.2678303781680903E-3</v>
      </c>
      <c r="N1078" s="23">
        <f t="shared" si="84"/>
        <v>404.80223333333333</v>
      </c>
      <c r="O1078" s="27">
        <f>SMA1MSFT[[#This Row],[Adj Close]]-SMA1MSFT[[#This Row],[6-MA]]</f>
        <v>1.2720666666666602</v>
      </c>
      <c r="P1078" s="11">
        <f>(SMA1MSFT[[#This Row],[Adj Close]]-N1078)^2</f>
        <v>1.618153604444428</v>
      </c>
      <c r="Q1078" s="11">
        <f>ABS(SMA1MSFT[[#This Row],[Erorr 3]])</f>
        <v>1.2720666666666602</v>
      </c>
      <c r="R1078" s="28">
        <f>SMA1MSFT[[#This Row],[Abs Erorr 3]]/SMA1MSFT[[#This Row],[Adj Close]]</f>
        <v>3.1325958492489188E-3</v>
      </c>
    </row>
    <row r="1079" spans="2:18">
      <c r="B1079" s="14">
        <v>45349.291666666664</v>
      </c>
      <c r="C1079" s="15">
        <v>406.0145</v>
      </c>
      <c r="D1079" s="23">
        <f t="shared" si="81"/>
        <v>406.07429999999999</v>
      </c>
      <c r="E1079" s="24">
        <f>SMA1MSFT[[#This Row],[Adj Close]]-SMA1MSFT[[#This Row],[Naive Trend ]]</f>
        <v>-5.9799999999995634E-2</v>
      </c>
      <c r="F1079" s="6">
        <f t="shared" si="80"/>
        <v>3.5760399999994778E-3</v>
      </c>
      <c r="G1079" s="6">
        <f>ABS(SMA1MSFT[[#This Row],[Erorr 1]])</f>
        <v>5.9799999999995634E-2</v>
      </c>
      <c r="H1079" s="25">
        <f>SMA1MSFT[[#This Row],[Abs Erorr 1]]/SMA1MSFT[[#This Row],[Adj Close]]</f>
        <v>1.4728538020192784E-4</v>
      </c>
      <c r="I1079" s="23">
        <f t="shared" si="83"/>
        <v>408.36936666666662</v>
      </c>
      <c r="J1079" s="26">
        <f>(SMA1MSFT[[#This Row],[Adj Close]]-SMA1MSFT[[#This Row],[3-MA]])</f>
        <v>-2.3548666666666236</v>
      </c>
      <c r="K1079" s="11">
        <f t="shared" si="82"/>
        <v>5.5453970177775753</v>
      </c>
      <c r="L1079" s="11">
        <f>ABS(SMA1MSFT[[#This Row],[Erorr 2]])</f>
        <v>2.3548666666666236</v>
      </c>
      <c r="M1079" s="25">
        <f>SMA1MSFT[[#This Row],[Abs Erorr 2]]/SMA1MSFT[[#This Row],[Adj Close]]</f>
        <v>5.7999570622887199E-3</v>
      </c>
      <c r="N1079" s="23">
        <f t="shared" si="84"/>
        <v>404.96498333333329</v>
      </c>
      <c r="O1079" s="27">
        <f>SMA1MSFT[[#This Row],[Adj Close]]-SMA1MSFT[[#This Row],[6-MA]]</f>
        <v>1.0495166666667046</v>
      </c>
      <c r="P1079" s="11">
        <f>(SMA1MSFT[[#This Row],[Adj Close]]-N1079)^2</f>
        <v>1.1014852336111909</v>
      </c>
      <c r="Q1079" s="11">
        <f>ABS(SMA1MSFT[[#This Row],[Erorr 3]])</f>
        <v>1.0495166666667046</v>
      </c>
      <c r="R1079" s="28">
        <f>SMA1MSFT[[#This Row],[Abs Erorr 3]]/SMA1MSFT[[#This Row],[Adj Close]]</f>
        <v>2.5849241016434256E-3</v>
      </c>
    </row>
    <row r="1080" spans="2:18">
      <c r="B1080" s="14">
        <v>45350.291666666664</v>
      </c>
      <c r="C1080" s="15">
        <v>406.25369999999998</v>
      </c>
      <c r="D1080" s="23">
        <f t="shared" si="81"/>
        <v>406.0145</v>
      </c>
      <c r="E1080" s="24">
        <f>SMA1MSFT[[#This Row],[Adj Close]]-SMA1MSFT[[#This Row],[Naive Trend ]]</f>
        <v>0.23919999999998254</v>
      </c>
      <c r="F1080" s="6">
        <f t="shared" si="80"/>
        <v>5.7216639999991645E-2</v>
      </c>
      <c r="G1080" s="6">
        <f>ABS(SMA1MSFT[[#This Row],[Erorr 1]])</f>
        <v>0.23919999999998254</v>
      </c>
      <c r="H1080" s="25">
        <f>SMA1MSFT[[#This Row],[Abs Erorr 1]]/SMA1MSFT[[#This Row],[Adj Close]]</f>
        <v>5.8879463743956686E-4</v>
      </c>
      <c r="I1080" s="23">
        <f t="shared" si="83"/>
        <v>406.98436666666663</v>
      </c>
      <c r="J1080" s="26">
        <f>(SMA1MSFT[[#This Row],[Adj Close]]-SMA1MSFT[[#This Row],[3-MA]])</f>
        <v>-0.73066666666665014</v>
      </c>
      <c r="K1080" s="11">
        <f t="shared" si="82"/>
        <v>0.53387377777775358</v>
      </c>
      <c r="L1080" s="11">
        <f>ABS(SMA1MSFT[[#This Row],[Erorr 2]])</f>
        <v>0.73066666666665014</v>
      </c>
      <c r="M1080" s="25">
        <f>SMA1MSFT[[#This Row],[Abs Erorr 2]]/SMA1MSFT[[#This Row],[Adj Close]]</f>
        <v>1.7985477219448099E-3</v>
      </c>
      <c r="N1080" s="23">
        <f t="shared" si="84"/>
        <v>405.53293333333335</v>
      </c>
      <c r="O1080" s="27">
        <f>SMA1MSFT[[#This Row],[Adj Close]]-SMA1MSFT[[#This Row],[6-MA]]</f>
        <v>0.72076666666663414</v>
      </c>
      <c r="P1080" s="11">
        <f>(SMA1MSFT[[#This Row],[Adj Close]]-N1080)^2</f>
        <v>0.5195045877777309</v>
      </c>
      <c r="Q1080" s="11">
        <f>ABS(SMA1MSFT[[#This Row],[Erorr 3]])</f>
        <v>0.72076666666663414</v>
      </c>
      <c r="R1080" s="28">
        <f>SMA1MSFT[[#This Row],[Abs Erorr 3]]/SMA1MSFT[[#This Row],[Adj Close]]</f>
        <v>1.7741787131209739E-3</v>
      </c>
    </row>
    <row r="1081" spans="2:18">
      <c r="B1081" s="14">
        <v>45351.291666666664</v>
      </c>
      <c r="C1081" s="15">
        <v>412.1524</v>
      </c>
      <c r="D1081" s="23">
        <f t="shared" si="81"/>
        <v>406.25369999999998</v>
      </c>
      <c r="E1081" s="24">
        <f>SMA1MSFT[[#This Row],[Adj Close]]-SMA1MSFT[[#This Row],[Naive Trend ]]</f>
        <v>5.8987000000000194</v>
      </c>
      <c r="F1081" s="6">
        <f t="shared" si="80"/>
        <v>34.794661690000225</v>
      </c>
      <c r="G1081" s="6">
        <f>ABS(SMA1MSFT[[#This Row],[Erorr 1]])</f>
        <v>5.8987000000000194</v>
      </c>
      <c r="H1081" s="25">
        <f>SMA1MSFT[[#This Row],[Abs Erorr 1]]/SMA1MSFT[[#This Row],[Adj Close]]</f>
        <v>1.431193898179416E-2</v>
      </c>
      <c r="I1081" s="23">
        <f t="shared" si="83"/>
        <v>406.11416666666668</v>
      </c>
      <c r="J1081" s="26">
        <f>(SMA1MSFT[[#This Row],[Adj Close]]-SMA1MSFT[[#This Row],[3-MA]])</f>
        <v>6.0382333333333236</v>
      </c>
      <c r="K1081" s="11">
        <f t="shared" si="82"/>
        <v>36.460261787777661</v>
      </c>
      <c r="L1081" s="11">
        <f>ABS(SMA1MSFT[[#This Row],[Erorr 2]])</f>
        <v>6.0382333333333236</v>
      </c>
      <c r="M1081" s="25">
        <f>SMA1MSFT[[#This Row],[Abs Erorr 2]]/SMA1MSFT[[#This Row],[Adj Close]]</f>
        <v>1.4650486891094954E-2</v>
      </c>
      <c r="N1081" s="23">
        <f t="shared" si="84"/>
        <v>406.35165000000001</v>
      </c>
      <c r="O1081" s="27">
        <f>SMA1MSFT[[#This Row],[Adj Close]]-SMA1MSFT[[#This Row],[6-MA]]</f>
        <v>5.8007499999999936</v>
      </c>
      <c r="P1081" s="11">
        <f>(SMA1MSFT[[#This Row],[Adj Close]]-N1081)^2</f>
        <v>33.648700562499926</v>
      </c>
      <c r="Q1081" s="11">
        <f>ABS(SMA1MSFT[[#This Row],[Erorr 3]])</f>
        <v>5.8007499999999936</v>
      </c>
      <c r="R1081" s="28">
        <f>SMA1MSFT[[#This Row],[Abs Erorr 3]]/SMA1MSFT[[#This Row],[Adj Close]]</f>
        <v>1.4074284172553632E-2</v>
      </c>
    </row>
    <row r="1082" spans="2:18">
      <c r="B1082" s="14">
        <v>45352.291666666664</v>
      </c>
      <c r="C1082" s="15">
        <v>414.00569999999999</v>
      </c>
      <c r="D1082" s="23">
        <f t="shared" si="81"/>
        <v>412.1524</v>
      </c>
      <c r="E1082" s="24">
        <f>SMA1MSFT[[#This Row],[Adj Close]]-SMA1MSFT[[#This Row],[Naive Trend ]]</f>
        <v>1.8532999999999902</v>
      </c>
      <c r="F1082" s="6">
        <f t="shared" si="80"/>
        <v>3.4347208899999635</v>
      </c>
      <c r="G1082" s="6">
        <f>ABS(SMA1MSFT[[#This Row],[Erorr 1]])</f>
        <v>1.8532999999999902</v>
      </c>
      <c r="H1082" s="25">
        <f>SMA1MSFT[[#This Row],[Abs Erorr 1]]/SMA1MSFT[[#This Row],[Adj Close]]</f>
        <v>4.476508415222279E-3</v>
      </c>
      <c r="I1082" s="23">
        <f t="shared" si="83"/>
        <v>408.14019999999999</v>
      </c>
      <c r="J1082" s="26">
        <f>(SMA1MSFT[[#This Row],[Adj Close]]-SMA1MSFT[[#This Row],[3-MA]])</f>
        <v>5.8654999999999973</v>
      </c>
      <c r="K1082" s="11">
        <f t="shared" si="82"/>
        <v>34.404090249999967</v>
      </c>
      <c r="L1082" s="11">
        <f>ABS(SMA1MSFT[[#This Row],[Erorr 2]])</f>
        <v>5.8654999999999973</v>
      </c>
      <c r="M1082" s="25">
        <f>SMA1MSFT[[#This Row],[Abs Erorr 2]]/SMA1MSFT[[#This Row],[Adj Close]]</f>
        <v>1.416767933388356E-2</v>
      </c>
      <c r="N1082" s="23">
        <f t="shared" si="84"/>
        <v>408.25478333333331</v>
      </c>
      <c r="O1082" s="27">
        <f>SMA1MSFT[[#This Row],[Adj Close]]-SMA1MSFT[[#This Row],[6-MA]]</f>
        <v>5.7509166666666829</v>
      </c>
      <c r="P1082" s="11">
        <f>(SMA1MSFT[[#This Row],[Adj Close]]-N1082)^2</f>
        <v>33.073042506944631</v>
      </c>
      <c r="Q1082" s="11">
        <f>ABS(SMA1MSFT[[#This Row],[Erorr 3]])</f>
        <v>5.7509166666666829</v>
      </c>
      <c r="R1082" s="28">
        <f>SMA1MSFT[[#This Row],[Abs Erorr 3]]/SMA1MSFT[[#This Row],[Adj Close]]</f>
        <v>1.3890911807897048E-2</v>
      </c>
    </row>
    <row r="1083" spans="2:18">
      <c r="B1083" s="14">
        <v>45355.291666666664</v>
      </c>
      <c r="C1083" s="15">
        <v>413.42779999999999</v>
      </c>
      <c r="D1083" s="23">
        <f t="shared" si="81"/>
        <v>414.00569999999999</v>
      </c>
      <c r="E1083" s="24">
        <f>SMA1MSFT[[#This Row],[Adj Close]]-SMA1MSFT[[#This Row],[Naive Trend ]]</f>
        <v>-0.57789999999999964</v>
      </c>
      <c r="F1083" s="6">
        <f t="shared" si="80"/>
        <v>0.3339684099999996</v>
      </c>
      <c r="G1083" s="6">
        <f>ABS(SMA1MSFT[[#This Row],[Erorr 1]])</f>
        <v>0.57789999999999964</v>
      </c>
      <c r="H1083" s="25">
        <f>SMA1MSFT[[#This Row],[Abs Erorr 1]]/SMA1MSFT[[#This Row],[Adj Close]]</f>
        <v>1.3978256904833193E-3</v>
      </c>
      <c r="I1083" s="23">
        <f t="shared" si="83"/>
        <v>410.8039333333333</v>
      </c>
      <c r="J1083" s="26">
        <f>(SMA1MSFT[[#This Row],[Adj Close]]-SMA1MSFT[[#This Row],[3-MA]])</f>
        <v>2.6238666666666859</v>
      </c>
      <c r="K1083" s="11">
        <f t="shared" si="82"/>
        <v>6.884676284444545</v>
      </c>
      <c r="L1083" s="11">
        <f>ABS(SMA1MSFT[[#This Row],[Erorr 2]])</f>
        <v>2.6238666666666859</v>
      </c>
      <c r="M1083" s="25">
        <f>SMA1MSFT[[#This Row],[Abs Erorr 2]]/SMA1MSFT[[#This Row],[Adj Close]]</f>
        <v>6.3466140077340855E-3</v>
      </c>
      <c r="N1083" s="23">
        <f t="shared" si="84"/>
        <v>408.89415000000002</v>
      </c>
      <c r="O1083" s="27">
        <f>SMA1MSFT[[#This Row],[Adj Close]]-SMA1MSFT[[#This Row],[6-MA]]</f>
        <v>4.533649999999966</v>
      </c>
      <c r="P1083" s="11">
        <f>(SMA1MSFT[[#This Row],[Adj Close]]-N1083)^2</f>
        <v>20.553982322499692</v>
      </c>
      <c r="Q1083" s="11">
        <f>ABS(SMA1MSFT[[#This Row],[Erorr 3]])</f>
        <v>4.533649999999966</v>
      </c>
      <c r="R1083" s="28">
        <f>SMA1MSFT[[#This Row],[Abs Erorr 3]]/SMA1MSFT[[#This Row],[Adj Close]]</f>
        <v>1.0966001802491188E-2</v>
      </c>
    </row>
    <row r="1084" spans="2:18">
      <c r="B1084" s="14">
        <v>45356.291666666664</v>
      </c>
      <c r="C1084" s="15">
        <v>401.20190000000002</v>
      </c>
      <c r="D1084" s="23">
        <f t="shared" si="81"/>
        <v>413.42779999999999</v>
      </c>
      <c r="E1084" s="24">
        <f>SMA1MSFT[[#This Row],[Adj Close]]-SMA1MSFT[[#This Row],[Naive Trend ]]</f>
        <v>-12.225899999999967</v>
      </c>
      <c r="F1084" s="6">
        <f t="shared" si="80"/>
        <v>149.4726308099992</v>
      </c>
      <c r="G1084" s="6">
        <f>ABS(SMA1MSFT[[#This Row],[Erorr 1]])</f>
        <v>12.225899999999967</v>
      </c>
      <c r="H1084" s="25">
        <f>SMA1MSFT[[#This Row],[Abs Erorr 1]]/SMA1MSFT[[#This Row],[Adj Close]]</f>
        <v>3.0473185695282019E-2</v>
      </c>
      <c r="I1084" s="23">
        <f t="shared" si="83"/>
        <v>413.19530000000003</v>
      </c>
      <c r="J1084" s="26">
        <f>(SMA1MSFT[[#This Row],[Adj Close]]-SMA1MSFT[[#This Row],[3-MA]])</f>
        <v>-11.993400000000008</v>
      </c>
      <c r="K1084" s="11">
        <f t="shared" si="82"/>
        <v>143.84164356000019</v>
      </c>
      <c r="L1084" s="11">
        <f>ABS(SMA1MSFT[[#This Row],[Erorr 2]])</f>
        <v>11.993400000000008</v>
      </c>
      <c r="M1084" s="25">
        <f>SMA1MSFT[[#This Row],[Abs Erorr 2]]/SMA1MSFT[[#This Row],[Adj Close]]</f>
        <v>2.9893676974112056E-2</v>
      </c>
      <c r="N1084" s="23">
        <f t="shared" si="84"/>
        <v>409.6547333333333</v>
      </c>
      <c r="O1084" s="27">
        <f>SMA1MSFT[[#This Row],[Adj Close]]-SMA1MSFT[[#This Row],[6-MA]]</f>
        <v>-8.4528333333332739</v>
      </c>
      <c r="P1084" s="11">
        <f>(SMA1MSFT[[#This Row],[Adj Close]]-N1084)^2</f>
        <v>71.450391361110107</v>
      </c>
      <c r="Q1084" s="11">
        <f>ABS(SMA1MSFT[[#This Row],[Erorr 3]])</f>
        <v>8.4528333333332739</v>
      </c>
      <c r="R1084" s="28">
        <f>SMA1MSFT[[#This Row],[Abs Erorr 3]]/SMA1MSFT[[#This Row],[Adj Close]]</f>
        <v>2.1068776925865191E-2</v>
      </c>
    </row>
    <row r="1085" spans="2:18">
      <c r="B1085" s="14">
        <v>45357.291666666664</v>
      </c>
      <c r="C1085" s="15">
        <v>400.64389999999997</v>
      </c>
      <c r="D1085" s="23">
        <f t="shared" si="81"/>
        <v>401.20190000000002</v>
      </c>
      <c r="E1085" s="24">
        <f>SMA1MSFT[[#This Row],[Adj Close]]-SMA1MSFT[[#This Row],[Naive Trend ]]</f>
        <v>-0.55800000000004957</v>
      </c>
      <c r="F1085" s="6">
        <f t="shared" si="80"/>
        <v>0.31136400000005532</v>
      </c>
      <c r="G1085" s="6">
        <f>ABS(SMA1MSFT[[#This Row],[Erorr 1]])</f>
        <v>0.55800000000004957</v>
      </c>
      <c r="H1085" s="25">
        <f>SMA1MSFT[[#This Row],[Abs Erorr 1]]/SMA1MSFT[[#This Row],[Adj Close]]</f>
        <v>1.3927580077970727E-3</v>
      </c>
      <c r="I1085" s="23">
        <f t="shared" si="83"/>
        <v>409.54513333333335</v>
      </c>
      <c r="J1085" s="26">
        <f>(SMA1MSFT[[#This Row],[Adj Close]]-SMA1MSFT[[#This Row],[3-MA]])</f>
        <v>-8.90123333333338</v>
      </c>
      <c r="K1085" s="11">
        <f t="shared" si="82"/>
        <v>79.231954854445277</v>
      </c>
      <c r="L1085" s="11">
        <f>ABS(SMA1MSFT[[#This Row],[Erorr 2]])</f>
        <v>8.90123333333338</v>
      </c>
      <c r="M1085" s="25">
        <f>SMA1MSFT[[#This Row],[Abs Erorr 2]]/SMA1MSFT[[#This Row],[Adj Close]]</f>
        <v>2.2217319004066656E-2</v>
      </c>
      <c r="N1085" s="23">
        <f t="shared" si="84"/>
        <v>408.84266666666667</v>
      </c>
      <c r="O1085" s="27">
        <f>SMA1MSFT[[#This Row],[Adj Close]]-SMA1MSFT[[#This Row],[6-MA]]</f>
        <v>-8.1987666666666996</v>
      </c>
      <c r="P1085" s="11">
        <f>(SMA1MSFT[[#This Row],[Adj Close]]-N1085)^2</f>
        <v>67.219774854444978</v>
      </c>
      <c r="Q1085" s="11">
        <f>ABS(SMA1MSFT[[#This Row],[Erorr 3]])</f>
        <v>8.1987666666666996</v>
      </c>
      <c r="R1085" s="28">
        <f>SMA1MSFT[[#This Row],[Abs Erorr 3]]/SMA1MSFT[[#This Row],[Adj Close]]</f>
        <v>2.0463974783259398E-2</v>
      </c>
    </row>
    <row r="1086" spans="2:18">
      <c r="B1086" s="14">
        <v>45358.291666666664</v>
      </c>
      <c r="C1086" s="15">
        <v>407.66860000000003</v>
      </c>
      <c r="D1086" s="23">
        <f t="shared" si="81"/>
        <v>400.64389999999997</v>
      </c>
      <c r="E1086" s="24">
        <f>SMA1MSFT[[#This Row],[Adj Close]]-SMA1MSFT[[#This Row],[Naive Trend ]]</f>
        <v>7.0247000000000526</v>
      </c>
      <c r="F1086" s="6">
        <f t="shared" si="80"/>
        <v>49.346410090000738</v>
      </c>
      <c r="G1086" s="6">
        <f>ABS(SMA1MSFT[[#This Row],[Erorr 1]])</f>
        <v>7.0247000000000526</v>
      </c>
      <c r="H1086" s="25">
        <f>SMA1MSFT[[#This Row],[Abs Erorr 1]]/SMA1MSFT[[#This Row],[Adj Close]]</f>
        <v>1.7231398248479406E-2</v>
      </c>
      <c r="I1086" s="23">
        <f t="shared" si="83"/>
        <v>405.09120000000001</v>
      </c>
      <c r="J1086" s="26">
        <f>(SMA1MSFT[[#This Row],[Adj Close]]-SMA1MSFT[[#This Row],[3-MA]])</f>
        <v>2.5774000000000115</v>
      </c>
      <c r="K1086" s="11">
        <f t="shared" si="82"/>
        <v>6.6429907600000595</v>
      </c>
      <c r="L1086" s="11">
        <f>ABS(SMA1MSFT[[#This Row],[Erorr 2]])</f>
        <v>2.5774000000000115</v>
      </c>
      <c r="M1086" s="25">
        <f>SMA1MSFT[[#This Row],[Abs Erorr 2]]/SMA1MSFT[[#This Row],[Adj Close]]</f>
        <v>6.32229217555635E-3</v>
      </c>
      <c r="N1086" s="23">
        <f t="shared" si="84"/>
        <v>407.94756666666666</v>
      </c>
      <c r="O1086" s="27">
        <f>SMA1MSFT[[#This Row],[Adj Close]]-SMA1MSFT[[#This Row],[6-MA]]</f>
        <v>-0.2789666666666335</v>
      </c>
      <c r="P1086" s="11">
        <f>(SMA1MSFT[[#This Row],[Adj Close]]-N1086)^2</f>
        <v>7.7822401111092607E-2</v>
      </c>
      <c r="Q1086" s="11">
        <f>ABS(SMA1MSFT[[#This Row],[Erorr 3]])</f>
        <v>0.2789666666666335</v>
      </c>
      <c r="R1086" s="28">
        <f>SMA1MSFT[[#This Row],[Abs Erorr 3]]/SMA1MSFT[[#This Row],[Adj Close]]</f>
        <v>6.8429765418929361E-4</v>
      </c>
    </row>
    <row r="1087" spans="2:18">
      <c r="B1087" s="14">
        <v>45359.291666666664</v>
      </c>
      <c r="C1087" s="15">
        <v>404.75909999999999</v>
      </c>
      <c r="D1087" s="23">
        <f t="shared" si="81"/>
        <v>407.66860000000003</v>
      </c>
      <c r="E1087" s="24">
        <f>SMA1MSFT[[#This Row],[Adj Close]]-SMA1MSFT[[#This Row],[Naive Trend ]]</f>
        <v>-2.9095000000000368</v>
      </c>
      <c r="F1087" s="6">
        <f t="shared" si="80"/>
        <v>8.4651902500002141</v>
      </c>
      <c r="G1087" s="6">
        <f>ABS(SMA1MSFT[[#This Row],[Erorr 1]])</f>
        <v>2.9095000000000368</v>
      </c>
      <c r="H1087" s="25">
        <f>SMA1MSFT[[#This Row],[Abs Erorr 1]]/SMA1MSFT[[#This Row],[Adj Close]]</f>
        <v>7.1882262807680839E-3</v>
      </c>
      <c r="I1087" s="23">
        <f t="shared" si="83"/>
        <v>403.17146666666667</v>
      </c>
      <c r="J1087" s="26">
        <f>(SMA1MSFT[[#This Row],[Adj Close]]-SMA1MSFT[[#This Row],[3-MA]])</f>
        <v>1.587633333333315</v>
      </c>
      <c r="K1087" s="11">
        <f t="shared" si="82"/>
        <v>2.5205796011110531</v>
      </c>
      <c r="L1087" s="11">
        <f>ABS(SMA1MSFT[[#This Row],[Erorr 2]])</f>
        <v>1.587633333333315</v>
      </c>
      <c r="M1087" s="25">
        <f>SMA1MSFT[[#This Row],[Abs Erorr 2]]/SMA1MSFT[[#This Row],[Adj Close]]</f>
        <v>3.9224154153255971E-3</v>
      </c>
      <c r="N1087" s="23">
        <f t="shared" si="84"/>
        <v>408.18338333333332</v>
      </c>
      <c r="O1087" s="27">
        <f>SMA1MSFT[[#This Row],[Adj Close]]-SMA1MSFT[[#This Row],[6-MA]]</f>
        <v>-3.4242833333333351</v>
      </c>
      <c r="P1087" s="11">
        <f>(SMA1MSFT[[#This Row],[Adj Close]]-N1087)^2</f>
        <v>11.725716346944457</v>
      </c>
      <c r="Q1087" s="11">
        <f>ABS(SMA1MSFT[[#This Row],[Erorr 3]])</f>
        <v>3.4242833333333351</v>
      </c>
      <c r="R1087" s="28">
        <f>SMA1MSFT[[#This Row],[Abs Erorr 3]]/SMA1MSFT[[#This Row],[Adj Close]]</f>
        <v>8.4600527408360566E-3</v>
      </c>
    </row>
    <row r="1088" spans="2:18">
      <c r="B1088" s="14">
        <v>45362.291666666664</v>
      </c>
      <c r="C1088" s="15">
        <v>403.0652</v>
      </c>
      <c r="D1088" s="23">
        <f t="shared" si="81"/>
        <v>404.75909999999999</v>
      </c>
      <c r="E1088" s="24">
        <f>SMA1MSFT[[#This Row],[Adj Close]]-SMA1MSFT[[#This Row],[Naive Trend ]]</f>
        <v>-1.6938999999999851</v>
      </c>
      <c r="F1088" s="6">
        <f t="shared" si="80"/>
        <v>2.8692972099999494</v>
      </c>
      <c r="G1088" s="6">
        <f>ABS(SMA1MSFT[[#This Row],[Erorr 1]])</f>
        <v>1.6938999999999851</v>
      </c>
      <c r="H1088" s="25">
        <f>SMA1MSFT[[#This Row],[Abs Erorr 1]]/SMA1MSFT[[#This Row],[Adj Close]]</f>
        <v>4.2025458908384675E-3</v>
      </c>
      <c r="I1088" s="23">
        <f t="shared" si="83"/>
        <v>404.35719999999998</v>
      </c>
      <c r="J1088" s="26">
        <f>(SMA1MSFT[[#This Row],[Adj Close]]-SMA1MSFT[[#This Row],[3-MA]])</f>
        <v>-1.2919999999999732</v>
      </c>
      <c r="K1088" s="11">
        <f t="shared" si="82"/>
        <v>1.6692639999999306</v>
      </c>
      <c r="L1088" s="11">
        <f>ABS(SMA1MSFT[[#This Row],[Erorr 2]])</f>
        <v>1.2919999999999732</v>
      </c>
      <c r="M1088" s="25">
        <f>SMA1MSFT[[#This Row],[Abs Erorr 2]]/SMA1MSFT[[#This Row],[Adj Close]]</f>
        <v>3.2054367382745351E-3</v>
      </c>
      <c r="N1088" s="23">
        <f t="shared" si="84"/>
        <v>406.95116666666672</v>
      </c>
      <c r="O1088" s="27">
        <f>SMA1MSFT[[#This Row],[Adj Close]]-SMA1MSFT[[#This Row],[6-MA]]</f>
        <v>-3.8859666666667181</v>
      </c>
      <c r="P1088" s="11">
        <f>(SMA1MSFT[[#This Row],[Adj Close]]-N1088)^2</f>
        <v>15.100736934444845</v>
      </c>
      <c r="Q1088" s="11">
        <f>ABS(SMA1MSFT[[#This Row],[Erorr 3]])</f>
        <v>3.8859666666667181</v>
      </c>
      <c r="R1088" s="28">
        <f>SMA1MSFT[[#This Row],[Abs Erorr 3]]/SMA1MSFT[[#This Row],[Adj Close]]</f>
        <v>9.6410373970928723E-3</v>
      </c>
    </row>
    <row r="1089" spans="2:18">
      <c r="B1089" s="14">
        <v>45363.291666666664</v>
      </c>
      <c r="C1089" s="15">
        <v>413.78649999999999</v>
      </c>
      <c r="D1089" s="23">
        <f t="shared" si="81"/>
        <v>403.0652</v>
      </c>
      <c r="E1089" s="24">
        <f>SMA1MSFT[[#This Row],[Adj Close]]-SMA1MSFT[[#This Row],[Naive Trend ]]</f>
        <v>10.721299999999985</v>
      </c>
      <c r="F1089" s="6">
        <f t="shared" si="80"/>
        <v>114.94627368999969</v>
      </c>
      <c r="G1089" s="6">
        <f>ABS(SMA1MSFT[[#This Row],[Erorr 1]])</f>
        <v>10.721299999999985</v>
      </c>
      <c r="H1089" s="25">
        <f>SMA1MSFT[[#This Row],[Abs Erorr 1]]/SMA1MSFT[[#This Row],[Adj Close]]</f>
        <v>2.5910221817289799E-2</v>
      </c>
      <c r="I1089" s="23">
        <f t="shared" si="83"/>
        <v>405.16429999999997</v>
      </c>
      <c r="J1089" s="26">
        <f>(SMA1MSFT[[#This Row],[Adj Close]]-SMA1MSFT[[#This Row],[3-MA]])</f>
        <v>8.6222000000000207</v>
      </c>
      <c r="K1089" s="11">
        <f t="shared" si="82"/>
        <v>74.342332840000353</v>
      </c>
      <c r="L1089" s="11">
        <f>ABS(SMA1MSFT[[#This Row],[Erorr 2]])</f>
        <v>8.6222000000000207</v>
      </c>
      <c r="M1089" s="25">
        <f>SMA1MSFT[[#This Row],[Abs Erorr 2]]/SMA1MSFT[[#This Row],[Adj Close]]</f>
        <v>2.0837315862165685E-2</v>
      </c>
      <c r="N1089" s="23">
        <f t="shared" si="84"/>
        <v>405.12774999999993</v>
      </c>
      <c r="O1089" s="27">
        <f>SMA1MSFT[[#This Row],[Adj Close]]-SMA1MSFT[[#This Row],[6-MA]]</f>
        <v>8.6587500000000546</v>
      </c>
      <c r="P1089" s="11">
        <f>(SMA1MSFT[[#This Row],[Adj Close]]-N1089)^2</f>
        <v>74.973951562500943</v>
      </c>
      <c r="Q1089" s="11">
        <f>ABS(SMA1MSFT[[#This Row],[Erorr 3]])</f>
        <v>8.6587500000000546</v>
      </c>
      <c r="R1089" s="28">
        <f>SMA1MSFT[[#This Row],[Abs Erorr 3]]/SMA1MSFT[[#This Row],[Adj Close]]</f>
        <v>2.0925646438441213E-2</v>
      </c>
    </row>
    <row r="1090" spans="2:18">
      <c r="B1090" s="14">
        <v>45364.291666666664</v>
      </c>
      <c r="C1090" s="15">
        <v>413.6071</v>
      </c>
      <c r="D1090" s="23">
        <f t="shared" si="81"/>
        <v>413.78649999999999</v>
      </c>
      <c r="E1090" s="24">
        <f>SMA1MSFT[[#This Row],[Adj Close]]-SMA1MSFT[[#This Row],[Naive Trend ]]</f>
        <v>-0.1793999999999869</v>
      </c>
      <c r="F1090" s="6">
        <f t="shared" si="80"/>
        <v>3.2184359999995298E-2</v>
      </c>
      <c r="G1090" s="6">
        <f>ABS(SMA1MSFT[[#This Row],[Erorr 1]])</f>
        <v>0.1793999999999869</v>
      </c>
      <c r="H1090" s="25">
        <f>SMA1MSFT[[#This Row],[Abs Erorr 1]]/SMA1MSFT[[#This Row],[Adj Close]]</f>
        <v>4.337449719794145E-4</v>
      </c>
      <c r="I1090" s="23">
        <f t="shared" si="83"/>
        <v>407.20359999999999</v>
      </c>
      <c r="J1090" s="26">
        <f>(SMA1MSFT[[#This Row],[Adj Close]]-SMA1MSFT[[#This Row],[3-MA]])</f>
        <v>6.4035000000000082</v>
      </c>
      <c r="K1090" s="11">
        <f t="shared" si="82"/>
        <v>41.004812250000107</v>
      </c>
      <c r="L1090" s="11">
        <f>ABS(SMA1MSFT[[#This Row],[Erorr 2]])</f>
        <v>6.4035000000000082</v>
      </c>
      <c r="M1090" s="25">
        <f>SMA1MSFT[[#This Row],[Abs Erorr 2]]/SMA1MSFT[[#This Row],[Adj Close]]</f>
        <v>1.548208432592189E-2</v>
      </c>
      <c r="N1090" s="23">
        <f t="shared" si="84"/>
        <v>405.18753333333331</v>
      </c>
      <c r="O1090" s="27">
        <f>SMA1MSFT[[#This Row],[Adj Close]]-SMA1MSFT[[#This Row],[6-MA]]</f>
        <v>8.4195666666666966</v>
      </c>
      <c r="P1090" s="11">
        <f>(SMA1MSFT[[#This Row],[Adj Close]]-N1090)^2</f>
        <v>70.889102854444943</v>
      </c>
      <c r="Q1090" s="11">
        <f>ABS(SMA1MSFT[[#This Row],[Erorr 3]])</f>
        <v>8.4195666666666966</v>
      </c>
      <c r="R1090" s="28">
        <f>SMA1MSFT[[#This Row],[Abs Erorr 3]]/SMA1MSFT[[#This Row],[Adj Close]]</f>
        <v>2.0356436498954435E-2</v>
      </c>
    </row>
    <row r="1091" spans="2:18">
      <c r="B1091" s="14">
        <v>45365.291666666664</v>
      </c>
      <c r="C1091" s="15">
        <v>423.69069999999999</v>
      </c>
      <c r="D1091" s="23">
        <f t="shared" si="81"/>
        <v>413.6071</v>
      </c>
      <c r="E1091" s="24">
        <f>SMA1MSFT[[#This Row],[Adj Close]]-SMA1MSFT[[#This Row],[Naive Trend ]]</f>
        <v>10.08359999999999</v>
      </c>
      <c r="F1091" s="6">
        <f t="shared" si="80"/>
        <v>101.6789889599998</v>
      </c>
      <c r="G1091" s="6">
        <f>ABS(SMA1MSFT[[#This Row],[Erorr 1]])</f>
        <v>10.08359999999999</v>
      </c>
      <c r="H1091" s="25">
        <f>SMA1MSFT[[#This Row],[Abs Erorr 1]]/SMA1MSFT[[#This Row],[Adj Close]]</f>
        <v>2.3799436711733325E-2</v>
      </c>
      <c r="I1091" s="23">
        <f t="shared" si="83"/>
        <v>410.15293333333329</v>
      </c>
      <c r="J1091" s="26">
        <f>(SMA1MSFT[[#This Row],[Adj Close]]-SMA1MSFT[[#This Row],[3-MA]])</f>
        <v>13.537766666666698</v>
      </c>
      <c r="K1091" s="11">
        <f t="shared" si="82"/>
        <v>183.27112632111198</v>
      </c>
      <c r="L1091" s="11">
        <f>ABS(SMA1MSFT[[#This Row],[Erorr 2]])</f>
        <v>13.537766666666698</v>
      </c>
      <c r="M1091" s="25">
        <f>SMA1MSFT[[#This Row],[Abs Erorr 2]]/SMA1MSFT[[#This Row],[Adj Close]]</f>
        <v>3.1952003352130928E-2</v>
      </c>
      <c r="N1091" s="23">
        <f t="shared" si="84"/>
        <v>407.25506666666666</v>
      </c>
      <c r="O1091" s="27">
        <f>SMA1MSFT[[#This Row],[Adj Close]]-SMA1MSFT[[#This Row],[6-MA]]</f>
        <v>16.435633333333328</v>
      </c>
      <c r="P1091" s="11">
        <f>(SMA1MSFT[[#This Row],[Adj Close]]-N1091)^2</f>
        <v>270.13004306777759</v>
      </c>
      <c r="Q1091" s="11">
        <f>ABS(SMA1MSFT[[#This Row],[Erorr 3]])</f>
        <v>16.435633333333328</v>
      </c>
      <c r="R1091" s="28">
        <f>SMA1MSFT[[#This Row],[Abs Erorr 3]]/SMA1MSFT[[#This Row],[Adj Close]]</f>
        <v>3.8791583892054581E-2</v>
      </c>
    </row>
    <row r="1092" spans="2:18">
      <c r="B1092" s="14">
        <v>45366.291666666664</v>
      </c>
      <c r="C1092" s="15">
        <v>414.92239999999998</v>
      </c>
      <c r="D1092" s="23">
        <f t="shared" si="81"/>
        <v>423.69069999999999</v>
      </c>
      <c r="E1092" s="24">
        <f>SMA1MSFT[[#This Row],[Adj Close]]-SMA1MSFT[[#This Row],[Naive Trend ]]</f>
        <v>-8.7683000000000106</v>
      </c>
      <c r="F1092" s="6">
        <f t="shared" ref="F1092:F1155" si="85">(C1092-D1092)^2</f>
        <v>76.883084890000191</v>
      </c>
      <c r="G1092" s="6">
        <f>ABS(SMA1MSFT[[#This Row],[Erorr 1]])</f>
        <v>8.7683000000000106</v>
      </c>
      <c r="H1092" s="25">
        <f>SMA1MSFT[[#This Row],[Abs Erorr 1]]/SMA1MSFT[[#This Row],[Adj Close]]</f>
        <v>2.1132385236371936E-2</v>
      </c>
      <c r="I1092" s="23">
        <f t="shared" si="83"/>
        <v>417.02809999999999</v>
      </c>
      <c r="J1092" s="26">
        <f>(SMA1MSFT[[#This Row],[Adj Close]]-SMA1MSFT[[#This Row],[3-MA]])</f>
        <v>-2.105700000000013</v>
      </c>
      <c r="K1092" s="11">
        <f t="shared" si="82"/>
        <v>4.4339724900000546</v>
      </c>
      <c r="L1092" s="11">
        <f>ABS(SMA1MSFT[[#This Row],[Erorr 2]])</f>
        <v>2.105700000000013</v>
      </c>
      <c r="M1092" s="25">
        <f>SMA1MSFT[[#This Row],[Abs Erorr 2]]/SMA1MSFT[[#This Row],[Adj Close]]</f>
        <v>5.074924853418406E-3</v>
      </c>
      <c r="N1092" s="23">
        <f t="shared" si="84"/>
        <v>411.09619999999995</v>
      </c>
      <c r="O1092" s="27">
        <f>SMA1MSFT[[#This Row],[Adj Close]]-SMA1MSFT[[#This Row],[6-MA]]</f>
        <v>3.8262000000000285</v>
      </c>
      <c r="P1092" s="11">
        <f>(SMA1MSFT[[#This Row],[Adj Close]]-N1092)^2</f>
        <v>14.639806440000218</v>
      </c>
      <c r="Q1092" s="11">
        <f>ABS(SMA1MSFT[[#This Row],[Erorr 3]])</f>
        <v>3.8262000000000285</v>
      </c>
      <c r="R1092" s="28">
        <f>SMA1MSFT[[#This Row],[Abs Erorr 3]]/SMA1MSFT[[#This Row],[Adj Close]]</f>
        <v>9.2214833424274726E-3</v>
      </c>
    </row>
    <row r="1093" spans="2:18">
      <c r="B1093" s="14">
        <v>45369.291666666664</v>
      </c>
      <c r="C1093" s="15">
        <v>415.81920000000002</v>
      </c>
      <c r="D1093" s="23">
        <f t="shared" ref="D1093:D1156" si="86">C1092</f>
        <v>414.92239999999998</v>
      </c>
      <c r="E1093" s="24">
        <f>SMA1MSFT[[#This Row],[Adj Close]]-SMA1MSFT[[#This Row],[Naive Trend ]]</f>
        <v>0.89680000000004156</v>
      </c>
      <c r="F1093" s="6">
        <f t="shared" si="85"/>
        <v>0.8042502400000745</v>
      </c>
      <c r="G1093" s="6">
        <f>ABS(SMA1MSFT[[#This Row],[Erorr 1]])</f>
        <v>0.89680000000004156</v>
      </c>
      <c r="H1093" s="25">
        <f>SMA1MSFT[[#This Row],[Abs Erorr 1]]/SMA1MSFT[[#This Row],[Adj Close]]</f>
        <v>2.1567065686241556E-3</v>
      </c>
      <c r="I1093" s="23">
        <f t="shared" si="83"/>
        <v>417.40673333333331</v>
      </c>
      <c r="J1093" s="26">
        <f>(SMA1MSFT[[#This Row],[Adj Close]]-SMA1MSFT[[#This Row],[3-MA]])</f>
        <v>-1.5875333333332833</v>
      </c>
      <c r="K1093" s="11">
        <f t="shared" si="82"/>
        <v>2.5202620844442856</v>
      </c>
      <c r="L1093" s="11">
        <f>ABS(SMA1MSFT[[#This Row],[Erorr 2]])</f>
        <v>1.5875333333332833</v>
      </c>
      <c r="M1093" s="25">
        <f>SMA1MSFT[[#This Row],[Abs Erorr 2]]/SMA1MSFT[[#This Row],[Adj Close]]</f>
        <v>3.8178451916921663E-3</v>
      </c>
      <c r="N1093" s="23">
        <f t="shared" si="84"/>
        <v>412.30516666666659</v>
      </c>
      <c r="O1093" s="27">
        <f>SMA1MSFT[[#This Row],[Adj Close]]-SMA1MSFT[[#This Row],[6-MA]]</f>
        <v>3.5140333333334297</v>
      </c>
      <c r="P1093" s="11">
        <f>(SMA1MSFT[[#This Row],[Adj Close]]-N1093)^2</f>
        <v>12.348430267778456</v>
      </c>
      <c r="Q1093" s="11">
        <f>ABS(SMA1MSFT[[#This Row],[Erorr 3]])</f>
        <v>3.5140333333334297</v>
      </c>
      <c r="R1093" s="28">
        <f>SMA1MSFT[[#This Row],[Abs Erorr 3]]/SMA1MSFT[[#This Row],[Adj Close]]</f>
        <v>8.4508683902365014E-3</v>
      </c>
    </row>
    <row r="1094" spans="2:18">
      <c r="B1094" s="14">
        <v>45370.291666666664</v>
      </c>
      <c r="C1094" s="15">
        <v>419.89440000000002</v>
      </c>
      <c r="D1094" s="23">
        <f t="shared" si="86"/>
        <v>415.81920000000002</v>
      </c>
      <c r="E1094" s="24">
        <f>SMA1MSFT[[#This Row],[Adj Close]]-SMA1MSFT[[#This Row],[Naive Trend ]]</f>
        <v>4.0751999999999953</v>
      </c>
      <c r="F1094" s="6">
        <f t="shared" si="85"/>
        <v>16.607255039999963</v>
      </c>
      <c r="G1094" s="6">
        <f>ABS(SMA1MSFT[[#This Row],[Erorr 1]])</f>
        <v>4.0751999999999953</v>
      </c>
      <c r="H1094" s="25">
        <f>SMA1MSFT[[#This Row],[Abs Erorr 1]]/SMA1MSFT[[#This Row],[Adj Close]]</f>
        <v>9.7052973319005798E-3</v>
      </c>
      <c r="I1094" s="23">
        <f t="shared" si="83"/>
        <v>418.14409999999998</v>
      </c>
      <c r="J1094" s="26">
        <f>(SMA1MSFT[[#This Row],[Adj Close]]-SMA1MSFT[[#This Row],[3-MA]])</f>
        <v>1.7503000000000384</v>
      </c>
      <c r="K1094" s="11">
        <f t="shared" ref="K1094:K1157" si="87">(C1094-I1094)^2</f>
        <v>3.0635500900001342</v>
      </c>
      <c r="L1094" s="11">
        <f>ABS(SMA1MSFT[[#This Row],[Erorr 2]])</f>
        <v>1.7503000000000384</v>
      </c>
      <c r="M1094" s="25">
        <f>SMA1MSFT[[#This Row],[Abs Erorr 2]]/SMA1MSFT[[#This Row],[Adj Close]]</f>
        <v>4.1684290145332691E-3</v>
      </c>
      <c r="N1094" s="23">
        <f t="shared" si="84"/>
        <v>414.14851666666664</v>
      </c>
      <c r="O1094" s="27">
        <f>SMA1MSFT[[#This Row],[Adj Close]]-SMA1MSFT[[#This Row],[6-MA]]</f>
        <v>5.7458833333333814</v>
      </c>
      <c r="P1094" s="11">
        <f>(SMA1MSFT[[#This Row],[Adj Close]]-N1094)^2</f>
        <v>33.015175280278328</v>
      </c>
      <c r="Q1094" s="11">
        <f>ABS(SMA1MSFT[[#This Row],[Erorr 3]])</f>
        <v>5.7458833333333814</v>
      </c>
      <c r="R1094" s="28">
        <f>SMA1MSFT[[#This Row],[Abs Erorr 3]]/SMA1MSFT[[#This Row],[Adj Close]]</f>
        <v>1.3684115180705865E-2</v>
      </c>
    </row>
    <row r="1095" spans="2:18">
      <c r="B1095" s="14">
        <v>45371.291666666664</v>
      </c>
      <c r="C1095" s="15">
        <v>423.70069999999998</v>
      </c>
      <c r="D1095" s="23">
        <f t="shared" si="86"/>
        <v>419.89440000000002</v>
      </c>
      <c r="E1095" s="24">
        <f>SMA1MSFT[[#This Row],[Adj Close]]-SMA1MSFT[[#This Row],[Naive Trend ]]</f>
        <v>3.8062999999999647</v>
      </c>
      <c r="F1095" s="6">
        <f t="shared" si="85"/>
        <v>14.487919689999732</v>
      </c>
      <c r="G1095" s="6">
        <f>ABS(SMA1MSFT[[#This Row],[Erorr 1]])</f>
        <v>3.8062999999999647</v>
      </c>
      <c r="H1095" s="25">
        <f>SMA1MSFT[[#This Row],[Abs Erorr 1]]/SMA1MSFT[[#This Row],[Adj Close]]</f>
        <v>8.9834640348717028E-3</v>
      </c>
      <c r="I1095" s="23">
        <f t="shared" ref="I1095:I1158" si="88">AVERAGE(C1092:C1094)</f>
        <v>416.87866666666667</v>
      </c>
      <c r="J1095" s="26">
        <f>(SMA1MSFT[[#This Row],[Adj Close]]-SMA1MSFT[[#This Row],[3-MA]])</f>
        <v>6.8220333333333087</v>
      </c>
      <c r="K1095" s="11">
        <f t="shared" si="87"/>
        <v>46.540138801110778</v>
      </c>
      <c r="L1095" s="11">
        <f>ABS(SMA1MSFT[[#This Row],[Erorr 2]])</f>
        <v>6.8220333333333087</v>
      </c>
      <c r="M1095" s="25">
        <f>SMA1MSFT[[#This Row],[Abs Erorr 2]]/SMA1MSFT[[#This Row],[Adj Close]]</f>
        <v>1.6101066940255961E-2</v>
      </c>
      <c r="N1095" s="23">
        <f t="shared" si="84"/>
        <v>416.95338333333331</v>
      </c>
      <c r="O1095" s="27">
        <f>SMA1MSFT[[#This Row],[Adj Close]]-SMA1MSFT[[#This Row],[6-MA]]</f>
        <v>6.7473166666666771</v>
      </c>
      <c r="P1095" s="11">
        <f>(SMA1MSFT[[#This Row],[Adj Close]]-N1095)^2</f>
        <v>45.526282200277919</v>
      </c>
      <c r="Q1095" s="11">
        <f>ABS(SMA1MSFT[[#This Row],[Erorr 3]])</f>
        <v>6.7473166666666771</v>
      </c>
      <c r="R1095" s="28">
        <f>SMA1MSFT[[#This Row],[Abs Erorr 3]]/SMA1MSFT[[#This Row],[Adj Close]]</f>
        <v>1.5924723906915135E-2</v>
      </c>
    </row>
    <row r="1096" spans="2:18">
      <c r="B1096" s="14">
        <v>45372.291666666664</v>
      </c>
      <c r="C1096" s="15">
        <v>427.82580000000002</v>
      </c>
      <c r="D1096" s="23">
        <f t="shared" si="86"/>
        <v>423.70069999999998</v>
      </c>
      <c r="E1096" s="24">
        <f>SMA1MSFT[[#This Row],[Adj Close]]-SMA1MSFT[[#This Row],[Naive Trend ]]</f>
        <v>4.1251000000000317</v>
      </c>
      <c r="F1096" s="6">
        <f t="shared" si="85"/>
        <v>17.016450010000263</v>
      </c>
      <c r="G1096" s="6">
        <f>ABS(SMA1MSFT[[#This Row],[Erorr 1]])</f>
        <v>4.1251000000000317</v>
      </c>
      <c r="H1096" s="25">
        <f>SMA1MSFT[[#This Row],[Abs Erorr 1]]/SMA1MSFT[[#This Row],[Adj Close]]</f>
        <v>9.6420084997212215E-3</v>
      </c>
      <c r="I1096" s="23">
        <f t="shared" si="88"/>
        <v>419.80476666666664</v>
      </c>
      <c r="J1096" s="26">
        <f>(SMA1MSFT[[#This Row],[Adj Close]]-SMA1MSFT[[#This Row],[3-MA]])</f>
        <v>8.0210333333333779</v>
      </c>
      <c r="K1096" s="11">
        <f t="shared" si="87"/>
        <v>64.336975734445161</v>
      </c>
      <c r="L1096" s="11">
        <f>ABS(SMA1MSFT[[#This Row],[Erorr 2]])</f>
        <v>8.0210333333333779</v>
      </c>
      <c r="M1096" s="25">
        <f>SMA1MSFT[[#This Row],[Abs Erorr 2]]/SMA1MSFT[[#This Row],[Adj Close]]</f>
        <v>1.8748362846124234E-2</v>
      </c>
      <c r="N1096" s="23">
        <f t="shared" si="84"/>
        <v>418.60575</v>
      </c>
      <c r="O1096" s="27">
        <f>SMA1MSFT[[#This Row],[Adj Close]]-SMA1MSFT[[#This Row],[6-MA]]</f>
        <v>9.2200500000000147</v>
      </c>
      <c r="P1096" s="11">
        <f>(SMA1MSFT[[#This Row],[Adj Close]]-N1096)^2</f>
        <v>85.009322002500269</v>
      </c>
      <c r="Q1096" s="11">
        <f>ABS(SMA1MSFT[[#This Row],[Erorr 3]])</f>
        <v>9.2200500000000147</v>
      </c>
      <c r="R1096" s="28">
        <f>SMA1MSFT[[#This Row],[Abs Erorr 3]]/SMA1MSFT[[#This Row],[Adj Close]]</f>
        <v>2.1550944332950499E-2</v>
      </c>
    </row>
    <row r="1097" spans="2:18">
      <c r="B1097" s="14">
        <v>45373.291666666664</v>
      </c>
      <c r="C1097" s="15">
        <v>427.19810000000001</v>
      </c>
      <c r="D1097" s="23">
        <f t="shared" si="86"/>
        <v>427.82580000000002</v>
      </c>
      <c r="E1097" s="24">
        <f>SMA1MSFT[[#This Row],[Adj Close]]-SMA1MSFT[[#This Row],[Naive Trend ]]</f>
        <v>-0.62770000000000437</v>
      </c>
      <c r="F1097" s="6">
        <f t="shared" si="85"/>
        <v>0.39400729000000551</v>
      </c>
      <c r="G1097" s="6">
        <f>ABS(SMA1MSFT[[#This Row],[Erorr 1]])</f>
        <v>0.62770000000000437</v>
      </c>
      <c r="H1097" s="25">
        <f>SMA1MSFT[[#This Row],[Abs Erorr 1]]/SMA1MSFT[[#This Row],[Adj Close]]</f>
        <v>1.4693417409862178E-3</v>
      </c>
      <c r="I1097" s="23">
        <f t="shared" si="88"/>
        <v>423.80696666666671</v>
      </c>
      <c r="J1097" s="26">
        <f>(SMA1MSFT[[#This Row],[Adj Close]]-SMA1MSFT[[#This Row],[3-MA]])</f>
        <v>3.3911333333333005</v>
      </c>
      <c r="K1097" s="11">
        <f t="shared" si="87"/>
        <v>11.499785284444222</v>
      </c>
      <c r="L1097" s="11">
        <f>ABS(SMA1MSFT[[#This Row],[Erorr 2]])</f>
        <v>3.3911333333333005</v>
      </c>
      <c r="M1097" s="25">
        <f>SMA1MSFT[[#This Row],[Abs Erorr 2]]/SMA1MSFT[[#This Row],[Adj Close]]</f>
        <v>7.9380814973973434E-3</v>
      </c>
      <c r="N1097" s="23">
        <f t="shared" si="84"/>
        <v>420.97553333333332</v>
      </c>
      <c r="O1097" s="27">
        <f>SMA1MSFT[[#This Row],[Adj Close]]-SMA1MSFT[[#This Row],[6-MA]]</f>
        <v>6.2225666666666939</v>
      </c>
      <c r="P1097" s="11">
        <f>(SMA1MSFT[[#This Row],[Adj Close]]-N1097)^2</f>
        <v>38.720335921111449</v>
      </c>
      <c r="Q1097" s="11">
        <f>ABS(SMA1MSFT[[#This Row],[Erorr 3]])</f>
        <v>6.2225666666666939</v>
      </c>
      <c r="R1097" s="28">
        <f>SMA1MSFT[[#This Row],[Abs Erorr 3]]/SMA1MSFT[[#This Row],[Adj Close]]</f>
        <v>1.4565997991720221E-2</v>
      </c>
    </row>
    <row r="1098" spans="2:18">
      <c r="B1098" s="14">
        <v>45376.291666666664</v>
      </c>
      <c r="C1098" s="15">
        <v>421.33920000000001</v>
      </c>
      <c r="D1098" s="23">
        <f t="shared" si="86"/>
        <v>427.19810000000001</v>
      </c>
      <c r="E1098" s="24">
        <f>SMA1MSFT[[#This Row],[Adj Close]]-SMA1MSFT[[#This Row],[Naive Trend ]]</f>
        <v>-5.8589000000000055</v>
      </c>
      <c r="F1098" s="6">
        <f t="shared" si="85"/>
        <v>34.326709210000068</v>
      </c>
      <c r="G1098" s="6">
        <f>ABS(SMA1MSFT[[#This Row],[Erorr 1]])</f>
        <v>5.8589000000000055</v>
      </c>
      <c r="H1098" s="25">
        <f>SMA1MSFT[[#This Row],[Abs Erorr 1]]/SMA1MSFT[[#This Row],[Adj Close]]</f>
        <v>1.3905423468787157E-2</v>
      </c>
      <c r="I1098" s="23">
        <f t="shared" si="88"/>
        <v>426.24153333333334</v>
      </c>
      <c r="J1098" s="26">
        <f>(SMA1MSFT[[#This Row],[Adj Close]]-SMA1MSFT[[#This Row],[3-MA]])</f>
        <v>-4.9023333333333312</v>
      </c>
      <c r="K1098" s="11">
        <f t="shared" si="87"/>
        <v>24.032872111111089</v>
      </c>
      <c r="L1098" s="11">
        <f>ABS(SMA1MSFT[[#This Row],[Erorr 2]])</f>
        <v>4.9023333333333312</v>
      </c>
      <c r="M1098" s="25">
        <f>SMA1MSFT[[#This Row],[Abs Erorr 2]]/SMA1MSFT[[#This Row],[Adj Close]]</f>
        <v>1.1635122802087561E-2</v>
      </c>
      <c r="N1098" s="23">
        <f t="shared" ref="N1098:N1161" si="89">AVERAGE(C1092:C1097)</f>
        <v>421.56009999999998</v>
      </c>
      <c r="O1098" s="27">
        <f>SMA1MSFT[[#This Row],[Adj Close]]-SMA1MSFT[[#This Row],[6-MA]]</f>
        <v>-0.2208999999999719</v>
      </c>
      <c r="P1098" s="11">
        <f>(SMA1MSFT[[#This Row],[Adj Close]]-N1098)^2</f>
        <v>4.8796809999987582E-2</v>
      </c>
      <c r="Q1098" s="11">
        <f>ABS(SMA1MSFT[[#This Row],[Erorr 3]])</f>
        <v>0.2208999999999719</v>
      </c>
      <c r="R1098" s="28">
        <f>SMA1MSFT[[#This Row],[Abs Erorr 3]]/SMA1MSFT[[#This Row],[Adj Close]]</f>
        <v>5.2428067457281895E-4</v>
      </c>
    </row>
    <row r="1099" spans="2:18">
      <c r="B1099" s="14">
        <v>45377.291666666664</v>
      </c>
      <c r="C1099" s="15">
        <v>420.13350000000003</v>
      </c>
      <c r="D1099" s="23">
        <f t="shared" si="86"/>
        <v>421.33920000000001</v>
      </c>
      <c r="E1099" s="24">
        <f>SMA1MSFT[[#This Row],[Adj Close]]-SMA1MSFT[[#This Row],[Naive Trend ]]</f>
        <v>-1.2056999999999789</v>
      </c>
      <c r="F1099" s="6">
        <f t="shared" si="85"/>
        <v>1.4537124899999492</v>
      </c>
      <c r="G1099" s="6">
        <f>ABS(SMA1MSFT[[#This Row],[Erorr 1]])</f>
        <v>1.2056999999999789</v>
      </c>
      <c r="H1099" s="25">
        <f>SMA1MSFT[[#This Row],[Abs Erorr 1]]/SMA1MSFT[[#This Row],[Adj Close]]</f>
        <v>2.8698020986186032E-3</v>
      </c>
      <c r="I1099" s="23">
        <f t="shared" si="88"/>
        <v>425.45436666666666</v>
      </c>
      <c r="J1099" s="26">
        <f>(SMA1MSFT[[#This Row],[Adj Close]]-SMA1MSFT[[#This Row],[3-MA]])</f>
        <v>-5.3208666666666318</v>
      </c>
      <c r="K1099" s="11">
        <f t="shared" si="87"/>
        <v>28.311622084444075</v>
      </c>
      <c r="L1099" s="11">
        <f>ABS(SMA1MSFT[[#This Row],[Erorr 2]])</f>
        <v>5.3208666666666318</v>
      </c>
      <c r="M1099" s="25">
        <f>SMA1MSFT[[#This Row],[Abs Erorr 2]]/SMA1MSFT[[#This Row],[Adj Close]]</f>
        <v>1.2664704591913359E-2</v>
      </c>
      <c r="N1099" s="23">
        <f t="shared" si="89"/>
        <v>422.62956666666668</v>
      </c>
      <c r="O1099" s="27">
        <f>SMA1MSFT[[#This Row],[Adj Close]]-SMA1MSFT[[#This Row],[6-MA]]</f>
        <v>-2.4960666666666498</v>
      </c>
      <c r="P1099" s="11">
        <f>(SMA1MSFT[[#This Row],[Adj Close]]-N1099)^2</f>
        <v>6.2303488044443602</v>
      </c>
      <c r="Q1099" s="11">
        <f>ABS(SMA1MSFT[[#This Row],[Erorr 3]])</f>
        <v>2.4960666666666498</v>
      </c>
      <c r="R1099" s="28">
        <f>SMA1MSFT[[#This Row],[Abs Erorr 3]]/SMA1MSFT[[#This Row],[Adj Close]]</f>
        <v>5.9411274432213798E-3</v>
      </c>
    </row>
    <row r="1100" spans="2:18">
      <c r="B1100" s="14">
        <v>45378.291666666664</v>
      </c>
      <c r="C1100" s="15">
        <v>419.91430000000003</v>
      </c>
      <c r="D1100" s="23">
        <f t="shared" si="86"/>
        <v>420.13350000000003</v>
      </c>
      <c r="E1100" s="24">
        <f>SMA1MSFT[[#This Row],[Adj Close]]-SMA1MSFT[[#This Row],[Naive Trend ]]</f>
        <v>-0.21920000000000073</v>
      </c>
      <c r="F1100" s="6">
        <f t="shared" si="85"/>
        <v>4.8048640000000316E-2</v>
      </c>
      <c r="G1100" s="6">
        <f>ABS(SMA1MSFT[[#This Row],[Erorr 1]])</f>
        <v>0.21920000000000073</v>
      </c>
      <c r="H1100" s="25">
        <f>SMA1MSFT[[#This Row],[Abs Erorr 1]]/SMA1MSFT[[#This Row],[Adj Close]]</f>
        <v>5.2201127706296433E-4</v>
      </c>
      <c r="I1100" s="23">
        <f t="shared" si="88"/>
        <v>422.89026666666661</v>
      </c>
      <c r="J1100" s="26">
        <f>(SMA1MSFT[[#This Row],[Adj Close]]-SMA1MSFT[[#This Row],[3-MA]])</f>
        <v>-2.9759666666665794</v>
      </c>
      <c r="K1100" s="11">
        <f t="shared" si="87"/>
        <v>8.8563776011105908</v>
      </c>
      <c r="L1100" s="11">
        <f>ABS(SMA1MSFT[[#This Row],[Erorr 2]])</f>
        <v>2.9759666666665794</v>
      </c>
      <c r="M1100" s="25">
        <f>SMA1MSFT[[#This Row],[Abs Erorr 2]]/SMA1MSFT[[#This Row],[Adj Close]]</f>
        <v>7.0870810226433805E-3</v>
      </c>
      <c r="N1100" s="23">
        <f t="shared" si="89"/>
        <v>423.34861666666666</v>
      </c>
      <c r="O1100" s="27">
        <f>SMA1MSFT[[#This Row],[Adj Close]]-SMA1MSFT[[#This Row],[6-MA]]</f>
        <v>-3.434316666666632</v>
      </c>
      <c r="P1100" s="11">
        <f>(SMA1MSFT[[#This Row],[Adj Close]]-N1100)^2</f>
        <v>11.794530966944206</v>
      </c>
      <c r="Q1100" s="11">
        <f>ABS(SMA1MSFT[[#This Row],[Erorr 3]])</f>
        <v>3.434316666666632</v>
      </c>
      <c r="R1100" s="28">
        <f>SMA1MSFT[[#This Row],[Abs Erorr 3]]/SMA1MSFT[[#This Row],[Adj Close]]</f>
        <v>8.1786132710094227E-3</v>
      </c>
    </row>
    <row r="1101" spans="2:18">
      <c r="B1101" s="14">
        <v>45379.291666666664</v>
      </c>
      <c r="C1101" s="15">
        <v>419.20690000000002</v>
      </c>
      <c r="D1101" s="23">
        <f t="shared" si="86"/>
        <v>419.91430000000003</v>
      </c>
      <c r="E1101" s="24">
        <f>SMA1MSFT[[#This Row],[Adj Close]]-SMA1MSFT[[#This Row],[Naive Trend ]]</f>
        <v>-0.70740000000000691</v>
      </c>
      <c r="F1101" s="6">
        <f t="shared" si="85"/>
        <v>0.50041476000000973</v>
      </c>
      <c r="G1101" s="6">
        <f>ABS(SMA1MSFT[[#This Row],[Erorr 1]])</f>
        <v>0.70740000000000691</v>
      </c>
      <c r="H1101" s="25">
        <f>SMA1MSFT[[#This Row],[Abs Erorr 1]]/SMA1MSFT[[#This Row],[Adj Close]]</f>
        <v>1.6874722243360185E-3</v>
      </c>
      <c r="I1101" s="23">
        <f t="shared" si="88"/>
        <v>420.46233333333339</v>
      </c>
      <c r="J1101" s="26">
        <f>(SMA1MSFT[[#This Row],[Adj Close]]-SMA1MSFT[[#This Row],[3-MA]])</f>
        <v>-1.2554333333333716</v>
      </c>
      <c r="K1101" s="11">
        <f t="shared" si="87"/>
        <v>1.5761128544445404</v>
      </c>
      <c r="L1101" s="11">
        <f>ABS(SMA1MSFT[[#This Row],[Erorr 2]])</f>
        <v>1.2554333333333716</v>
      </c>
      <c r="M1101" s="25">
        <f>SMA1MSFT[[#This Row],[Abs Erorr 2]]/SMA1MSFT[[#This Row],[Adj Close]]</f>
        <v>2.9947821310512103E-3</v>
      </c>
      <c r="N1101" s="23">
        <f t="shared" si="89"/>
        <v>423.35193333333331</v>
      </c>
      <c r="O1101" s="27">
        <f>SMA1MSFT[[#This Row],[Adj Close]]-SMA1MSFT[[#This Row],[6-MA]]</f>
        <v>-4.1450333333332878</v>
      </c>
      <c r="P1101" s="11">
        <f>(SMA1MSFT[[#This Row],[Adj Close]]-N1101)^2</f>
        <v>17.181301334444068</v>
      </c>
      <c r="Q1101" s="11">
        <f>ABS(SMA1MSFT[[#This Row],[Erorr 3]])</f>
        <v>4.1450333333332878</v>
      </c>
      <c r="R1101" s="28">
        <f>SMA1MSFT[[#This Row],[Abs Erorr 3]]/SMA1MSFT[[#This Row],[Adj Close]]</f>
        <v>9.8877984435210581E-3</v>
      </c>
    </row>
    <row r="1102" spans="2:18">
      <c r="B1102" s="14">
        <v>45383.291666666664</v>
      </c>
      <c r="C1102" s="15">
        <v>423.04309999999998</v>
      </c>
      <c r="D1102" s="23">
        <f t="shared" si="86"/>
        <v>419.20690000000002</v>
      </c>
      <c r="E1102" s="24">
        <f>SMA1MSFT[[#This Row],[Adj Close]]-SMA1MSFT[[#This Row],[Naive Trend ]]</f>
        <v>3.8361999999999625</v>
      </c>
      <c r="F1102" s="6">
        <f t="shared" si="85"/>
        <v>14.716430439999712</v>
      </c>
      <c r="G1102" s="6">
        <f>ABS(SMA1MSFT[[#This Row],[Erorr 1]])</f>
        <v>3.8361999999999625</v>
      </c>
      <c r="H1102" s="25">
        <f>SMA1MSFT[[#This Row],[Abs Erorr 1]]/SMA1MSFT[[#This Row],[Adj Close]]</f>
        <v>9.0681067720994914E-3</v>
      </c>
      <c r="I1102" s="23">
        <f t="shared" si="88"/>
        <v>419.75156666666663</v>
      </c>
      <c r="J1102" s="26">
        <f>(SMA1MSFT[[#This Row],[Adj Close]]-SMA1MSFT[[#This Row],[3-MA]])</f>
        <v>3.2915333333333479</v>
      </c>
      <c r="K1102" s="11">
        <f t="shared" si="87"/>
        <v>10.834191684444541</v>
      </c>
      <c r="L1102" s="11">
        <f>ABS(SMA1MSFT[[#This Row],[Erorr 2]])</f>
        <v>3.2915333333333479</v>
      </c>
      <c r="M1102" s="25">
        <f>SMA1MSFT[[#This Row],[Abs Erorr 2]]/SMA1MSFT[[#This Row],[Adj Close]]</f>
        <v>7.7806099031832643E-3</v>
      </c>
      <c r="N1102" s="23">
        <f t="shared" si="89"/>
        <v>422.60296666666665</v>
      </c>
      <c r="O1102" s="27">
        <f>SMA1MSFT[[#This Row],[Adj Close]]-SMA1MSFT[[#This Row],[6-MA]]</f>
        <v>0.44013333333333549</v>
      </c>
      <c r="P1102" s="11">
        <f>(SMA1MSFT[[#This Row],[Adj Close]]-N1102)^2</f>
        <v>0.19371735111111302</v>
      </c>
      <c r="Q1102" s="11">
        <f>ABS(SMA1MSFT[[#This Row],[Erorr 3]])</f>
        <v>0.44013333333333549</v>
      </c>
      <c r="R1102" s="28">
        <f>SMA1MSFT[[#This Row],[Abs Erorr 3]]/SMA1MSFT[[#This Row],[Adj Close]]</f>
        <v>1.0403983266322875E-3</v>
      </c>
    </row>
    <row r="1103" spans="2:18">
      <c r="B1103" s="14">
        <v>45384.291666666664</v>
      </c>
      <c r="C1103" s="15">
        <v>419.92430000000002</v>
      </c>
      <c r="D1103" s="23">
        <f t="shared" si="86"/>
        <v>423.04309999999998</v>
      </c>
      <c r="E1103" s="24">
        <f>SMA1MSFT[[#This Row],[Adj Close]]-SMA1MSFT[[#This Row],[Naive Trend ]]</f>
        <v>-3.1187999999999647</v>
      </c>
      <c r="F1103" s="6">
        <f t="shared" si="85"/>
        <v>9.7269134399997803</v>
      </c>
      <c r="G1103" s="6">
        <f>ABS(SMA1MSFT[[#This Row],[Erorr 1]])</f>
        <v>3.1187999999999647</v>
      </c>
      <c r="H1103" s="25">
        <f>SMA1MSFT[[#This Row],[Abs Erorr 1]]/SMA1MSFT[[#This Row],[Adj Close]]</f>
        <v>7.4270529235863809E-3</v>
      </c>
      <c r="I1103" s="23">
        <f t="shared" si="88"/>
        <v>420.72143333333332</v>
      </c>
      <c r="J1103" s="26">
        <f>(SMA1MSFT[[#This Row],[Adj Close]]-SMA1MSFT[[#This Row],[3-MA]])</f>
        <v>-0.79713333333330638</v>
      </c>
      <c r="K1103" s="11">
        <f t="shared" si="87"/>
        <v>0.63542155111106813</v>
      </c>
      <c r="L1103" s="11">
        <f>ABS(SMA1MSFT[[#This Row],[Erorr 2]])</f>
        <v>0.79713333333330638</v>
      </c>
      <c r="M1103" s="25">
        <f>SMA1MSFT[[#This Row],[Abs Erorr 2]]/SMA1MSFT[[#This Row],[Adj Close]]</f>
        <v>1.8982786500645625E-3</v>
      </c>
      <c r="N1103" s="23">
        <f t="shared" si="89"/>
        <v>421.80584999999996</v>
      </c>
      <c r="O1103" s="27">
        <f>SMA1MSFT[[#This Row],[Adj Close]]-SMA1MSFT[[#This Row],[6-MA]]</f>
        <v>-1.8815499999999474</v>
      </c>
      <c r="P1103" s="11">
        <f>(SMA1MSFT[[#This Row],[Adj Close]]-N1103)^2</f>
        <v>3.5402304024998021</v>
      </c>
      <c r="Q1103" s="11">
        <f>ABS(SMA1MSFT[[#This Row],[Erorr 3]])</f>
        <v>1.8815499999999474</v>
      </c>
      <c r="R1103" s="28">
        <f>SMA1MSFT[[#This Row],[Abs Erorr 3]]/SMA1MSFT[[#This Row],[Adj Close]]</f>
        <v>4.4806885431491993E-3</v>
      </c>
    </row>
    <row r="1104" spans="2:18">
      <c r="B1104" s="14">
        <v>45385.291666666664</v>
      </c>
      <c r="C1104" s="15">
        <v>418.93790000000001</v>
      </c>
      <c r="D1104" s="23">
        <f t="shared" si="86"/>
        <v>419.92430000000002</v>
      </c>
      <c r="E1104" s="24">
        <f>SMA1MSFT[[#This Row],[Adj Close]]-SMA1MSFT[[#This Row],[Naive Trend ]]</f>
        <v>-0.98640000000000327</v>
      </c>
      <c r="F1104" s="6">
        <f t="shared" si="85"/>
        <v>0.97298496000000645</v>
      </c>
      <c r="G1104" s="6">
        <f>ABS(SMA1MSFT[[#This Row],[Erorr 1]])</f>
        <v>0.98640000000000327</v>
      </c>
      <c r="H1104" s="25">
        <f>SMA1MSFT[[#This Row],[Abs Erorr 1]]/SMA1MSFT[[#This Row],[Adj Close]]</f>
        <v>2.3545255752702326E-3</v>
      </c>
      <c r="I1104" s="23">
        <f t="shared" si="88"/>
        <v>420.72476666666671</v>
      </c>
      <c r="J1104" s="26">
        <f>(SMA1MSFT[[#This Row],[Adj Close]]-SMA1MSFT[[#This Row],[3-MA]])</f>
        <v>-1.7868666666666968</v>
      </c>
      <c r="K1104" s="11">
        <f t="shared" si="87"/>
        <v>3.1928924844445521</v>
      </c>
      <c r="L1104" s="11">
        <f>ABS(SMA1MSFT[[#This Row],[Erorr 2]])</f>
        <v>1.7868666666666968</v>
      </c>
      <c r="M1104" s="25">
        <f>SMA1MSFT[[#This Row],[Abs Erorr 2]]/SMA1MSFT[[#This Row],[Adj Close]]</f>
        <v>4.265230399700521E-3</v>
      </c>
      <c r="N1104" s="23">
        <f t="shared" si="89"/>
        <v>420.59355000000005</v>
      </c>
      <c r="O1104" s="27">
        <f>SMA1MSFT[[#This Row],[Adj Close]]-SMA1MSFT[[#This Row],[6-MA]]</f>
        <v>-1.6556500000000369</v>
      </c>
      <c r="P1104" s="11">
        <f>(SMA1MSFT[[#This Row],[Adj Close]]-N1104)^2</f>
        <v>2.7411769225001223</v>
      </c>
      <c r="Q1104" s="11">
        <f>ABS(SMA1MSFT[[#This Row],[Erorr 3]])</f>
        <v>1.6556500000000369</v>
      </c>
      <c r="R1104" s="28">
        <f>SMA1MSFT[[#This Row],[Abs Erorr 3]]/SMA1MSFT[[#This Row],[Adj Close]]</f>
        <v>3.9520177095460612E-3</v>
      </c>
    </row>
    <row r="1105" spans="2:18">
      <c r="B1105" s="14">
        <v>45386.291666666664</v>
      </c>
      <c r="C1105" s="15">
        <v>416.37709999999998</v>
      </c>
      <c r="D1105" s="23">
        <f t="shared" si="86"/>
        <v>418.93790000000001</v>
      </c>
      <c r="E1105" s="24">
        <f>SMA1MSFT[[#This Row],[Adj Close]]-SMA1MSFT[[#This Row],[Naive Trend ]]</f>
        <v>-2.5608000000000288</v>
      </c>
      <c r="F1105" s="6">
        <f t="shared" si="85"/>
        <v>6.557696640000148</v>
      </c>
      <c r="G1105" s="6">
        <f>ABS(SMA1MSFT[[#This Row],[Erorr 1]])</f>
        <v>2.5608000000000288</v>
      </c>
      <c r="H1105" s="25">
        <f>SMA1MSFT[[#This Row],[Abs Erorr 1]]/SMA1MSFT[[#This Row],[Adj Close]]</f>
        <v>6.1501941389188524E-3</v>
      </c>
      <c r="I1105" s="23">
        <f t="shared" si="88"/>
        <v>420.63509999999997</v>
      </c>
      <c r="J1105" s="26">
        <f>(SMA1MSFT[[#This Row],[Adj Close]]-SMA1MSFT[[#This Row],[3-MA]])</f>
        <v>-4.2579999999999814</v>
      </c>
      <c r="K1105" s="11">
        <f t="shared" si="87"/>
        <v>18.13056399999984</v>
      </c>
      <c r="L1105" s="11">
        <f>ABS(SMA1MSFT[[#This Row],[Erorr 2]])</f>
        <v>4.2579999999999814</v>
      </c>
      <c r="M1105" s="25">
        <f>SMA1MSFT[[#This Row],[Abs Erorr 2]]/SMA1MSFT[[#This Row],[Adj Close]]</f>
        <v>1.0226306874225268E-2</v>
      </c>
      <c r="N1105" s="23">
        <f t="shared" si="89"/>
        <v>420.19333333333333</v>
      </c>
      <c r="O1105" s="27">
        <f>SMA1MSFT[[#This Row],[Adj Close]]-SMA1MSFT[[#This Row],[6-MA]]</f>
        <v>-3.8162333333333436</v>
      </c>
      <c r="P1105" s="11">
        <f>(SMA1MSFT[[#This Row],[Adj Close]]-N1105)^2</f>
        <v>14.563636854444523</v>
      </c>
      <c r="Q1105" s="11">
        <f>ABS(SMA1MSFT[[#This Row],[Erorr 3]])</f>
        <v>3.8162333333333436</v>
      </c>
      <c r="R1105" s="28">
        <f>SMA1MSFT[[#This Row],[Abs Erorr 3]]/SMA1MSFT[[#This Row],[Adj Close]]</f>
        <v>9.1653295374153464E-3</v>
      </c>
    </row>
    <row r="1106" spans="2:18">
      <c r="B1106" s="14">
        <v>45387.291666666664</v>
      </c>
      <c r="C1106" s="15">
        <v>423.98970000000003</v>
      </c>
      <c r="D1106" s="23">
        <f t="shared" si="86"/>
        <v>416.37709999999998</v>
      </c>
      <c r="E1106" s="24">
        <f>SMA1MSFT[[#This Row],[Adj Close]]-SMA1MSFT[[#This Row],[Naive Trend ]]</f>
        <v>7.6126000000000431</v>
      </c>
      <c r="F1106" s="6">
        <f t="shared" si="85"/>
        <v>57.951678760000654</v>
      </c>
      <c r="G1106" s="6">
        <f>ABS(SMA1MSFT[[#This Row],[Erorr 1]])</f>
        <v>7.6126000000000431</v>
      </c>
      <c r="H1106" s="25">
        <f>SMA1MSFT[[#This Row],[Abs Erorr 1]]/SMA1MSFT[[#This Row],[Adj Close]]</f>
        <v>1.7954681446271083E-2</v>
      </c>
      <c r="I1106" s="23">
        <f t="shared" si="88"/>
        <v>418.41309999999999</v>
      </c>
      <c r="J1106" s="26">
        <f>(SMA1MSFT[[#This Row],[Adj Close]]-SMA1MSFT[[#This Row],[3-MA]])</f>
        <v>5.5766000000000417</v>
      </c>
      <c r="K1106" s="11">
        <f t="shared" si="87"/>
        <v>31.098467560000465</v>
      </c>
      <c r="L1106" s="11">
        <f>ABS(SMA1MSFT[[#This Row],[Erorr 2]])</f>
        <v>5.5766000000000417</v>
      </c>
      <c r="M1106" s="25">
        <f>SMA1MSFT[[#This Row],[Abs Erorr 2]]/SMA1MSFT[[#This Row],[Adj Close]]</f>
        <v>1.3152678001376074E-2</v>
      </c>
      <c r="N1106" s="23">
        <f t="shared" si="89"/>
        <v>419.56726666666668</v>
      </c>
      <c r="O1106" s="27">
        <f>SMA1MSFT[[#This Row],[Adj Close]]-SMA1MSFT[[#This Row],[6-MA]]</f>
        <v>4.4224333333333448</v>
      </c>
      <c r="P1106" s="11">
        <f>(SMA1MSFT[[#This Row],[Adj Close]]-N1106)^2</f>
        <v>19.557916587777878</v>
      </c>
      <c r="Q1106" s="11">
        <f>ABS(SMA1MSFT[[#This Row],[Erorr 3]])</f>
        <v>4.4224333333333448</v>
      </c>
      <c r="R1106" s="28">
        <f>SMA1MSFT[[#This Row],[Abs Erorr 3]]/SMA1MSFT[[#This Row],[Adj Close]]</f>
        <v>1.0430520678529087E-2</v>
      </c>
    </row>
    <row r="1107" spans="2:18">
      <c r="B1107" s="14">
        <v>45390.291666666664</v>
      </c>
      <c r="C1107" s="15">
        <v>423.06299999999999</v>
      </c>
      <c r="D1107" s="23">
        <f t="shared" si="86"/>
        <v>423.98970000000003</v>
      </c>
      <c r="E1107" s="24">
        <f>SMA1MSFT[[#This Row],[Adj Close]]-SMA1MSFT[[#This Row],[Naive Trend ]]</f>
        <v>-0.92670000000003938</v>
      </c>
      <c r="F1107" s="6">
        <f t="shared" si="85"/>
        <v>0.85877289000007295</v>
      </c>
      <c r="G1107" s="6">
        <f>ABS(SMA1MSFT[[#This Row],[Erorr 1]])</f>
        <v>0.92670000000003938</v>
      </c>
      <c r="H1107" s="25">
        <f>SMA1MSFT[[#This Row],[Abs Erorr 1]]/SMA1MSFT[[#This Row],[Adj Close]]</f>
        <v>2.1904539040285714E-3</v>
      </c>
      <c r="I1107" s="23">
        <f t="shared" si="88"/>
        <v>419.7682333333334</v>
      </c>
      <c r="J1107" s="26">
        <f>(SMA1MSFT[[#This Row],[Adj Close]]-SMA1MSFT[[#This Row],[3-MA]])</f>
        <v>3.2947666666665896</v>
      </c>
      <c r="K1107" s="11">
        <f t="shared" si="87"/>
        <v>10.85548738777727</v>
      </c>
      <c r="L1107" s="11">
        <f>ABS(SMA1MSFT[[#This Row],[Erorr 2]])</f>
        <v>3.2947666666665896</v>
      </c>
      <c r="M1107" s="25">
        <f>SMA1MSFT[[#This Row],[Abs Erorr 2]]/SMA1MSFT[[#This Row],[Adj Close]]</f>
        <v>7.7878865952980755E-3</v>
      </c>
      <c r="N1107" s="23">
        <f t="shared" si="89"/>
        <v>420.24650000000003</v>
      </c>
      <c r="O1107" s="27">
        <f>SMA1MSFT[[#This Row],[Adj Close]]-SMA1MSFT[[#This Row],[6-MA]]</f>
        <v>2.8164999999999623</v>
      </c>
      <c r="P1107" s="11">
        <f>(SMA1MSFT[[#This Row],[Adj Close]]-N1107)^2</f>
        <v>7.9326722499997873</v>
      </c>
      <c r="Q1107" s="11">
        <f>ABS(SMA1MSFT[[#This Row],[Erorr 3]])</f>
        <v>2.8164999999999623</v>
      </c>
      <c r="R1107" s="28">
        <f>SMA1MSFT[[#This Row],[Abs Erorr 3]]/SMA1MSFT[[#This Row],[Adj Close]]</f>
        <v>6.6574009071934019E-3</v>
      </c>
    </row>
    <row r="1108" spans="2:18">
      <c r="B1108" s="14">
        <v>45391.291666666664</v>
      </c>
      <c r="C1108" s="15">
        <v>424.74689999999998</v>
      </c>
      <c r="D1108" s="23">
        <f t="shared" si="86"/>
        <v>423.06299999999999</v>
      </c>
      <c r="E1108" s="24">
        <f>SMA1MSFT[[#This Row],[Adj Close]]-SMA1MSFT[[#This Row],[Naive Trend ]]</f>
        <v>1.6838999999999942</v>
      </c>
      <c r="F1108" s="6">
        <f t="shared" si="85"/>
        <v>2.8355192099999802</v>
      </c>
      <c r="G1108" s="6">
        <f>ABS(SMA1MSFT[[#This Row],[Erorr 1]])</f>
        <v>1.6838999999999942</v>
      </c>
      <c r="H1108" s="25">
        <f>SMA1MSFT[[#This Row],[Abs Erorr 1]]/SMA1MSFT[[#This Row],[Adj Close]]</f>
        <v>3.9644786106737785E-3</v>
      </c>
      <c r="I1108" s="23">
        <f t="shared" si="88"/>
        <v>421.14326666666665</v>
      </c>
      <c r="J1108" s="26">
        <f>(SMA1MSFT[[#This Row],[Adj Close]]-SMA1MSFT[[#This Row],[3-MA]])</f>
        <v>3.6036333333333346</v>
      </c>
      <c r="K1108" s="11">
        <f t="shared" si="87"/>
        <v>12.98617320111112</v>
      </c>
      <c r="L1108" s="11">
        <f>ABS(SMA1MSFT[[#This Row],[Erorr 2]])</f>
        <v>3.6036333333333346</v>
      </c>
      <c r="M1108" s="25">
        <f>SMA1MSFT[[#This Row],[Abs Erorr 2]]/SMA1MSFT[[#This Row],[Adj Close]]</f>
        <v>8.4841898394863741E-3</v>
      </c>
      <c r="N1108" s="23">
        <f t="shared" si="89"/>
        <v>420.88918333333328</v>
      </c>
      <c r="O1108" s="27">
        <f>SMA1MSFT[[#This Row],[Adj Close]]-SMA1MSFT[[#This Row],[6-MA]]</f>
        <v>3.857716666666704</v>
      </c>
      <c r="P1108" s="11">
        <f>(SMA1MSFT[[#This Row],[Adj Close]]-N1108)^2</f>
        <v>14.881977880278066</v>
      </c>
      <c r="Q1108" s="11">
        <f>ABS(SMA1MSFT[[#This Row],[Erorr 3]])</f>
        <v>3.857716666666704</v>
      </c>
      <c r="R1108" s="28">
        <f>SMA1MSFT[[#This Row],[Abs Erorr 3]]/SMA1MSFT[[#This Row],[Adj Close]]</f>
        <v>9.0823892220677875E-3</v>
      </c>
    </row>
    <row r="1109" spans="2:18">
      <c r="B1109" s="14">
        <v>45392.291666666664</v>
      </c>
      <c r="C1109" s="15">
        <v>421.73779999999999</v>
      </c>
      <c r="D1109" s="23">
        <f t="shared" si="86"/>
        <v>424.74689999999998</v>
      </c>
      <c r="E1109" s="24">
        <f>SMA1MSFT[[#This Row],[Adj Close]]-SMA1MSFT[[#This Row],[Naive Trend ]]</f>
        <v>-3.0090999999999894</v>
      </c>
      <c r="F1109" s="6">
        <f t="shared" si="85"/>
        <v>9.054682809999937</v>
      </c>
      <c r="G1109" s="6">
        <f>ABS(SMA1MSFT[[#This Row],[Erorr 1]])</f>
        <v>3.0090999999999894</v>
      </c>
      <c r="H1109" s="25">
        <f>SMA1MSFT[[#This Row],[Abs Erorr 1]]/SMA1MSFT[[#This Row],[Adj Close]]</f>
        <v>7.1350018897997514E-3</v>
      </c>
      <c r="I1109" s="23">
        <f t="shared" si="88"/>
        <v>423.93319999999994</v>
      </c>
      <c r="J1109" s="26">
        <f>(SMA1MSFT[[#This Row],[Adj Close]]-SMA1MSFT[[#This Row],[3-MA]])</f>
        <v>-2.1953999999999496</v>
      </c>
      <c r="K1109" s="11">
        <f t="shared" si="87"/>
        <v>4.8197811599997786</v>
      </c>
      <c r="L1109" s="11">
        <f>ABS(SMA1MSFT[[#This Row],[Erorr 2]])</f>
        <v>2.1953999999999496</v>
      </c>
      <c r="M1109" s="25">
        <f>SMA1MSFT[[#This Row],[Abs Erorr 2]]/SMA1MSFT[[#This Row],[Adj Close]]</f>
        <v>5.2056040506683289E-3</v>
      </c>
      <c r="N1109" s="23">
        <f t="shared" si="89"/>
        <v>421.17315000000002</v>
      </c>
      <c r="O1109" s="27">
        <f>SMA1MSFT[[#This Row],[Adj Close]]-SMA1MSFT[[#This Row],[6-MA]]</f>
        <v>0.5646499999999719</v>
      </c>
      <c r="P1109" s="11">
        <f>(SMA1MSFT[[#This Row],[Adj Close]]-N1109)^2</f>
        <v>0.31882962249996827</v>
      </c>
      <c r="Q1109" s="11">
        <f>ABS(SMA1MSFT[[#This Row],[Erorr 3]])</f>
        <v>0.5646499999999719</v>
      </c>
      <c r="R1109" s="28">
        <f>SMA1MSFT[[#This Row],[Abs Erorr 3]]/SMA1MSFT[[#This Row],[Adj Close]]</f>
        <v>1.3388650483783335E-3</v>
      </c>
    </row>
    <row r="1110" spans="2:18">
      <c r="B1110" s="14">
        <v>45393.291666666664</v>
      </c>
      <c r="C1110" s="15">
        <v>426.39100000000002</v>
      </c>
      <c r="D1110" s="23">
        <f t="shared" si="86"/>
        <v>421.73779999999999</v>
      </c>
      <c r="E1110" s="24">
        <f>SMA1MSFT[[#This Row],[Adj Close]]-SMA1MSFT[[#This Row],[Naive Trend ]]</f>
        <v>4.6532000000000266</v>
      </c>
      <c r="F1110" s="6">
        <f t="shared" si="85"/>
        <v>21.652270240000249</v>
      </c>
      <c r="G1110" s="6">
        <f>ABS(SMA1MSFT[[#This Row],[Erorr 1]])</f>
        <v>4.6532000000000266</v>
      </c>
      <c r="H1110" s="25">
        <f>SMA1MSFT[[#This Row],[Abs Erorr 1]]/SMA1MSFT[[#This Row],[Adj Close]]</f>
        <v>1.0912988313543264E-2</v>
      </c>
      <c r="I1110" s="23">
        <f t="shared" si="88"/>
        <v>423.18256666666667</v>
      </c>
      <c r="J1110" s="26">
        <f>(SMA1MSFT[[#This Row],[Adj Close]]-SMA1MSFT[[#This Row],[3-MA]])</f>
        <v>3.2084333333333461</v>
      </c>
      <c r="K1110" s="11">
        <f t="shared" si="87"/>
        <v>10.294044454444526</v>
      </c>
      <c r="L1110" s="11">
        <f>ABS(SMA1MSFT[[#This Row],[Erorr 2]])</f>
        <v>3.2084333333333461</v>
      </c>
      <c r="M1110" s="25">
        <f>SMA1MSFT[[#This Row],[Abs Erorr 2]]/SMA1MSFT[[#This Row],[Adj Close]]</f>
        <v>7.5246272396306347E-3</v>
      </c>
      <c r="N1110" s="23">
        <f t="shared" si="89"/>
        <v>421.47540000000004</v>
      </c>
      <c r="O1110" s="27">
        <f>SMA1MSFT[[#This Row],[Adj Close]]-SMA1MSFT[[#This Row],[6-MA]]</f>
        <v>4.9155999999999835</v>
      </c>
      <c r="P1110" s="11">
        <f>(SMA1MSFT[[#This Row],[Adj Close]]-N1110)^2</f>
        <v>24.163123359999837</v>
      </c>
      <c r="Q1110" s="11">
        <f>ABS(SMA1MSFT[[#This Row],[Erorr 3]])</f>
        <v>4.9155999999999835</v>
      </c>
      <c r="R1110" s="28">
        <f>SMA1MSFT[[#This Row],[Abs Erorr 3]]/SMA1MSFT[[#This Row],[Adj Close]]</f>
        <v>1.1528385918089227E-2</v>
      </c>
    </row>
    <row r="1111" spans="2:18">
      <c r="B1111" s="14">
        <v>45394.291666666664</v>
      </c>
      <c r="C1111" s="15">
        <v>420.3827</v>
      </c>
      <c r="D1111" s="23">
        <f t="shared" si="86"/>
        <v>426.39100000000002</v>
      </c>
      <c r="E1111" s="24">
        <f>SMA1MSFT[[#This Row],[Adj Close]]-SMA1MSFT[[#This Row],[Naive Trend ]]</f>
        <v>-6.0083000000000197</v>
      </c>
      <c r="F1111" s="6">
        <f t="shared" si="85"/>
        <v>36.099668890000238</v>
      </c>
      <c r="G1111" s="6">
        <f>ABS(SMA1MSFT[[#This Row],[Erorr 1]])</f>
        <v>6.0083000000000197</v>
      </c>
      <c r="H1111" s="25">
        <f>SMA1MSFT[[#This Row],[Abs Erorr 1]]/SMA1MSFT[[#This Row],[Adj Close]]</f>
        <v>1.4292453043381708E-2</v>
      </c>
      <c r="I1111" s="23">
        <f t="shared" si="88"/>
        <v>424.2919</v>
      </c>
      <c r="J1111" s="26">
        <f>(SMA1MSFT[[#This Row],[Adj Close]]-SMA1MSFT[[#This Row],[3-MA]])</f>
        <v>-3.9091999999999985</v>
      </c>
      <c r="K1111" s="11">
        <f t="shared" si="87"/>
        <v>15.281844639999989</v>
      </c>
      <c r="L1111" s="11">
        <f>ABS(SMA1MSFT[[#This Row],[Erorr 2]])</f>
        <v>3.9091999999999985</v>
      </c>
      <c r="M1111" s="25">
        <f>SMA1MSFT[[#This Row],[Abs Erorr 2]]/SMA1MSFT[[#This Row],[Adj Close]]</f>
        <v>9.2991457545707722E-3</v>
      </c>
      <c r="N1111" s="23">
        <f t="shared" si="89"/>
        <v>422.71758333333332</v>
      </c>
      <c r="O1111" s="27">
        <f>SMA1MSFT[[#This Row],[Adj Close]]-SMA1MSFT[[#This Row],[6-MA]]</f>
        <v>-2.3348833333333232</v>
      </c>
      <c r="P1111" s="11">
        <f>(SMA1MSFT[[#This Row],[Adj Close]]-N1111)^2</f>
        <v>5.4516801802777302</v>
      </c>
      <c r="Q1111" s="11">
        <f>ABS(SMA1MSFT[[#This Row],[Erorr 3]])</f>
        <v>2.3348833333333232</v>
      </c>
      <c r="R1111" s="28">
        <f>SMA1MSFT[[#This Row],[Abs Erorr 3]]/SMA1MSFT[[#This Row],[Adj Close]]</f>
        <v>5.5541851111697111E-3</v>
      </c>
    </row>
    <row r="1112" spans="2:18">
      <c r="B1112" s="14">
        <v>45397.291666666664</v>
      </c>
      <c r="C1112" s="15">
        <v>412.1524</v>
      </c>
      <c r="D1112" s="23">
        <f t="shared" si="86"/>
        <v>420.3827</v>
      </c>
      <c r="E1112" s="24">
        <f>SMA1MSFT[[#This Row],[Adj Close]]-SMA1MSFT[[#This Row],[Naive Trend ]]</f>
        <v>-8.2302999999999997</v>
      </c>
      <c r="F1112" s="6">
        <f t="shared" si="85"/>
        <v>67.737838089999997</v>
      </c>
      <c r="G1112" s="6">
        <f>ABS(SMA1MSFT[[#This Row],[Erorr 1]])</f>
        <v>8.2302999999999997</v>
      </c>
      <c r="H1112" s="25">
        <f>SMA1MSFT[[#This Row],[Abs Erorr 1]]/SMA1MSFT[[#This Row],[Adj Close]]</f>
        <v>1.9969069693637594E-2</v>
      </c>
      <c r="I1112" s="23">
        <f t="shared" si="88"/>
        <v>422.83716666666669</v>
      </c>
      <c r="J1112" s="26">
        <f>(SMA1MSFT[[#This Row],[Adj Close]]-SMA1MSFT[[#This Row],[3-MA]])</f>
        <v>-10.68476666666669</v>
      </c>
      <c r="K1112" s="11">
        <f t="shared" si="87"/>
        <v>114.1642387211116</v>
      </c>
      <c r="L1112" s="11">
        <f>ABS(SMA1MSFT[[#This Row],[Erorr 2]])</f>
        <v>10.68476666666669</v>
      </c>
      <c r="M1112" s="25">
        <f>SMA1MSFT[[#This Row],[Abs Erorr 2]]/SMA1MSFT[[#This Row],[Adj Close]]</f>
        <v>2.5924310198525327E-2</v>
      </c>
      <c r="N1112" s="23">
        <f t="shared" si="89"/>
        <v>423.38518333333332</v>
      </c>
      <c r="O1112" s="27">
        <f>SMA1MSFT[[#This Row],[Adj Close]]-SMA1MSFT[[#This Row],[6-MA]]</f>
        <v>-11.232783333333316</v>
      </c>
      <c r="P1112" s="11">
        <f>(SMA1MSFT[[#This Row],[Adj Close]]-N1112)^2</f>
        <v>126.17542141361072</v>
      </c>
      <c r="Q1112" s="11">
        <f>ABS(SMA1MSFT[[#This Row],[Erorr 3]])</f>
        <v>11.232783333333316</v>
      </c>
      <c r="R1112" s="28">
        <f>SMA1MSFT[[#This Row],[Abs Erorr 3]]/SMA1MSFT[[#This Row],[Adj Close]]</f>
        <v>2.7253955899160884E-2</v>
      </c>
    </row>
    <row r="1113" spans="2:18">
      <c r="B1113" s="14">
        <v>45398.291666666664</v>
      </c>
      <c r="C1113" s="15">
        <v>413.089</v>
      </c>
      <c r="D1113" s="23">
        <f t="shared" si="86"/>
        <v>412.1524</v>
      </c>
      <c r="E1113" s="24">
        <f>SMA1MSFT[[#This Row],[Adj Close]]-SMA1MSFT[[#This Row],[Naive Trend ]]</f>
        <v>0.93659999999999854</v>
      </c>
      <c r="F1113" s="6">
        <f t="shared" si="85"/>
        <v>0.87721955999999723</v>
      </c>
      <c r="G1113" s="6">
        <f>ABS(SMA1MSFT[[#This Row],[Erorr 1]])</f>
        <v>0.93659999999999854</v>
      </c>
      <c r="H1113" s="25">
        <f>SMA1MSFT[[#This Row],[Abs Erorr 1]]/SMA1MSFT[[#This Row],[Adj Close]]</f>
        <v>2.2673080135273476E-3</v>
      </c>
      <c r="I1113" s="23">
        <f t="shared" si="88"/>
        <v>419.6420333333333</v>
      </c>
      <c r="J1113" s="26">
        <f>(SMA1MSFT[[#This Row],[Adj Close]]-SMA1MSFT[[#This Row],[3-MA]])</f>
        <v>-6.5530333333333033</v>
      </c>
      <c r="K1113" s="11">
        <f t="shared" si="87"/>
        <v>42.942245867777388</v>
      </c>
      <c r="L1113" s="11">
        <f>ABS(SMA1MSFT[[#This Row],[Erorr 2]])</f>
        <v>6.5530333333333033</v>
      </c>
      <c r="M1113" s="25">
        <f>SMA1MSFT[[#This Row],[Abs Erorr 2]]/SMA1MSFT[[#This Row],[Adj Close]]</f>
        <v>1.5863490272878977E-2</v>
      </c>
      <c r="N1113" s="23">
        <f t="shared" si="89"/>
        <v>421.41230000000002</v>
      </c>
      <c r="O1113" s="27">
        <f>SMA1MSFT[[#This Row],[Adj Close]]-SMA1MSFT[[#This Row],[6-MA]]</f>
        <v>-8.3233000000000175</v>
      </c>
      <c r="P1113" s="11">
        <f>(SMA1MSFT[[#This Row],[Adj Close]]-N1113)^2</f>
        <v>69.277322890000292</v>
      </c>
      <c r="Q1113" s="11">
        <f>ABS(SMA1MSFT[[#This Row],[Erorr 3]])</f>
        <v>8.3233000000000175</v>
      </c>
      <c r="R1113" s="28">
        <f>SMA1MSFT[[#This Row],[Abs Erorr 3]]/SMA1MSFT[[#This Row],[Adj Close]]</f>
        <v>2.0148926744599876E-2</v>
      </c>
    </row>
    <row r="1114" spans="2:18">
      <c r="B1114" s="14">
        <v>45399.291666666664</v>
      </c>
      <c r="C1114" s="15">
        <v>410.35890000000001</v>
      </c>
      <c r="D1114" s="23">
        <f t="shared" si="86"/>
        <v>413.089</v>
      </c>
      <c r="E1114" s="24">
        <f>SMA1MSFT[[#This Row],[Adj Close]]-SMA1MSFT[[#This Row],[Naive Trend ]]</f>
        <v>-2.7300999999999931</v>
      </c>
      <c r="F1114" s="6">
        <f t="shared" si="85"/>
        <v>7.4534460099999622</v>
      </c>
      <c r="G1114" s="6">
        <f>ABS(SMA1MSFT[[#This Row],[Erorr 1]])</f>
        <v>2.7300999999999931</v>
      </c>
      <c r="H1114" s="25">
        <f>SMA1MSFT[[#This Row],[Abs Erorr 1]]/SMA1MSFT[[#This Row],[Adj Close]]</f>
        <v>6.6529567166692203E-3</v>
      </c>
      <c r="I1114" s="23">
        <f t="shared" si="88"/>
        <v>415.20803333333333</v>
      </c>
      <c r="J1114" s="26">
        <f>(SMA1MSFT[[#This Row],[Adj Close]]-SMA1MSFT[[#This Row],[3-MA]])</f>
        <v>-4.8491333333333273</v>
      </c>
      <c r="K1114" s="11">
        <f t="shared" si="87"/>
        <v>23.514094084444388</v>
      </c>
      <c r="L1114" s="11">
        <f>ABS(SMA1MSFT[[#This Row],[Erorr 2]])</f>
        <v>4.8491333333333273</v>
      </c>
      <c r="M1114" s="25">
        <f>SMA1MSFT[[#This Row],[Abs Erorr 2]]/SMA1MSFT[[#This Row],[Adj Close]]</f>
        <v>1.1816810439187081E-2</v>
      </c>
      <c r="N1114" s="23">
        <f t="shared" si="89"/>
        <v>419.74996666666669</v>
      </c>
      <c r="O1114" s="27">
        <f>SMA1MSFT[[#This Row],[Adj Close]]-SMA1MSFT[[#This Row],[6-MA]]</f>
        <v>-9.3910666666666884</v>
      </c>
      <c r="P1114" s="11">
        <f>(SMA1MSFT[[#This Row],[Adj Close]]-N1114)^2</f>
        <v>88.192133137778185</v>
      </c>
      <c r="Q1114" s="11">
        <f>ABS(SMA1MSFT[[#This Row],[Erorr 3]])</f>
        <v>9.3910666666666884</v>
      </c>
      <c r="R1114" s="28">
        <f>SMA1MSFT[[#This Row],[Abs Erorr 3]]/SMA1MSFT[[#This Row],[Adj Close]]</f>
        <v>2.288500789593375E-2</v>
      </c>
    </row>
    <row r="1115" spans="2:18">
      <c r="B1115" s="14">
        <v>45400.291666666664</v>
      </c>
      <c r="C1115" s="15">
        <v>402.81610000000001</v>
      </c>
      <c r="D1115" s="23">
        <f t="shared" si="86"/>
        <v>410.35890000000001</v>
      </c>
      <c r="E1115" s="24">
        <f>SMA1MSFT[[#This Row],[Adj Close]]-SMA1MSFT[[#This Row],[Naive Trend ]]</f>
        <v>-7.5427999999999997</v>
      </c>
      <c r="F1115" s="6">
        <f t="shared" si="85"/>
        <v>56.893831839999997</v>
      </c>
      <c r="G1115" s="6">
        <f>ABS(SMA1MSFT[[#This Row],[Erorr 1]])</f>
        <v>7.5427999999999997</v>
      </c>
      <c r="H1115" s="25">
        <f>SMA1MSFT[[#This Row],[Abs Erorr 1]]/SMA1MSFT[[#This Row],[Adj Close]]</f>
        <v>1.8725170121055242E-2</v>
      </c>
      <c r="I1115" s="23">
        <f t="shared" si="88"/>
        <v>411.86676666666671</v>
      </c>
      <c r="J1115" s="26">
        <f>(SMA1MSFT[[#This Row],[Adj Close]]-SMA1MSFT[[#This Row],[3-MA]])</f>
        <v>-9.0506666666667002</v>
      </c>
      <c r="K1115" s="11">
        <f t="shared" si="87"/>
        <v>81.914567111111722</v>
      </c>
      <c r="L1115" s="11">
        <f>ABS(SMA1MSFT[[#This Row],[Erorr 2]])</f>
        <v>9.0506666666667002</v>
      </c>
      <c r="M1115" s="25">
        <f>SMA1MSFT[[#This Row],[Abs Erorr 2]]/SMA1MSFT[[#This Row],[Adj Close]]</f>
        <v>2.2468482929720784E-2</v>
      </c>
      <c r="N1115" s="23">
        <f t="shared" si="89"/>
        <v>417.35196666666667</v>
      </c>
      <c r="O1115" s="27">
        <f>SMA1MSFT[[#This Row],[Adj Close]]-SMA1MSFT[[#This Row],[6-MA]]</f>
        <v>-14.535866666666664</v>
      </c>
      <c r="P1115" s="11">
        <f>(SMA1MSFT[[#This Row],[Adj Close]]-N1115)^2</f>
        <v>211.29141975111102</v>
      </c>
      <c r="Q1115" s="11">
        <f>ABS(SMA1MSFT[[#This Row],[Erorr 3]])</f>
        <v>14.535866666666664</v>
      </c>
      <c r="R1115" s="28">
        <f>SMA1MSFT[[#This Row],[Abs Erorr 3]]/SMA1MSFT[[#This Row],[Adj Close]]</f>
        <v>3.6085614916252513E-2</v>
      </c>
    </row>
    <row r="1116" spans="2:18">
      <c r="B1116" s="14">
        <v>45401.291666666664</v>
      </c>
      <c r="C1116" s="15">
        <v>397.68459999999999</v>
      </c>
      <c r="D1116" s="23">
        <f t="shared" si="86"/>
        <v>402.81610000000001</v>
      </c>
      <c r="E1116" s="24">
        <f>SMA1MSFT[[#This Row],[Adj Close]]-SMA1MSFT[[#This Row],[Naive Trend ]]</f>
        <v>-5.1315000000000168</v>
      </c>
      <c r="F1116" s="6">
        <f t="shared" si="85"/>
        <v>26.332292250000172</v>
      </c>
      <c r="G1116" s="6">
        <f>ABS(SMA1MSFT[[#This Row],[Erorr 1]])</f>
        <v>5.1315000000000168</v>
      </c>
      <c r="H1116" s="25">
        <f>SMA1MSFT[[#This Row],[Abs Erorr 1]]/SMA1MSFT[[#This Row],[Adj Close]]</f>
        <v>1.2903441571536884E-2</v>
      </c>
      <c r="I1116" s="23">
        <f t="shared" si="88"/>
        <v>408.75466666666671</v>
      </c>
      <c r="J1116" s="26">
        <f>(SMA1MSFT[[#This Row],[Adj Close]]-SMA1MSFT[[#This Row],[3-MA]])</f>
        <v>-11.070066666666719</v>
      </c>
      <c r="K1116" s="11">
        <f t="shared" si="87"/>
        <v>122.54637600444561</v>
      </c>
      <c r="L1116" s="11">
        <f>ABS(SMA1MSFT[[#This Row],[Erorr 2]])</f>
        <v>11.070066666666719</v>
      </c>
      <c r="M1116" s="25">
        <f>SMA1MSFT[[#This Row],[Abs Erorr 2]]/SMA1MSFT[[#This Row],[Adj Close]]</f>
        <v>2.7836297072269631E-2</v>
      </c>
      <c r="N1116" s="23">
        <f t="shared" si="89"/>
        <v>414.19834999999995</v>
      </c>
      <c r="O1116" s="27">
        <f>SMA1MSFT[[#This Row],[Adj Close]]-SMA1MSFT[[#This Row],[6-MA]]</f>
        <v>-16.513749999999959</v>
      </c>
      <c r="P1116" s="11">
        <f>(SMA1MSFT[[#This Row],[Adj Close]]-N1116)^2</f>
        <v>272.70393906249865</v>
      </c>
      <c r="Q1116" s="11">
        <f>ABS(SMA1MSFT[[#This Row],[Erorr 3]])</f>
        <v>16.513749999999959</v>
      </c>
      <c r="R1116" s="28">
        <f>SMA1MSFT[[#This Row],[Abs Erorr 3]]/SMA1MSFT[[#This Row],[Adj Close]]</f>
        <v>4.1524740963064598E-2</v>
      </c>
    </row>
    <row r="1117" spans="2:18">
      <c r="B1117" s="14">
        <v>45404.291666666664</v>
      </c>
      <c r="C1117" s="15">
        <v>399.51799999999997</v>
      </c>
      <c r="D1117" s="23">
        <f t="shared" si="86"/>
        <v>397.68459999999999</v>
      </c>
      <c r="E1117" s="24">
        <f>SMA1MSFT[[#This Row],[Adj Close]]-SMA1MSFT[[#This Row],[Naive Trend ]]</f>
        <v>1.8333999999999833</v>
      </c>
      <c r="F1117" s="6">
        <f t="shared" si="85"/>
        <v>3.3613555599999385</v>
      </c>
      <c r="G1117" s="6">
        <f>ABS(SMA1MSFT[[#This Row],[Erorr 1]])</f>
        <v>1.8333999999999833</v>
      </c>
      <c r="H1117" s="25">
        <f>SMA1MSFT[[#This Row],[Abs Erorr 1]]/SMA1MSFT[[#This Row],[Adj Close]]</f>
        <v>4.5890297808859259E-3</v>
      </c>
      <c r="I1117" s="23">
        <f t="shared" si="88"/>
        <v>403.61986666666667</v>
      </c>
      <c r="J1117" s="26">
        <f>(SMA1MSFT[[#This Row],[Adj Close]]-SMA1MSFT[[#This Row],[3-MA]])</f>
        <v>-4.1018666666666945</v>
      </c>
      <c r="K1117" s="11">
        <f t="shared" si="87"/>
        <v>16.825310151111339</v>
      </c>
      <c r="L1117" s="11">
        <f>ABS(SMA1MSFT[[#This Row],[Erorr 2]])</f>
        <v>4.1018666666666945</v>
      </c>
      <c r="M1117" s="25">
        <f>SMA1MSFT[[#This Row],[Abs Erorr 2]]/SMA1MSFT[[#This Row],[Adj Close]]</f>
        <v>1.0267038447996573E-2</v>
      </c>
      <c r="N1117" s="23">
        <f t="shared" si="89"/>
        <v>409.41395000000006</v>
      </c>
      <c r="O1117" s="27">
        <f>SMA1MSFT[[#This Row],[Adj Close]]-SMA1MSFT[[#This Row],[6-MA]]</f>
        <v>-9.8959500000000844</v>
      </c>
      <c r="P1117" s="11">
        <f>(SMA1MSFT[[#This Row],[Adj Close]]-N1117)^2</f>
        <v>97.929826402501675</v>
      </c>
      <c r="Q1117" s="11">
        <f>ABS(SMA1MSFT[[#This Row],[Erorr 3]])</f>
        <v>9.8959500000000844</v>
      </c>
      <c r="R1117" s="28">
        <f>SMA1MSFT[[#This Row],[Abs Erorr 3]]/SMA1MSFT[[#This Row],[Adj Close]]</f>
        <v>2.4769722515631549E-2</v>
      </c>
    </row>
    <row r="1118" spans="2:18">
      <c r="B1118" s="14">
        <v>45405.291666666664</v>
      </c>
      <c r="C1118" s="15">
        <v>406.10419999999999</v>
      </c>
      <c r="D1118" s="23">
        <f t="shared" si="86"/>
        <v>399.51799999999997</v>
      </c>
      <c r="E1118" s="24">
        <f>SMA1MSFT[[#This Row],[Adj Close]]-SMA1MSFT[[#This Row],[Naive Trend ]]</f>
        <v>6.5862000000000194</v>
      </c>
      <c r="F1118" s="6">
        <f t="shared" si="85"/>
        <v>43.378030440000252</v>
      </c>
      <c r="G1118" s="6">
        <f>ABS(SMA1MSFT[[#This Row],[Erorr 1]])</f>
        <v>6.5862000000000194</v>
      </c>
      <c r="H1118" s="25">
        <f>SMA1MSFT[[#This Row],[Abs Erorr 1]]/SMA1MSFT[[#This Row],[Adj Close]]</f>
        <v>1.6218005132672894E-2</v>
      </c>
      <c r="I1118" s="23">
        <f t="shared" si="88"/>
        <v>400.00623333333334</v>
      </c>
      <c r="J1118" s="26">
        <f>(SMA1MSFT[[#This Row],[Adj Close]]-SMA1MSFT[[#This Row],[3-MA]])</f>
        <v>6.0979666666666503</v>
      </c>
      <c r="K1118" s="11">
        <f t="shared" si="87"/>
        <v>37.185197467777577</v>
      </c>
      <c r="L1118" s="11">
        <f>ABS(SMA1MSFT[[#This Row],[Erorr 2]])</f>
        <v>6.0979666666666503</v>
      </c>
      <c r="M1118" s="25">
        <f>SMA1MSFT[[#This Row],[Abs Erorr 2]]/SMA1MSFT[[#This Row],[Adj Close]]</f>
        <v>1.5015768530999311E-2</v>
      </c>
      <c r="N1118" s="23">
        <f t="shared" si="89"/>
        <v>405.93650000000002</v>
      </c>
      <c r="O1118" s="27">
        <f>SMA1MSFT[[#This Row],[Adj Close]]-SMA1MSFT[[#This Row],[6-MA]]</f>
        <v>0.16769999999996799</v>
      </c>
      <c r="P1118" s="11">
        <f>(SMA1MSFT[[#This Row],[Adj Close]]-N1118)^2</f>
        <v>2.8123289999989261E-2</v>
      </c>
      <c r="Q1118" s="11">
        <f>ABS(SMA1MSFT[[#This Row],[Erorr 3]])</f>
        <v>0.16769999999996799</v>
      </c>
      <c r="R1118" s="28">
        <f>SMA1MSFT[[#This Row],[Abs Erorr 3]]/SMA1MSFT[[#This Row],[Adj Close]]</f>
        <v>4.1294820393378837E-4</v>
      </c>
    </row>
    <row r="1119" spans="2:18">
      <c r="B1119" s="14">
        <v>45406.291666666664</v>
      </c>
      <c r="C1119" s="15">
        <v>407.58879999999999</v>
      </c>
      <c r="D1119" s="23">
        <f t="shared" si="86"/>
        <v>406.10419999999999</v>
      </c>
      <c r="E1119" s="24">
        <f>SMA1MSFT[[#This Row],[Adj Close]]-SMA1MSFT[[#This Row],[Naive Trend ]]</f>
        <v>1.4846000000000004</v>
      </c>
      <c r="F1119" s="6">
        <f t="shared" si="85"/>
        <v>2.2040371600000013</v>
      </c>
      <c r="G1119" s="6">
        <f>ABS(SMA1MSFT[[#This Row],[Erorr 1]])</f>
        <v>1.4846000000000004</v>
      </c>
      <c r="H1119" s="25">
        <f>SMA1MSFT[[#This Row],[Abs Erorr 1]]/SMA1MSFT[[#This Row],[Adj Close]]</f>
        <v>3.6423964544658742E-3</v>
      </c>
      <c r="I1119" s="23">
        <f t="shared" si="88"/>
        <v>401.10226666666659</v>
      </c>
      <c r="J1119" s="26">
        <f>(SMA1MSFT[[#This Row],[Adj Close]]-SMA1MSFT[[#This Row],[3-MA]])</f>
        <v>6.4865333333333979</v>
      </c>
      <c r="K1119" s="11">
        <f t="shared" si="87"/>
        <v>42.075114684445282</v>
      </c>
      <c r="L1119" s="11">
        <f>ABS(SMA1MSFT[[#This Row],[Erorr 2]])</f>
        <v>6.4865333333333979</v>
      </c>
      <c r="M1119" s="25">
        <f>SMA1MSFT[[#This Row],[Abs Erorr 2]]/SMA1MSFT[[#This Row],[Adj Close]]</f>
        <v>1.5914405237173832E-2</v>
      </c>
      <c r="N1119" s="23">
        <f t="shared" si="89"/>
        <v>404.92846666666674</v>
      </c>
      <c r="O1119" s="27">
        <f>SMA1MSFT[[#This Row],[Adj Close]]-SMA1MSFT[[#This Row],[6-MA]]</f>
        <v>2.6603333333332557</v>
      </c>
      <c r="P1119" s="11">
        <f>(SMA1MSFT[[#This Row],[Adj Close]]-N1119)^2</f>
        <v>7.0773734444440315</v>
      </c>
      <c r="Q1119" s="11">
        <f>ABS(SMA1MSFT[[#This Row],[Erorr 3]])</f>
        <v>2.6603333333332557</v>
      </c>
      <c r="R1119" s="28">
        <f>SMA1MSFT[[#This Row],[Abs Erorr 3]]/SMA1MSFT[[#This Row],[Adj Close]]</f>
        <v>6.5270030318135726E-3</v>
      </c>
    </row>
    <row r="1120" spans="2:18">
      <c r="B1120" s="14">
        <v>45407.291666666664</v>
      </c>
      <c r="C1120" s="15">
        <v>397.60489999999999</v>
      </c>
      <c r="D1120" s="23">
        <f t="shared" si="86"/>
        <v>407.58879999999999</v>
      </c>
      <c r="E1120" s="24">
        <f>SMA1MSFT[[#This Row],[Adj Close]]-SMA1MSFT[[#This Row],[Naive Trend ]]</f>
        <v>-9.9839000000000055</v>
      </c>
      <c r="F1120" s="6">
        <f t="shared" si="85"/>
        <v>99.678259210000107</v>
      </c>
      <c r="G1120" s="6">
        <f>ABS(SMA1MSFT[[#This Row],[Erorr 1]])</f>
        <v>9.9839000000000055</v>
      </c>
      <c r="H1120" s="25">
        <f>SMA1MSFT[[#This Row],[Abs Erorr 1]]/SMA1MSFT[[#This Row],[Adj Close]]</f>
        <v>2.5110103019354152E-2</v>
      </c>
      <c r="I1120" s="23">
        <f t="shared" si="88"/>
        <v>404.40366666666665</v>
      </c>
      <c r="J1120" s="26">
        <f>(SMA1MSFT[[#This Row],[Adj Close]]-SMA1MSFT[[#This Row],[3-MA]])</f>
        <v>-6.7987666666666655</v>
      </c>
      <c r="K1120" s="11">
        <f t="shared" si="87"/>
        <v>46.223228187777764</v>
      </c>
      <c r="L1120" s="11">
        <f>ABS(SMA1MSFT[[#This Row],[Erorr 2]])</f>
        <v>6.7987666666666655</v>
      </c>
      <c r="M1120" s="25">
        <f>SMA1MSFT[[#This Row],[Abs Erorr 2]]/SMA1MSFT[[#This Row],[Adj Close]]</f>
        <v>1.7099303018314579E-2</v>
      </c>
      <c r="N1120" s="23">
        <f t="shared" si="89"/>
        <v>404.01176666666669</v>
      </c>
      <c r="O1120" s="27">
        <f>SMA1MSFT[[#This Row],[Adj Close]]-SMA1MSFT[[#This Row],[6-MA]]</f>
        <v>-6.4068666666667013</v>
      </c>
      <c r="P1120" s="11">
        <f>(SMA1MSFT[[#This Row],[Adj Close]]-N1120)^2</f>
        <v>41.047940484444887</v>
      </c>
      <c r="Q1120" s="11">
        <f>ABS(SMA1MSFT[[#This Row],[Erorr 3]])</f>
        <v>6.4068666666667013</v>
      </c>
      <c r="R1120" s="28">
        <f>SMA1MSFT[[#This Row],[Abs Erorr 3]]/SMA1MSFT[[#This Row],[Adj Close]]</f>
        <v>1.6113651181528955E-2</v>
      </c>
    </row>
    <row r="1121" spans="2:18">
      <c r="B1121" s="14">
        <v>45408.291666666664</v>
      </c>
      <c r="C1121" s="15">
        <v>404.8587</v>
      </c>
      <c r="D1121" s="23">
        <f t="shared" si="86"/>
        <v>397.60489999999999</v>
      </c>
      <c r="E1121" s="24">
        <f>SMA1MSFT[[#This Row],[Adj Close]]-SMA1MSFT[[#This Row],[Naive Trend ]]</f>
        <v>7.2538000000000125</v>
      </c>
      <c r="F1121" s="6">
        <f t="shared" si="85"/>
        <v>52.617614440000182</v>
      </c>
      <c r="G1121" s="6">
        <f>ABS(SMA1MSFT[[#This Row],[Erorr 1]])</f>
        <v>7.2538000000000125</v>
      </c>
      <c r="H1121" s="25">
        <f>SMA1MSFT[[#This Row],[Abs Erorr 1]]/SMA1MSFT[[#This Row],[Adj Close]]</f>
        <v>1.7916868280217303E-2</v>
      </c>
      <c r="I1121" s="23">
        <f t="shared" si="88"/>
        <v>403.76596666666666</v>
      </c>
      <c r="J1121" s="26">
        <f>(SMA1MSFT[[#This Row],[Adj Close]]-SMA1MSFT[[#This Row],[3-MA]])</f>
        <v>1.0927333333333422</v>
      </c>
      <c r="K1121" s="11">
        <f t="shared" si="87"/>
        <v>1.1940661377777972</v>
      </c>
      <c r="L1121" s="11">
        <f>ABS(SMA1MSFT[[#This Row],[Erorr 2]])</f>
        <v>1.0927333333333422</v>
      </c>
      <c r="M1121" s="25">
        <f>SMA1MSFT[[#This Row],[Abs Erorr 2]]/SMA1MSFT[[#This Row],[Adj Close]]</f>
        <v>2.6990486639742266E-3</v>
      </c>
      <c r="N1121" s="23">
        <f t="shared" si="89"/>
        <v>401.8861</v>
      </c>
      <c r="O1121" s="27">
        <f>SMA1MSFT[[#This Row],[Adj Close]]-SMA1MSFT[[#This Row],[6-MA]]</f>
        <v>2.9725999999999999</v>
      </c>
      <c r="P1121" s="11">
        <f>(SMA1MSFT[[#This Row],[Adj Close]]-N1121)^2</f>
        <v>8.8363507600000002</v>
      </c>
      <c r="Q1121" s="11">
        <f>ABS(SMA1MSFT[[#This Row],[Erorr 3]])</f>
        <v>2.9725999999999999</v>
      </c>
      <c r="R1121" s="28">
        <f>SMA1MSFT[[#This Row],[Abs Erorr 3]]/SMA1MSFT[[#This Row],[Adj Close]]</f>
        <v>7.3423147384507233E-3</v>
      </c>
    </row>
    <row r="1122" spans="2:18">
      <c r="B1122" s="14">
        <v>45411.291666666664</v>
      </c>
      <c r="C1122" s="15">
        <v>400.80329999999998</v>
      </c>
      <c r="D1122" s="23">
        <f t="shared" si="86"/>
        <v>404.8587</v>
      </c>
      <c r="E1122" s="24">
        <f>SMA1MSFT[[#This Row],[Adj Close]]-SMA1MSFT[[#This Row],[Naive Trend ]]</f>
        <v>-4.0554000000000201</v>
      </c>
      <c r="F1122" s="6">
        <f t="shared" si="85"/>
        <v>16.446269160000163</v>
      </c>
      <c r="G1122" s="6">
        <f>ABS(SMA1MSFT[[#This Row],[Erorr 1]])</f>
        <v>4.0554000000000201</v>
      </c>
      <c r="H1122" s="25">
        <f>SMA1MSFT[[#This Row],[Abs Erorr 1]]/SMA1MSFT[[#This Row],[Adj Close]]</f>
        <v>1.0118180164684323E-2</v>
      </c>
      <c r="I1122" s="23">
        <f t="shared" si="88"/>
        <v>403.35079999999999</v>
      </c>
      <c r="J1122" s="26">
        <f>(SMA1MSFT[[#This Row],[Adj Close]]-SMA1MSFT[[#This Row],[3-MA]])</f>
        <v>-2.5475000000000136</v>
      </c>
      <c r="K1122" s="11">
        <f t="shared" si="87"/>
        <v>6.4897562500000694</v>
      </c>
      <c r="L1122" s="11">
        <f>ABS(SMA1MSFT[[#This Row],[Erorr 2]])</f>
        <v>2.5475000000000136</v>
      </c>
      <c r="M1122" s="25">
        <f>SMA1MSFT[[#This Row],[Abs Erorr 2]]/SMA1MSFT[[#This Row],[Adj Close]]</f>
        <v>6.3559855919350311E-3</v>
      </c>
      <c r="N1122" s="23">
        <f t="shared" si="89"/>
        <v>402.22653333333329</v>
      </c>
      <c r="O1122" s="27">
        <f>SMA1MSFT[[#This Row],[Adj Close]]-SMA1MSFT[[#This Row],[6-MA]]</f>
        <v>-1.4232333333333145</v>
      </c>
      <c r="P1122" s="11">
        <f>(SMA1MSFT[[#This Row],[Adj Close]]-N1122)^2</f>
        <v>2.0255931211110574</v>
      </c>
      <c r="Q1122" s="11">
        <f>ABS(SMA1MSFT[[#This Row],[Erorr 3]])</f>
        <v>1.4232333333333145</v>
      </c>
      <c r="R1122" s="28">
        <f>SMA1MSFT[[#This Row],[Abs Erorr 3]]/SMA1MSFT[[#This Row],[Adj Close]]</f>
        <v>3.5509521337107617E-3</v>
      </c>
    </row>
    <row r="1123" spans="2:18">
      <c r="B1123" s="14">
        <v>45412.291666666664</v>
      </c>
      <c r="C1123" s="15">
        <v>387.9298</v>
      </c>
      <c r="D1123" s="23">
        <f t="shared" si="86"/>
        <v>400.80329999999998</v>
      </c>
      <c r="E1123" s="24">
        <f>SMA1MSFT[[#This Row],[Adj Close]]-SMA1MSFT[[#This Row],[Naive Trend ]]</f>
        <v>-12.873499999999979</v>
      </c>
      <c r="F1123" s="6">
        <f t="shared" si="85"/>
        <v>165.72700224999946</v>
      </c>
      <c r="G1123" s="6">
        <f>ABS(SMA1MSFT[[#This Row],[Erorr 1]])</f>
        <v>12.873499999999979</v>
      </c>
      <c r="H1123" s="25">
        <f>SMA1MSFT[[#This Row],[Abs Erorr 1]]/SMA1MSFT[[#This Row],[Adj Close]]</f>
        <v>3.318512782467338E-2</v>
      </c>
      <c r="I1123" s="23">
        <f t="shared" si="88"/>
        <v>401.08896666666669</v>
      </c>
      <c r="J1123" s="26">
        <f>(SMA1MSFT[[#This Row],[Adj Close]]-SMA1MSFT[[#This Row],[3-MA]])</f>
        <v>-13.159166666666692</v>
      </c>
      <c r="K1123" s="11">
        <f t="shared" si="87"/>
        <v>173.16366736111178</v>
      </c>
      <c r="L1123" s="11">
        <f>ABS(SMA1MSFT[[#This Row],[Erorr 2]])</f>
        <v>13.159166666666692</v>
      </c>
      <c r="M1123" s="25">
        <f>SMA1MSFT[[#This Row],[Abs Erorr 2]]/SMA1MSFT[[#This Row],[Adj Close]]</f>
        <v>3.3921515353207442E-2</v>
      </c>
      <c r="N1123" s="23">
        <f t="shared" si="89"/>
        <v>402.74631666666664</v>
      </c>
      <c r="O1123" s="27">
        <f>SMA1MSFT[[#This Row],[Adj Close]]-SMA1MSFT[[#This Row],[6-MA]]</f>
        <v>-14.816516666666644</v>
      </c>
      <c r="P1123" s="11">
        <f>(SMA1MSFT[[#This Row],[Adj Close]]-N1123)^2</f>
        <v>219.52916613361043</v>
      </c>
      <c r="Q1123" s="11">
        <f>ABS(SMA1MSFT[[#This Row],[Erorr 3]])</f>
        <v>14.816516666666644</v>
      </c>
      <c r="R1123" s="28">
        <f>SMA1MSFT[[#This Row],[Abs Erorr 3]]/SMA1MSFT[[#This Row],[Adj Close]]</f>
        <v>3.8193808948594934E-2</v>
      </c>
    </row>
    <row r="1124" spans="2:18">
      <c r="B1124" s="14">
        <v>45413.291666666664</v>
      </c>
      <c r="C1124" s="15">
        <v>393.51960000000003</v>
      </c>
      <c r="D1124" s="23">
        <f t="shared" si="86"/>
        <v>387.9298</v>
      </c>
      <c r="E1124" s="24">
        <f>SMA1MSFT[[#This Row],[Adj Close]]-SMA1MSFT[[#This Row],[Naive Trend ]]</f>
        <v>5.5898000000000252</v>
      </c>
      <c r="F1124" s="6">
        <f t="shared" si="85"/>
        <v>31.245864040000281</v>
      </c>
      <c r="G1124" s="6">
        <f>ABS(SMA1MSFT[[#This Row],[Erorr 1]])</f>
        <v>5.5898000000000252</v>
      </c>
      <c r="H1124" s="25">
        <f>SMA1MSFT[[#This Row],[Abs Erorr 1]]/SMA1MSFT[[#This Row],[Adj Close]]</f>
        <v>1.420462919763088E-2</v>
      </c>
      <c r="I1124" s="23">
        <f t="shared" si="88"/>
        <v>397.86393333333336</v>
      </c>
      <c r="J1124" s="26">
        <f>(SMA1MSFT[[#This Row],[Adj Close]]-SMA1MSFT[[#This Row],[3-MA]])</f>
        <v>-4.3443333333333385</v>
      </c>
      <c r="K1124" s="11">
        <f t="shared" si="87"/>
        <v>18.873232111111157</v>
      </c>
      <c r="L1124" s="11">
        <f>ABS(SMA1MSFT[[#This Row],[Erorr 2]])</f>
        <v>4.3443333333333385</v>
      </c>
      <c r="M1124" s="25">
        <f>SMA1MSFT[[#This Row],[Abs Erorr 2]]/SMA1MSFT[[#This Row],[Adj Close]]</f>
        <v>1.1039687307400542E-2</v>
      </c>
      <c r="N1124" s="23">
        <f t="shared" si="89"/>
        <v>400.81495000000001</v>
      </c>
      <c r="O1124" s="27">
        <f>SMA1MSFT[[#This Row],[Adj Close]]-SMA1MSFT[[#This Row],[6-MA]]</f>
        <v>-7.2953499999999849</v>
      </c>
      <c r="P1124" s="11">
        <f>(SMA1MSFT[[#This Row],[Adj Close]]-N1124)^2</f>
        <v>53.222131622499781</v>
      </c>
      <c r="Q1124" s="11">
        <f>ABS(SMA1MSFT[[#This Row],[Erorr 3]])</f>
        <v>7.2953499999999849</v>
      </c>
      <c r="R1124" s="28">
        <f>SMA1MSFT[[#This Row],[Abs Erorr 3]]/SMA1MSFT[[#This Row],[Adj Close]]</f>
        <v>1.8538720815938988E-2</v>
      </c>
    </row>
    <row r="1125" spans="2:18">
      <c r="B1125" s="14">
        <v>45414.291666666664</v>
      </c>
      <c r="C1125" s="15">
        <v>396.4092</v>
      </c>
      <c r="D1125" s="23">
        <f t="shared" si="86"/>
        <v>393.51960000000003</v>
      </c>
      <c r="E1125" s="24">
        <f>SMA1MSFT[[#This Row],[Adj Close]]-SMA1MSFT[[#This Row],[Naive Trend ]]</f>
        <v>2.8895999999999731</v>
      </c>
      <c r="F1125" s="6">
        <f t="shared" si="85"/>
        <v>8.3497881599998447</v>
      </c>
      <c r="G1125" s="6">
        <f>ABS(SMA1MSFT[[#This Row],[Erorr 1]])</f>
        <v>2.8895999999999731</v>
      </c>
      <c r="H1125" s="25">
        <f>SMA1MSFT[[#This Row],[Abs Erorr 1]]/SMA1MSFT[[#This Row],[Adj Close]]</f>
        <v>7.2894372784485656E-3</v>
      </c>
      <c r="I1125" s="23">
        <f t="shared" si="88"/>
        <v>394.08423333333332</v>
      </c>
      <c r="J1125" s="26">
        <f>(SMA1MSFT[[#This Row],[Adj Close]]-SMA1MSFT[[#This Row],[3-MA]])</f>
        <v>2.3249666666666826</v>
      </c>
      <c r="K1125" s="11">
        <f t="shared" si="87"/>
        <v>5.4054700011111851</v>
      </c>
      <c r="L1125" s="11">
        <f>ABS(SMA1MSFT[[#This Row],[Erorr 2]])</f>
        <v>2.3249666666666826</v>
      </c>
      <c r="M1125" s="25">
        <f>SMA1MSFT[[#This Row],[Abs Erorr 2]]/SMA1MSFT[[#This Row],[Adj Close]]</f>
        <v>5.8650673765055974E-3</v>
      </c>
      <c r="N1125" s="23">
        <f t="shared" si="89"/>
        <v>398.71751666666665</v>
      </c>
      <c r="O1125" s="27">
        <f>SMA1MSFT[[#This Row],[Adj Close]]-SMA1MSFT[[#This Row],[6-MA]]</f>
        <v>-2.3083166666666557</v>
      </c>
      <c r="P1125" s="11">
        <f>(SMA1MSFT[[#This Row],[Adj Close]]-N1125)^2</f>
        <v>5.3283258336110606</v>
      </c>
      <c r="Q1125" s="11">
        <f>ABS(SMA1MSFT[[#This Row],[Erorr 3]])</f>
        <v>2.3083166666666557</v>
      </c>
      <c r="R1125" s="28">
        <f>SMA1MSFT[[#This Row],[Abs Erorr 3]]/SMA1MSFT[[#This Row],[Adj Close]]</f>
        <v>5.8230653240809137E-3</v>
      </c>
    </row>
    <row r="1126" spans="2:18">
      <c r="B1126" s="14">
        <v>45415.291666666664</v>
      </c>
      <c r="C1126" s="15">
        <v>405.19749999999999</v>
      </c>
      <c r="D1126" s="23">
        <f t="shared" si="86"/>
        <v>396.4092</v>
      </c>
      <c r="E1126" s="24">
        <f>SMA1MSFT[[#This Row],[Adj Close]]-SMA1MSFT[[#This Row],[Naive Trend ]]</f>
        <v>8.7882999999999925</v>
      </c>
      <c r="F1126" s="6">
        <f t="shared" si="85"/>
        <v>77.234216889999871</v>
      </c>
      <c r="G1126" s="6">
        <f>ABS(SMA1MSFT[[#This Row],[Erorr 1]])</f>
        <v>8.7882999999999925</v>
      </c>
      <c r="H1126" s="25">
        <f>SMA1MSFT[[#This Row],[Abs Erorr 1]]/SMA1MSFT[[#This Row],[Adj Close]]</f>
        <v>2.1688929472664546E-2</v>
      </c>
      <c r="I1126" s="23">
        <f t="shared" si="88"/>
        <v>392.61953333333332</v>
      </c>
      <c r="J1126" s="26">
        <f>(SMA1MSFT[[#This Row],[Adj Close]]-SMA1MSFT[[#This Row],[3-MA]])</f>
        <v>12.577966666666669</v>
      </c>
      <c r="K1126" s="11">
        <f t="shared" si="87"/>
        <v>158.20524546777781</v>
      </c>
      <c r="L1126" s="11">
        <f>ABS(SMA1MSFT[[#This Row],[Erorr 2]])</f>
        <v>12.577966666666669</v>
      </c>
      <c r="M1126" s="25">
        <f>SMA1MSFT[[#This Row],[Abs Erorr 2]]/SMA1MSFT[[#This Row],[Adj Close]]</f>
        <v>3.1041570263061022E-2</v>
      </c>
      <c r="N1126" s="23">
        <f t="shared" si="89"/>
        <v>396.85425000000004</v>
      </c>
      <c r="O1126" s="27">
        <f>SMA1MSFT[[#This Row],[Adj Close]]-SMA1MSFT[[#This Row],[6-MA]]</f>
        <v>8.343249999999955</v>
      </c>
      <c r="P1126" s="11">
        <f>(SMA1MSFT[[#This Row],[Adj Close]]-N1126)^2</f>
        <v>69.609820562499252</v>
      </c>
      <c r="Q1126" s="11">
        <f>ABS(SMA1MSFT[[#This Row],[Erorr 3]])</f>
        <v>8.343249999999955</v>
      </c>
      <c r="R1126" s="28">
        <f>SMA1MSFT[[#This Row],[Abs Erorr 3]]/SMA1MSFT[[#This Row],[Adj Close]]</f>
        <v>2.059057620049471E-2</v>
      </c>
    </row>
    <row r="1127" spans="2:18">
      <c r="B1127" s="14">
        <v>45418.291666666664</v>
      </c>
      <c r="C1127" s="15">
        <v>412.05279999999999</v>
      </c>
      <c r="D1127" s="23">
        <f t="shared" si="86"/>
        <v>405.19749999999999</v>
      </c>
      <c r="E1127" s="24">
        <f>SMA1MSFT[[#This Row],[Adj Close]]-SMA1MSFT[[#This Row],[Naive Trend ]]</f>
        <v>6.8552999999999997</v>
      </c>
      <c r="F1127" s="6">
        <f t="shared" si="85"/>
        <v>46.995138089999998</v>
      </c>
      <c r="G1127" s="6">
        <f>ABS(SMA1MSFT[[#This Row],[Erorr 1]])</f>
        <v>6.8552999999999997</v>
      </c>
      <c r="H1127" s="25">
        <f>SMA1MSFT[[#This Row],[Abs Erorr 1]]/SMA1MSFT[[#This Row],[Adj Close]]</f>
        <v>1.663694555649179E-2</v>
      </c>
      <c r="I1127" s="23">
        <f t="shared" si="88"/>
        <v>398.37543333333332</v>
      </c>
      <c r="J1127" s="26">
        <f>(SMA1MSFT[[#This Row],[Adj Close]]-SMA1MSFT[[#This Row],[3-MA]])</f>
        <v>13.677366666666671</v>
      </c>
      <c r="K1127" s="11">
        <f t="shared" si="87"/>
        <v>187.07035893444458</v>
      </c>
      <c r="L1127" s="11">
        <f>ABS(SMA1MSFT[[#This Row],[Erorr 2]])</f>
        <v>13.677366666666671</v>
      </c>
      <c r="M1127" s="25">
        <f>SMA1MSFT[[#This Row],[Abs Erorr 2]]/SMA1MSFT[[#This Row],[Adj Close]]</f>
        <v>3.3193238018687586E-2</v>
      </c>
      <c r="N1127" s="23">
        <f t="shared" si="89"/>
        <v>398.11968333333334</v>
      </c>
      <c r="O1127" s="27">
        <f>SMA1MSFT[[#This Row],[Adj Close]]-SMA1MSFT[[#This Row],[6-MA]]</f>
        <v>13.933116666666649</v>
      </c>
      <c r="P1127" s="11">
        <f>(SMA1MSFT[[#This Row],[Adj Close]]-N1127)^2</f>
        <v>194.13174004694395</v>
      </c>
      <c r="Q1127" s="11">
        <f>ABS(SMA1MSFT[[#This Row],[Erorr 3]])</f>
        <v>13.933116666666649</v>
      </c>
      <c r="R1127" s="28">
        <f>SMA1MSFT[[#This Row],[Abs Erorr 3]]/SMA1MSFT[[#This Row],[Adj Close]]</f>
        <v>3.3813910903327554E-2</v>
      </c>
    </row>
    <row r="1128" spans="2:18">
      <c r="B1128" s="14">
        <v>45419.291666666664</v>
      </c>
      <c r="C1128" s="15">
        <v>407.86790000000002</v>
      </c>
      <c r="D1128" s="23">
        <f t="shared" si="86"/>
        <v>412.05279999999999</v>
      </c>
      <c r="E1128" s="24">
        <f>SMA1MSFT[[#This Row],[Adj Close]]-SMA1MSFT[[#This Row],[Naive Trend ]]</f>
        <v>-4.1848999999999705</v>
      </c>
      <c r="F1128" s="6">
        <f t="shared" si="85"/>
        <v>17.513388009999755</v>
      </c>
      <c r="G1128" s="6">
        <f>ABS(SMA1MSFT[[#This Row],[Erorr 1]])</f>
        <v>4.1848999999999705</v>
      </c>
      <c r="H1128" s="25">
        <f>SMA1MSFT[[#This Row],[Abs Erorr 1]]/SMA1MSFT[[#This Row],[Adj Close]]</f>
        <v>1.0260429908801282E-2</v>
      </c>
      <c r="I1128" s="23">
        <f t="shared" si="88"/>
        <v>404.55316666666664</v>
      </c>
      <c r="J1128" s="26">
        <f>(SMA1MSFT[[#This Row],[Adj Close]]-SMA1MSFT[[#This Row],[3-MA]])</f>
        <v>3.3147333333333791</v>
      </c>
      <c r="K1128" s="11">
        <f t="shared" si="87"/>
        <v>10.987457071111415</v>
      </c>
      <c r="L1128" s="11">
        <f>ABS(SMA1MSFT[[#This Row],[Erorr 2]])</f>
        <v>3.3147333333333791</v>
      </c>
      <c r="M1128" s="25">
        <f>SMA1MSFT[[#This Row],[Abs Erorr 2]]/SMA1MSFT[[#This Row],[Adj Close]]</f>
        <v>8.1269777134542302E-3</v>
      </c>
      <c r="N1128" s="23">
        <f t="shared" si="89"/>
        <v>399.31870000000004</v>
      </c>
      <c r="O1128" s="27">
        <f>SMA1MSFT[[#This Row],[Adj Close]]-SMA1MSFT[[#This Row],[6-MA]]</f>
        <v>8.5491999999999848</v>
      </c>
      <c r="P1128" s="11">
        <f>(SMA1MSFT[[#This Row],[Adj Close]]-N1128)^2</f>
        <v>73.088820639999739</v>
      </c>
      <c r="Q1128" s="11">
        <f>ABS(SMA1MSFT[[#This Row],[Erorr 3]])</f>
        <v>8.5491999999999848</v>
      </c>
      <c r="R1128" s="28">
        <f>SMA1MSFT[[#This Row],[Abs Erorr 3]]/SMA1MSFT[[#This Row],[Adj Close]]</f>
        <v>2.0960708111621398E-2</v>
      </c>
    </row>
    <row r="1129" spans="2:18">
      <c r="B1129" s="14">
        <v>45420.291666666664</v>
      </c>
      <c r="C1129" s="15">
        <v>409.06349999999998</v>
      </c>
      <c r="D1129" s="23">
        <f t="shared" si="86"/>
        <v>407.86790000000002</v>
      </c>
      <c r="E1129" s="24">
        <f>SMA1MSFT[[#This Row],[Adj Close]]-SMA1MSFT[[#This Row],[Naive Trend ]]</f>
        <v>1.1955999999999563</v>
      </c>
      <c r="F1129" s="6">
        <f t="shared" si="85"/>
        <v>1.4294593599998955</v>
      </c>
      <c r="G1129" s="6">
        <f>ABS(SMA1MSFT[[#This Row],[Erorr 1]])</f>
        <v>1.1955999999999563</v>
      </c>
      <c r="H1129" s="25">
        <f>SMA1MSFT[[#This Row],[Abs Erorr 1]]/SMA1MSFT[[#This Row],[Adj Close]]</f>
        <v>2.9227736036091128E-3</v>
      </c>
      <c r="I1129" s="23">
        <f t="shared" si="88"/>
        <v>408.37273333333331</v>
      </c>
      <c r="J1129" s="26">
        <f>(SMA1MSFT[[#This Row],[Adj Close]]-SMA1MSFT[[#This Row],[3-MA]])</f>
        <v>0.69076666666666142</v>
      </c>
      <c r="K1129" s="11">
        <f t="shared" si="87"/>
        <v>0.47715858777777054</v>
      </c>
      <c r="L1129" s="11">
        <f>ABS(SMA1MSFT[[#This Row],[Erorr 2]])</f>
        <v>0.69076666666666142</v>
      </c>
      <c r="M1129" s="25">
        <f>SMA1MSFT[[#This Row],[Abs Erorr 2]]/SMA1MSFT[[#This Row],[Adj Close]]</f>
        <v>1.6886538805507248E-3</v>
      </c>
      <c r="N1129" s="23">
        <f t="shared" si="89"/>
        <v>400.49613333333332</v>
      </c>
      <c r="O1129" s="27">
        <f>SMA1MSFT[[#This Row],[Adj Close]]-SMA1MSFT[[#This Row],[6-MA]]</f>
        <v>8.5673666666666577</v>
      </c>
      <c r="P1129" s="11">
        <f>(SMA1MSFT[[#This Row],[Adj Close]]-N1129)^2</f>
        <v>73.399771601110956</v>
      </c>
      <c r="Q1129" s="11">
        <f>ABS(SMA1MSFT[[#This Row],[Erorr 3]])</f>
        <v>8.5673666666666577</v>
      </c>
      <c r="R1129" s="28">
        <f>SMA1MSFT[[#This Row],[Abs Erorr 3]]/SMA1MSFT[[#This Row],[Adj Close]]</f>
        <v>2.094385509014287E-2</v>
      </c>
    </row>
    <row r="1130" spans="2:18">
      <c r="B1130" s="14">
        <v>45421.291666666664</v>
      </c>
      <c r="C1130" s="15">
        <v>410.83710000000002</v>
      </c>
      <c r="D1130" s="23">
        <f t="shared" si="86"/>
        <v>409.06349999999998</v>
      </c>
      <c r="E1130" s="24">
        <f>SMA1MSFT[[#This Row],[Adj Close]]-SMA1MSFT[[#This Row],[Naive Trend ]]</f>
        <v>1.7736000000000445</v>
      </c>
      <c r="F1130" s="6">
        <f t="shared" si="85"/>
        <v>3.1456569600001578</v>
      </c>
      <c r="G1130" s="6">
        <f>ABS(SMA1MSFT[[#This Row],[Erorr 1]])</f>
        <v>1.7736000000000445</v>
      </c>
      <c r="H1130" s="25">
        <f>SMA1MSFT[[#This Row],[Abs Erorr 1]]/SMA1MSFT[[#This Row],[Adj Close]]</f>
        <v>4.3170395273456176E-3</v>
      </c>
      <c r="I1130" s="23">
        <f t="shared" si="88"/>
        <v>409.66139999999996</v>
      </c>
      <c r="J1130" s="26">
        <f>(SMA1MSFT[[#This Row],[Adj Close]]-SMA1MSFT[[#This Row],[3-MA]])</f>
        <v>1.175700000000063</v>
      </c>
      <c r="K1130" s="11">
        <f t="shared" si="87"/>
        <v>1.3822704900001481</v>
      </c>
      <c r="L1130" s="11">
        <f>ABS(SMA1MSFT[[#This Row],[Erorr 2]])</f>
        <v>1.175700000000063</v>
      </c>
      <c r="M1130" s="25">
        <f>SMA1MSFT[[#This Row],[Abs Erorr 2]]/SMA1MSFT[[#This Row],[Adj Close]]</f>
        <v>2.8617181846529024E-3</v>
      </c>
      <c r="N1130" s="23">
        <f t="shared" si="89"/>
        <v>404.01841666666661</v>
      </c>
      <c r="O1130" s="27">
        <f>SMA1MSFT[[#This Row],[Adj Close]]-SMA1MSFT[[#This Row],[6-MA]]</f>
        <v>6.8186833333334107</v>
      </c>
      <c r="P1130" s="11">
        <f>(SMA1MSFT[[#This Row],[Adj Close]]-N1130)^2</f>
        <v>46.494442400278835</v>
      </c>
      <c r="Q1130" s="11">
        <f>ABS(SMA1MSFT[[#This Row],[Erorr 3]])</f>
        <v>6.8186833333334107</v>
      </c>
      <c r="R1130" s="28">
        <f>SMA1MSFT[[#This Row],[Abs Erorr 3]]/SMA1MSFT[[#This Row],[Adj Close]]</f>
        <v>1.6597048643692137E-2</v>
      </c>
    </row>
    <row r="1131" spans="2:18">
      <c r="B1131" s="14">
        <v>45422.291666666664</v>
      </c>
      <c r="C1131" s="15">
        <v>413.2484</v>
      </c>
      <c r="D1131" s="23">
        <f t="shared" si="86"/>
        <v>410.83710000000002</v>
      </c>
      <c r="E1131" s="24">
        <f>SMA1MSFT[[#This Row],[Adj Close]]-SMA1MSFT[[#This Row],[Naive Trend ]]</f>
        <v>2.4112999999999829</v>
      </c>
      <c r="F1131" s="6">
        <f t="shared" si="85"/>
        <v>5.8143676899999175</v>
      </c>
      <c r="G1131" s="6">
        <f>ABS(SMA1MSFT[[#This Row],[Erorr 1]])</f>
        <v>2.4112999999999829</v>
      </c>
      <c r="H1131" s="25">
        <f>SMA1MSFT[[#This Row],[Abs Erorr 1]]/SMA1MSFT[[#This Row],[Adj Close]]</f>
        <v>5.834989318772881E-3</v>
      </c>
      <c r="I1131" s="23">
        <f t="shared" si="88"/>
        <v>409.25616666666662</v>
      </c>
      <c r="J1131" s="26">
        <f>(SMA1MSFT[[#This Row],[Adj Close]]-SMA1MSFT[[#This Row],[3-MA]])</f>
        <v>3.9922333333333881</v>
      </c>
      <c r="K1131" s="11">
        <f t="shared" si="87"/>
        <v>15.937926987778216</v>
      </c>
      <c r="L1131" s="11">
        <f>ABS(SMA1MSFT[[#This Row],[Erorr 2]])</f>
        <v>3.9922333333333881</v>
      </c>
      <c r="M1131" s="25">
        <f>SMA1MSFT[[#This Row],[Abs Erorr 2]]/SMA1MSFT[[#This Row],[Adj Close]]</f>
        <v>9.6606141326460986E-3</v>
      </c>
      <c r="N1131" s="23">
        <f t="shared" si="89"/>
        <v>406.90466666666663</v>
      </c>
      <c r="O1131" s="27">
        <f>SMA1MSFT[[#This Row],[Adj Close]]-SMA1MSFT[[#This Row],[6-MA]]</f>
        <v>6.3437333333333754</v>
      </c>
      <c r="P1131" s="11">
        <f>(SMA1MSFT[[#This Row],[Adj Close]]-N1131)^2</f>
        <v>40.24295260444498</v>
      </c>
      <c r="Q1131" s="11">
        <f>ABS(SMA1MSFT[[#This Row],[Erorr 3]])</f>
        <v>6.3437333333333754</v>
      </c>
      <c r="R1131" s="28">
        <f>SMA1MSFT[[#This Row],[Abs Erorr 3]]/SMA1MSFT[[#This Row],[Adj Close]]</f>
        <v>1.5350896297077921E-2</v>
      </c>
    </row>
    <row r="1132" spans="2:18">
      <c r="B1132" s="14">
        <v>45425.291666666664</v>
      </c>
      <c r="C1132" s="15">
        <v>412.2321</v>
      </c>
      <c r="D1132" s="23">
        <f t="shared" si="86"/>
        <v>413.2484</v>
      </c>
      <c r="E1132" s="24">
        <f>SMA1MSFT[[#This Row],[Adj Close]]-SMA1MSFT[[#This Row],[Naive Trend ]]</f>
        <v>-1.0163000000000011</v>
      </c>
      <c r="F1132" s="6">
        <f t="shared" si="85"/>
        <v>1.0328656900000022</v>
      </c>
      <c r="G1132" s="6">
        <f>ABS(SMA1MSFT[[#This Row],[Erorr 1]])</f>
        <v>1.0163000000000011</v>
      </c>
      <c r="H1132" s="25">
        <f>SMA1MSFT[[#This Row],[Abs Erorr 1]]/SMA1MSFT[[#This Row],[Adj Close]]</f>
        <v>2.465358714180679E-3</v>
      </c>
      <c r="I1132" s="23">
        <f t="shared" si="88"/>
        <v>411.04966666666661</v>
      </c>
      <c r="J1132" s="26">
        <f>(SMA1MSFT[[#This Row],[Adj Close]]-SMA1MSFT[[#This Row],[3-MA]])</f>
        <v>1.1824333333333925</v>
      </c>
      <c r="K1132" s="11">
        <f t="shared" si="87"/>
        <v>1.3981485877779176</v>
      </c>
      <c r="L1132" s="11">
        <f>ABS(SMA1MSFT[[#This Row],[Erorr 2]])</f>
        <v>1.1824333333333925</v>
      </c>
      <c r="M1132" s="25">
        <f>SMA1MSFT[[#This Row],[Abs Erorr 2]]/SMA1MSFT[[#This Row],[Adj Close]]</f>
        <v>2.8683679250921809E-3</v>
      </c>
      <c r="N1132" s="23">
        <f t="shared" si="89"/>
        <v>409.71119999999996</v>
      </c>
      <c r="O1132" s="27">
        <f>SMA1MSFT[[#This Row],[Adj Close]]-SMA1MSFT[[#This Row],[6-MA]]</f>
        <v>2.5209000000000401</v>
      </c>
      <c r="P1132" s="11">
        <f>(SMA1MSFT[[#This Row],[Adj Close]]-N1132)^2</f>
        <v>6.3549368100002024</v>
      </c>
      <c r="Q1132" s="11">
        <f>ABS(SMA1MSFT[[#This Row],[Erorr 3]])</f>
        <v>2.5209000000000401</v>
      </c>
      <c r="R1132" s="28">
        <f>SMA1MSFT[[#This Row],[Abs Erorr 3]]/SMA1MSFT[[#This Row],[Adj Close]]</f>
        <v>6.1152443004803365E-3</v>
      </c>
    </row>
    <row r="1133" spans="2:18">
      <c r="B1133" s="14">
        <v>45426.291666666664</v>
      </c>
      <c r="C1133" s="15">
        <v>415.06189999999998</v>
      </c>
      <c r="D1133" s="23">
        <f t="shared" si="86"/>
        <v>412.2321</v>
      </c>
      <c r="E1133" s="24">
        <f>SMA1MSFT[[#This Row],[Adj Close]]-SMA1MSFT[[#This Row],[Naive Trend ]]</f>
        <v>2.8297999999999774</v>
      </c>
      <c r="F1133" s="6">
        <f t="shared" si="85"/>
        <v>8.0077680399998723</v>
      </c>
      <c r="G1133" s="6">
        <f>ABS(SMA1MSFT[[#This Row],[Erorr 1]])</f>
        <v>2.8297999999999774</v>
      </c>
      <c r="H1133" s="25">
        <f>SMA1MSFT[[#This Row],[Abs Erorr 1]]/SMA1MSFT[[#This Row],[Adj Close]]</f>
        <v>6.8177782639167253E-3</v>
      </c>
      <c r="I1133" s="23">
        <f t="shared" si="88"/>
        <v>412.10586666666671</v>
      </c>
      <c r="J1133" s="26">
        <f>(SMA1MSFT[[#This Row],[Adj Close]]-SMA1MSFT[[#This Row],[3-MA]])</f>
        <v>2.9560333333332665</v>
      </c>
      <c r="K1133" s="11">
        <f t="shared" si="87"/>
        <v>8.7381330677773832</v>
      </c>
      <c r="L1133" s="11">
        <f>ABS(SMA1MSFT[[#This Row],[Erorr 2]])</f>
        <v>2.9560333333332665</v>
      </c>
      <c r="M1133" s="25">
        <f>SMA1MSFT[[#This Row],[Abs Erorr 2]]/SMA1MSFT[[#This Row],[Adj Close]]</f>
        <v>7.1219096075386991E-3</v>
      </c>
      <c r="N1133" s="23">
        <f t="shared" si="89"/>
        <v>410.88363333333336</v>
      </c>
      <c r="O1133" s="27">
        <f>SMA1MSFT[[#This Row],[Adj Close]]-SMA1MSFT[[#This Row],[6-MA]]</f>
        <v>4.1782666666666159</v>
      </c>
      <c r="P1133" s="11">
        <f>(SMA1MSFT[[#This Row],[Adj Close]]-N1133)^2</f>
        <v>17.457912337777355</v>
      </c>
      <c r="Q1133" s="11">
        <f>ABS(SMA1MSFT[[#This Row],[Erorr 3]])</f>
        <v>4.1782666666666159</v>
      </c>
      <c r="R1133" s="28">
        <f>SMA1MSFT[[#This Row],[Abs Erorr 3]]/SMA1MSFT[[#This Row],[Adj Close]]</f>
        <v>1.0066610948069713E-2</v>
      </c>
    </row>
    <row r="1134" spans="2:18">
      <c r="B1134" s="14">
        <v>45427.291666666664</v>
      </c>
      <c r="C1134" s="15">
        <v>422.31880000000001</v>
      </c>
      <c r="D1134" s="23">
        <f t="shared" si="86"/>
        <v>415.06189999999998</v>
      </c>
      <c r="E1134" s="24">
        <f>SMA1MSFT[[#This Row],[Adj Close]]-SMA1MSFT[[#This Row],[Naive Trend ]]</f>
        <v>7.2569000000000301</v>
      </c>
      <c r="F1134" s="6">
        <f t="shared" si="85"/>
        <v>52.662597610000439</v>
      </c>
      <c r="G1134" s="6">
        <f>ABS(SMA1MSFT[[#This Row],[Erorr 1]])</f>
        <v>7.2569000000000301</v>
      </c>
      <c r="H1134" s="25">
        <f>SMA1MSFT[[#This Row],[Abs Erorr 1]]/SMA1MSFT[[#This Row],[Adj Close]]</f>
        <v>1.7183464245494232E-2</v>
      </c>
      <c r="I1134" s="23">
        <f t="shared" si="88"/>
        <v>413.51413333333335</v>
      </c>
      <c r="J1134" s="26">
        <f>(SMA1MSFT[[#This Row],[Adj Close]]-SMA1MSFT[[#This Row],[3-MA]])</f>
        <v>8.8046666666666624</v>
      </c>
      <c r="K1134" s="11">
        <f t="shared" si="87"/>
        <v>77.522155111111033</v>
      </c>
      <c r="L1134" s="11">
        <f>ABS(SMA1MSFT[[#This Row],[Erorr 2]])</f>
        <v>8.8046666666666624</v>
      </c>
      <c r="M1134" s="25">
        <f>SMA1MSFT[[#This Row],[Abs Erorr 2]]/SMA1MSFT[[#This Row],[Adj Close]]</f>
        <v>2.0848389100051105E-2</v>
      </c>
      <c r="N1134" s="23">
        <f t="shared" si="89"/>
        <v>411.38515000000001</v>
      </c>
      <c r="O1134" s="27">
        <f>SMA1MSFT[[#This Row],[Adj Close]]-SMA1MSFT[[#This Row],[6-MA]]</f>
        <v>10.93365</v>
      </c>
      <c r="P1134" s="11">
        <f>(SMA1MSFT[[#This Row],[Adj Close]]-N1134)^2</f>
        <v>119.5447023225</v>
      </c>
      <c r="Q1134" s="11">
        <f>ABS(SMA1MSFT[[#This Row],[Erorr 3]])</f>
        <v>10.93365</v>
      </c>
      <c r="R1134" s="28">
        <f>SMA1MSFT[[#This Row],[Abs Erorr 3]]/SMA1MSFT[[#This Row],[Adj Close]]</f>
        <v>2.5889564944776317E-2</v>
      </c>
    </row>
    <row r="1135" spans="2:18">
      <c r="B1135" s="14">
        <v>45428.291666666664</v>
      </c>
      <c r="C1135" s="15">
        <v>420.23259999999999</v>
      </c>
      <c r="D1135" s="23">
        <f t="shared" si="86"/>
        <v>422.31880000000001</v>
      </c>
      <c r="E1135" s="24">
        <f>SMA1MSFT[[#This Row],[Adj Close]]-SMA1MSFT[[#This Row],[Naive Trend ]]</f>
        <v>-2.0862000000000194</v>
      </c>
      <c r="F1135" s="6">
        <f t="shared" si="85"/>
        <v>4.3522304400000804</v>
      </c>
      <c r="G1135" s="6">
        <f>ABS(SMA1MSFT[[#This Row],[Erorr 1]])</f>
        <v>2.0862000000000194</v>
      </c>
      <c r="H1135" s="25">
        <f>SMA1MSFT[[#This Row],[Abs Erorr 1]]/SMA1MSFT[[#This Row],[Adj Close]]</f>
        <v>4.9643935287267561E-3</v>
      </c>
      <c r="I1135" s="23">
        <f t="shared" si="88"/>
        <v>416.53759999999994</v>
      </c>
      <c r="J1135" s="26">
        <f>(SMA1MSFT[[#This Row],[Adj Close]]-SMA1MSFT[[#This Row],[3-MA]])</f>
        <v>3.69500000000005</v>
      </c>
      <c r="K1135" s="11">
        <f t="shared" si="87"/>
        <v>13.653025000000369</v>
      </c>
      <c r="L1135" s="11">
        <f>ABS(SMA1MSFT[[#This Row],[Erorr 2]])</f>
        <v>3.69500000000005</v>
      </c>
      <c r="M1135" s="25">
        <f>SMA1MSFT[[#This Row],[Abs Erorr 2]]/SMA1MSFT[[#This Row],[Adj Close]]</f>
        <v>8.7927495391838945E-3</v>
      </c>
      <c r="N1135" s="23">
        <f t="shared" si="89"/>
        <v>413.79363333333328</v>
      </c>
      <c r="O1135" s="27">
        <f>SMA1MSFT[[#This Row],[Adj Close]]-SMA1MSFT[[#This Row],[6-MA]]</f>
        <v>6.4389666666667154</v>
      </c>
      <c r="P1135" s="11">
        <f>(SMA1MSFT[[#This Row],[Adj Close]]-N1135)^2</f>
        <v>41.460291734445072</v>
      </c>
      <c r="Q1135" s="11">
        <f>ABS(SMA1MSFT[[#This Row],[Erorr 3]])</f>
        <v>6.4389666666667154</v>
      </c>
      <c r="R1135" s="28">
        <f>SMA1MSFT[[#This Row],[Abs Erorr 3]]/SMA1MSFT[[#This Row],[Adj Close]]</f>
        <v>1.5322387331841261E-2</v>
      </c>
    </row>
    <row r="1136" spans="2:18">
      <c r="B1136" s="14">
        <v>45429.291666666664</v>
      </c>
      <c r="C1136" s="15">
        <v>419.45389999999998</v>
      </c>
      <c r="D1136" s="23">
        <f t="shared" si="86"/>
        <v>420.23259999999999</v>
      </c>
      <c r="E1136" s="24">
        <f>SMA1MSFT[[#This Row],[Adj Close]]-SMA1MSFT[[#This Row],[Naive Trend ]]</f>
        <v>-0.77870000000001482</v>
      </c>
      <c r="F1136" s="6">
        <f t="shared" si="85"/>
        <v>0.60637369000002306</v>
      </c>
      <c r="G1136" s="6">
        <f>ABS(SMA1MSFT[[#This Row],[Erorr 1]])</f>
        <v>0.77870000000001482</v>
      </c>
      <c r="H1136" s="25">
        <f>SMA1MSFT[[#This Row],[Abs Erorr 1]]/SMA1MSFT[[#This Row],[Adj Close]]</f>
        <v>1.856461460961538E-3</v>
      </c>
      <c r="I1136" s="23">
        <f t="shared" si="88"/>
        <v>419.20443333333333</v>
      </c>
      <c r="J1136" s="26">
        <f>(SMA1MSFT[[#This Row],[Adj Close]]-SMA1MSFT[[#This Row],[3-MA]])</f>
        <v>0.24946666666664896</v>
      </c>
      <c r="K1136" s="11">
        <f t="shared" si="87"/>
        <v>6.2233617777768944E-2</v>
      </c>
      <c r="L1136" s="11">
        <f>ABS(SMA1MSFT[[#This Row],[Erorr 2]])</f>
        <v>0.24946666666664896</v>
      </c>
      <c r="M1136" s="25">
        <f>SMA1MSFT[[#This Row],[Abs Erorr 2]]/SMA1MSFT[[#This Row],[Adj Close]]</f>
        <v>5.9474155960082616E-4</v>
      </c>
      <c r="N1136" s="23">
        <f t="shared" si="89"/>
        <v>415.65514999999999</v>
      </c>
      <c r="O1136" s="27">
        <f>SMA1MSFT[[#This Row],[Adj Close]]-SMA1MSFT[[#This Row],[6-MA]]</f>
        <v>3.7987499999999841</v>
      </c>
      <c r="P1136" s="11">
        <f>(SMA1MSFT[[#This Row],[Adj Close]]-N1136)^2</f>
        <v>14.430501562499879</v>
      </c>
      <c r="Q1136" s="11">
        <f>ABS(SMA1MSFT[[#This Row],[Erorr 3]])</f>
        <v>3.7987499999999841</v>
      </c>
      <c r="R1136" s="28">
        <f>SMA1MSFT[[#This Row],[Abs Erorr 3]]/SMA1MSFT[[#This Row],[Adj Close]]</f>
        <v>9.0564183572973914E-3</v>
      </c>
    </row>
    <row r="1137" spans="2:18">
      <c r="B1137" s="14">
        <v>45432.291666666664</v>
      </c>
      <c r="C1137" s="15">
        <v>424.57470000000001</v>
      </c>
      <c r="D1137" s="23">
        <f t="shared" si="86"/>
        <v>419.45389999999998</v>
      </c>
      <c r="E1137" s="24">
        <f>SMA1MSFT[[#This Row],[Adj Close]]-SMA1MSFT[[#This Row],[Naive Trend ]]</f>
        <v>5.1208000000000311</v>
      </c>
      <c r="F1137" s="6">
        <f t="shared" si="85"/>
        <v>26.222592640000318</v>
      </c>
      <c r="G1137" s="6">
        <f>ABS(SMA1MSFT[[#This Row],[Erorr 1]])</f>
        <v>5.1208000000000311</v>
      </c>
      <c r="H1137" s="25">
        <f>SMA1MSFT[[#This Row],[Abs Erorr 1]]/SMA1MSFT[[#This Row],[Adj Close]]</f>
        <v>1.2061010700826099E-2</v>
      </c>
      <c r="I1137" s="23">
        <f t="shared" si="88"/>
        <v>420.66843333333333</v>
      </c>
      <c r="J1137" s="26">
        <f>(SMA1MSFT[[#This Row],[Adj Close]]-SMA1MSFT[[#This Row],[3-MA]])</f>
        <v>3.9062666666666814</v>
      </c>
      <c r="K1137" s="11">
        <f t="shared" si="87"/>
        <v>15.258919271111226</v>
      </c>
      <c r="L1137" s="11">
        <f>ABS(SMA1MSFT[[#This Row],[Erorr 2]])</f>
        <v>3.9062666666666814</v>
      </c>
      <c r="M1137" s="25">
        <f>SMA1MSFT[[#This Row],[Abs Erorr 2]]/SMA1MSFT[[#This Row],[Adj Close]]</f>
        <v>9.2004226032937932E-3</v>
      </c>
      <c r="N1137" s="23">
        <f t="shared" si="89"/>
        <v>417.09128333333337</v>
      </c>
      <c r="O1137" s="27">
        <f>SMA1MSFT[[#This Row],[Adj Close]]-SMA1MSFT[[#This Row],[6-MA]]</f>
        <v>7.483416666666642</v>
      </c>
      <c r="P1137" s="11">
        <f>(SMA1MSFT[[#This Row],[Adj Close]]-N1137)^2</f>
        <v>56.001525006944071</v>
      </c>
      <c r="Q1137" s="11">
        <f>ABS(SMA1MSFT[[#This Row],[Erorr 3]])</f>
        <v>7.483416666666642</v>
      </c>
      <c r="R1137" s="28">
        <f>SMA1MSFT[[#This Row],[Abs Erorr 3]]/SMA1MSFT[[#This Row],[Adj Close]]</f>
        <v>1.7625677334675481E-2</v>
      </c>
    </row>
    <row r="1138" spans="2:18">
      <c r="B1138" s="14">
        <v>45433.291666666664</v>
      </c>
      <c r="C1138" s="15">
        <v>428.2681</v>
      </c>
      <c r="D1138" s="23">
        <f t="shared" si="86"/>
        <v>424.57470000000001</v>
      </c>
      <c r="E1138" s="24">
        <f>SMA1MSFT[[#This Row],[Adj Close]]-SMA1MSFT[[#This Row],[Naive Trend ]]</f>
        <v>3.6933999999999969</v>
      </c>
      <c r="F1138" s="6">
        <f t="shared" si="85"/>
        <v>13.641203559999978</v>
      </c>
      <c r="G1138" s="6">
        <f>ABS(SMA1MSFT[[#This Row],[Erorr 1]])</f>
        <v>3.6933999999999969</v>
      </c>
      <c r="H1138" s="25">
        <f>SMA1MSFT[[#This Row],[Abs Erorr 1]]/SMA1MSFT[[#This Row],[Adj Close]]</f>
        <v>8.6240371393526555E-3</v>
      </c>
      <c r="I1138" s="23">
        <f t="shared" si="88"/>
        <v>421.42039999999997</v>
      </c>
      <c r="J1138" s="26">
        <f>(SMA1MSFT[[#This Row],[Adj Close]]-SMA1MSFT[[#This Row],[3-MA]])</f>
        <v>6.8477000000000317</v>
      </c>
      <c r="K1138" s="11">
        <f t="shared" si="87"/>
        <v>46.890995290000433</v>
      </c>
      <c r="L1138" s="11">
        <f>ABS(SMA1MSFT[[#This Row],[Erorr 2]])</f>
        <v>6.8477000000000317</v>
      </c>
      <c r="M1138" s="25">
        <f>SMA1MSFT[[#This Row],[Abs Erorr 2]]/SMA1MSFT[[#This Row],[Adj Close]]</f>
        <v>1.5989283348444659E-2</v>
      </c>
      <c r="N1138" s="23">
        <f t="shared" si="89"/>
        <v>418.97899999999998</v>
      </c>
      <c r="O1138" s="27">
        <f>SMA1MSFT[[#This Row],[Adj Close]]-SMA1MSFT[[#This Row],[6-MA]]</f>
        <v>9.289100000000019</v>
      </c>
      <c r="P1138" s="11">
        <f>(SMA1MSFT[[#This Row],[Adj Close]]-N1138)^2</f>
        <v>86.287378810000348</v>
      </c>
      <c r="Q1138" s="11">
        <f>ABS(SMA1MSFT[[#This Row],[Erorr 3]])</f>
        <v>9.289100000000019</v>
      </c>
      <c r="R1138" s="28">
        <f>SMA1MSFT[[#This Row],[Abs Erorr 3]]/SMA1MSFT[[#This Row],[Adj Close]]</f>
        <v>2.1689918067677744E-2</v>
      </c>
    </row>
    <row r="1139" spans="2:18">
      <c r="B1139" s="14">
        <v>45434.291666666664</v>
      </c>
      <c r="C1139" s="15">
        <v>429.74540000000002</v>
      </c>
      <c r="D1139" s="23">
        <f t="shared" si="86"/>
        <v>428.2681</v>
      </c>
      <c r="E1139" s="24">
        <f>SMA1MSFT[[#This Row],[Adj Close]]-SMA1MSFT[[#This Row],[Naive Trend ]]</f>
        <v>1.4773000000000138</v>
      </c>
      <c r="F1139" s="6">
        <f t="shared" si="85"/>
        <v>2.1824152900000406</v>
      </c>
      <c r="G1139" s="6">
        <f>ABS(SMA1MSFT[[#This Row],[Erorr 1]])</f>
        <v>1.4773000000000138</v>
      </c>
      <c r="H1139" s="25">
        <f>SMA1MSFT[[#This Row],[Abs Erorr 1]]/SMA1MSFT[[#This Row],[Adj Close]]</f>
        <v>3.4376167842634585E-3</v>
      </c>
      <c r="I1139" s="23">
        <f t="shared" si="88"/>
        <v>424.09889999999996</v>
      </c>
      <c r="J1139" s="26">
        <f>(SMA1MSFT[[#This Row],[Adj Close]]-SMA1MSFT[[#This Row],[3-MA]])</f>
        <v>5.64650000000006</v>
      </c>
      <c r="K1139" s="11">
        <f t="shared" si="87"/>
        <v>31.882962250000677</v>
      </c>
      <c r="L1139" s="11">
        <f>ABS(SMA1MSFT[[#This Row],[Erorr 2]])</f>
        <v>5.64650000000006</v>
      </c>
      <c r="M1139" s="25">
        <f>SMA1MSFT[[#This Row],[Abs Erorr 2]]/SMA1MSFT[[#This Row],[Adj Close]]</f>
        <v>1.3139174962664079E-2</v>
      </c>
      <c r="N1139" s="23">
        <f t="shared" si="89"/>
        <v>421.65166666666664</v>
      </c>
      <c r="O1139" s="27">
        <f>SMA1MSFT[[#This Row],[Adj Close]]-SMA1MSFT[[#This Row],[6-MA]]</f>
        <v>8.0937333333333754</v>
      </c>
      <c r="P1139" s="11">
        <f>(SMA1MSFT[[#This Row],[Adj Close]]-N1139)^2</f>
        <v>65.508519271111794</v>
      </c>
      <c r="Q1139" s="11">
        <f>ABS(SMA1MSFT[[#This Row],[Erorr 3]])</f>
        <v>8.0937333333333754</v>
      </c>
      <c r="R1139" s="28">
        <f>SMA1MSFT[[#This Row],[Abs Erorr 3]]/SMA1MSFT[[#This Row],[Adj Close]]</f>
        <v>1.8833787012806594E-2</v>
      </c>
    </row>
    <row r="1140" spans="2:18">
      <c r="B1140" s="14">
        <v>45435.291666666664</v>
      </c>
      <c r="C1140" s="15">
        <v>426.23180000000002</v>
      </c>
      <c r="D1140" s="23">
        <f t="shared" si="86"/>
        <v>429.74540000000002</v>
      </c>
      <c r="E1140" s="24">
        <f>SMA1MSFT[[#This Row],[Adj Close]]-SMA1MSFT[[#This Row],[Naive Trend ]]</f>
        <v>-3.5135999999999967</v>
      </c>
      <c r="F1140" s="6">
        <f t="shared" si="85"/>
        <v>12.345384959999977</v>
      </c>
      <c r="G1140" s="6">
        <f>ABS(SMA1MSFT[[#This Row],[Erorr 1]])</f>
        <v>3.5135999999999967</v>
      </c>
      <c r="H1140" s="25">
        <f>SMA1MSFT[[#This Row],[Abs Erorr 1]]/SMA1MSFT[[#This Row],[Adj Close]]</f>
        <v>8.2434018297086152E-3</v>
      </c>
      <c r="I1140" s="23">
        <f t="shared" si="88"/>
        <v>427.52940000000007</v>
      </c>
      <c r="J1140" s="26">
        <f>(SMA1MSFT[[#This Row],[Adj Close]]-SMA1MSFT[[#This Row],[3-MA]])</f>
        <v>-1.2976000000000454</v>
      </c>
      <c r="K1140" s="11">
        <f t="shared" si="87"/>
        <v>1.6837657600001177</v>
      </c>
      <c r="L1140" s="11">
        <f>ABS(SMA1MSFT[[#This Row],[Erorr 2]])</f>
        <v>1.2976000000000454</v>
      </c>
      <c r="M1140" s="25">
        <f>SMA1MSFT[[#This Row],[Abs Erorr 2]]/SMA1MSFT[[#This Row],[Adj Close]]</f>
        <v>3.0443528615181816E-3</v>
      </c>
      <c r="N1140" s="23">
        <f t="shared" si="89"/>
        <v>424.09891666666664</v>
      </c>
      <c r="O1140" s="27">
        <f>SMA1MSFT[[#This Row],[Adj Close]]-SMA1MSFT[[#This Row],[6-MA]]</f>
        <v>2.1328833333333819</v>
      </c>
      <c r="P1140" s="11">
        <f>(SMA1MSFT[[#This Row],[Adj Close]]-N1140)^2</f>
        <v>4.5491913136113178</v>
      </c>
      <c r="Q1140" s="11">
        <f>ABS(SMA1MSFT[[#This Row],[Erorr 3]])</f>
        <v>2.1328833333333819</v>
      </c>
      <c r="R1140" s="28">
        <f>SMA1MSFT[[#This Row],[Abs Erorr 3]]/SMA1MSFT[[#This Row],[Adj Close]]</f>
        <v>5.0040455295296635E-3</v>
      </c>
    </row>
    <row r="1141" spans="2:18">
      <c r="B1141" s="14">
        <v>45436.291666666664</v>
      </c>
      <c r="C1141" s="15">
        <v>429.3861</v>
      </c>
      <c r="D1141" s="23">
        <f t="shared" si="86"/>
        <v>426.23180000000002</v>
      </c>
      <c r="E1141" s="24">
        <f>SMA1MSFT[[#This Row],[Adj Close]]-SMA1MSFT[[#This Row],[Naive Trend ]]</f>
        <v>3.1542999999999779</v>
      </c>
      <c r="F1141" s="6">
        <f t="shared" si="85"/>
        <v>9.9496084899998607</v>
      </c>
      <c r="G1141" s="6">
        <f>ABS(SMA1MSFT[[#This Row],[Erorr 1]])</f>
        <v>3.1542999999999779</v>
      </c>
      <c r="H1141" s="25">
        <f>SMA1MSFT[[#This Row],[Abs Erorr 1]]/SMA1MSFT[[#This Row],[Adj Close]]</f>
        <v>7.3460691904092329E-3</v>
      </c>
      <c r="I1141" s="23">
        <f t="shared" si="88"/>
        <v>428.08176666666668</v>
      </c>
      <c r="J1141" s="26">
        <f>(SMA1MSFT[[#This Row],[Adj Close]]-SMA1MSFT[[#This Row],[3-MA]])</f>
        <v>1.304333333333318</v>
      </c>
      <c r="K1141" s="11">
        <f t="shared" si="87"/>
        <v>1.7012854444444045</v>
      </c>
      <c r="L1141" s="11">
        <f>ABS(SMA1MSFT[[#This Row],[Erorr 2]])</f>
        <v>1.304333333333318</v>
      </c>
      <c r="M1141" s="25">
        <f>SMA1MSFT[[#This Row],[Abs Erorr 2]]/SMA1MSFT[[#This Row],[Adj Close]]</f>
        <v>3.0376701372804523E-3</v>
      </c>
      <c r="N1141" s="23">
        <f t="shared" si="89"/>
        <v>424.75108333333333</v>
      </c>
      <c r="O1141" s="27">
        <f>SMA1MSFT[[#This Row],[Adj Close]]-SMA1MSFT[[#This Row],[6-MA]]</f>
        <v>4.6350166666666723</v>
      </c>
      <c r="P1141" s="11">
        <f>(SMA1MSFT[[#This Row],[Adj Close]]-N1141)^2</f>
        <v>21.483379500277831</v>
      </c>
      <c r="Q1141" s="11">
        <f>ABS(SMA1MSFT[[#This Row],[Erorr 3]])</f>
        <v>4.6350166666666723</v>
      </c>
      <c r="R1141" s="28">
        <f>SMA1MSFT[[#This Row],[Abs Erorr 3]]/SMA1MSFT[[#This Row],[Adj Close]]</f>
        <v>1.0794519586606722E-2</v>
      </c>
    </row>
    <row r="1142" spans="2:18">
      <c r="B1142" s="14">
        <v>45440.291666666664</v>
      </c>
      <c r="C1142" s="15">
        <v>429.54579999999999</v>
      </c>
      <c r="D1142" s="23">
        <f t="shared" si="86"/>
        <v>429.3861</v>
      </c>
      <c r="E1142" s="24">
        <f>SMA1MSFT[[#This Row],[Adj Close]]-SMA1MSFT[[#This Row],[Naive Trend ]]</f>
        <v>0.15969999999998663</v>
      </c>
      <c r="F1142" s="6">
        <f t="shared" si="85"/>
        <v>2.5504089999995729E-2</v>
      </c>
      <c r="G1142" s="6">
        <f>ABS(SMA1MSFT[[#This Row],[Erorr 1]])</f>
        <v>0.15969999999998663</v>
      </c>
      <c r="H1142" s="25">
        <f>SMA1MSFT[[#This Row],[Abs Erorr 1]]/SMA1MSFT[[#This Row],[Adj Close]]</f>
        <v>3.7178806078417398E-4</v>
      </c>
      <c r="I1142" s="23">
        <f t="shared" si="88"/>
        <v>428.45443333333333</v>
      </c>
      <c r="J1142" s="26">
        <f>(SMA1MSFT[[#This Row],[Adj Close]]-SMA1MSFT[[#This Row],[3-MA]])</f>
        <v>1.0913666666666586</v>
      </c>
      <c r="K1142" s="11">
        <f t="shared" si="87"/>
        <v>1.1910812011110936</v>
      </c>
      <c r="L1142" s="11">
        <f>ABS(SMA1MSFT[[#This Row],[Erorr 2]])</f>
        <v>1.0913666666666586</v>
      </c>
      <c r="M1142" s="25">
        <f>SMA1MSFT[[#This Row],[Abs Erorr 2]]/SMA1MSFT[[#This Row],[Adj Close]]</f>
        <v>2.5407457520633622E-3</v>
      </c>
      <c r="N1142" s="23">
        <f t="shared" si="89"/>
        <v>426.2766666666667</v>
      </c>
      <c r="O1142" s="27">
        <f>SMA1MSFT[[#This Row],[Adj Close]]-SMA1MSFT[[#This Row],[6-MA]]</f>
        <v>3.2691333333332864</v>
      </c>
      <c r="P1142" s="11">
        <f>(SMA1MSFT[[#This Row],[Adj Close]]-N1142)^2</f>
        <v>10.687232751110804</v>
      </c>
      <c r="Q1142" s="11">
        <f>ABS(SMA1MSFT[[#This Row],[Erorr 3]])</f>
        <v>3.2691333333332864</v>
      </c>
      <c r="R1142" s="28">
        <f>SMA1MSFT[[#This Row],[Abs Erorr 3]]/SMA1MSFT[[#This Row],[Adj Close]]</f>
        <v>7.61067465525978E-3</v>
      </c>
    </row>
    <row r="1143" spans="2:18">
      <c r="B1143" s="14">
        <v>45441.291666666664</v>
      </c>
      <c r="C1143" s="15">
        <v>428.39789999999999</v>
      </c>
      <c r="D1143" s="23">
        <f t="shared" si="86"/>
        <v>429.54579999999999</v>
      </c>
      <c r="E1143" s="24">
        <f>SMA1MSFT[[#This Row],[Adj Close]]-SMA1MSFT[[#This Row],[Naive Trend ]]</f>
        <v>-1.1478999999999928</v>
      </c>
      <c r="F1143" s="6">
        <f t="shared" si="85"/>
        <v>1.3176744099999835</v>
      </c>
      <c r="G1143" s="6">
        <f>ABS(SMA1MSFT[[#This Row],[Erorr 1]])</f>
        <v>1.1478999999999928</v>
      </c>
      <c r="H1143" s="25">
        <f>SMA1MSFT[[#This Row],[Abs Erorr 1]]/SMA1MSFT[[#This Row],[Adj Close]]</f>
        <v>2.6795182702809535E-3</v>
      </c>
      <c r="I1143" s="23">
        <f t="shared" si="88"/>
        <v>428.3879</v>
      </c>
      <c r="J1143" s="26">
        <f>(SMA1MSFT[[#This Row],[Adj Close]]-SMA1MSFT[[#This Row],[3-MA]])</f>
        <v>9.9999999999909051E-3</v>
      </c>
      <c r="K1143" s="11">
        <f t="shared" si="87"/>
        <v>9.9999999999818103E-5</v>
      </c>
      <c r="L1143" s="11">
        <f>ABS(SMA1MSFT[[#This Row],[Erorr 2]])</f>
        <v>9.9999999999909051E-3</v>
      </c>
      <c r="M1143" s="25">
        <f>SMA1MSFT[[#This Row],[Abs Erorr 2]]/SMA1MSFT[[#This Row],[Adj Close]]</f>
        <v>2.3342784826888521E-5</v>
      </c>
      <c r="N1143" s="23">
        <f t="shared" si="89"/>
        <v>427.95865000000003</v>
      </c>
      <c r="O1143" s="27">
        <f>SMA1MSFT[[#This Row],[Adj Close]]-SMA1MSFT[[#This Row],[6-MA]]</f>
        <v>0.43924999999995862</v>
      </c>
      <c r="P1143" s="11">
        <f>(SMA1MSFT[[#This Row],[Adj Close]]-N1143)^2</f>
        <v>0.19294056249996364</v>
      </c>
      <c r="Q1143" s="11">
        <f>ABS(SMA1MSFT[[#This Row],[Erorr 3]])</f>
        <v>0.43924999999995862</v>
      </c>
      <c r="R1143" s="28">
        <f>SMA1MSFT[[#This Row],[Abs Erorr 3]]/SMA1MSFT[[#This Row],[Adj Close]]</f>
        <v>1.0253318235219141E-3</v>
      </c>
    </row>
    <row r="1144" spans="2:18">
      <c r="B1144" s="14">
        <v>45442.291666666664</v>
      </c>
      <c r="C1144" s="15">
        <v>413.92399999999998</v>
      </c>
      <c r="D1144" s="23">
        <f t="shared" si="86"/>
        <v>428.39789999999999</v>
      </c>
      <c r="E1144" s="24">
        <f>SMA1MSFT[[#This Row],[Adj Close]]-SMA1MSFT[[#This Row],[Naive Trend ]]</f>
        <v>-14.473900000000015</v>
      </c>
      <c r="F1144" s="6">
        <f t="shared" si="85"/>
        <v>209.49378121000044</v>
      </c>
      <c r="G1144" s="6">
        <f>ABS(SMA1MSFT[[#This Row],[Erorr 1]])</f>
        <v>14.473900000000015</v>
      </c>
      <c r="H1144" s="25">
        <f>SMA1MSFT[[#This Row],[Abs Erorr 1]]/SMA1MSFT[[#This Row],[Adj Close]]</f>
        <v>3.4967530271257562E-2</v>
      </c>
      <c r="I1144" s="23">
        <f t="shared" si="88"/>
        <v>429.10993333333334</v>
      </c>
      <c r="J1144" s="26">
        <f>(SMA1MSFT[[#This Row],[Adj Close]]-SMA1MSFT[[#This Row],[3-MA]])</f>
        <v>-15.185933333333367</v>
      </c>
      <c r="K1144" s="11">
        <f t="shared" si="87"/>
        <v>230.61257120444546</v>
      </c>
      <c r="L1144" s="11">
        <f>ABS(SMA1MSFT[[#This Row],[Erorr 2]])</f>
        <v>15.185933333333367</v>
      </c>
      <c r="M1144" s="25">
        <f>SMA1MSFT[[#This Row],[Abs Erorr 2]]/SMA1MSFT[[#This Row],[Adj Close]]</f>
        <v>3.6687733335910376E-2</v>
      </c>
      <c r="N1144" s="23">
        <f t="shared" si="89"/>
        <v>428.59584999999998</v>
      </c>
      <c r="O1144" s="27">
        <f>SMA1MSFT[[#This Row],[Adj Close]]-SMA1MSFT[[#This Row],[6-MA]]</f>
        <v>-14.671850000000006</v>
      </c>
      <c r="P1144" s="11">
        <f>(SMA1MSFT[[#This Row],[Adj Close]]-N1144)^2</f>
        <v>215.26318242250019</v>
      </c>
      <c r="Q1144" s="11">
        <f>ABS(SMA1MSFT[[#This Row],[Erorr 3]])</f>
        <v>14.671850000000006</v>
      </c>
      <c r="R1144" s="28">
        <f>SMA1MSFT[[#This Row],[Abs Erorr 3]]/SMA1MSFT[[#This Row],[Adj Close]]</f>
        <v>3.5445758158502545E-2</v>
      </c>
    </row>
    <row r="1145" spans="2:18">
      <c r="B1145" s="14">
        <v>45443.291666666664</v>
      </c>
      <c r="C1145" s="15">
        <v>414.38310000000001</v>
      </c>
      <c r="D1145" s="23">
        <f t="shared" si="86"/>
        <v>413.92399999999998</v>
      </c>
      <c r="E1145" s="24">
        <f>SMA1MSFT[[#This Row],[Adj Close]]-SMA1MSFT[[#This Row],[Naive Trend ]]</f>
        <v>0.45910000000003492</v>
      </c>
      <c r="F1145" s="6">
        <f t="shared" si="85"/>
        <v>0.21077281000003206</v>
      </c>
      <c r="G1145" s="6">
        <f>ABS(SMA1MSFT[[#This Row],[Erorr 1]])</f>
        <v>0.45910000000003492</v>
      </c>
      <c r="H1145" s="25">
        <f>SMA1MSFT[[#This Row],[Abs Erorr 1]]/SMA1MSFT[[#This Row],[Adj Close]]</f>
        <v>1.1079119780706185E-3</v>
      </c>
      <c r="I1145" s="23">
        <f t="shared" si="88"/>
        <v>423.95589999999999</v>
      </c>
      <c r="J1145" s="26">
        <f>(SMA1MSFT[[#This Row],[Adj Close]]-SMA1MSFT[[#This Row],[3-MA]])</f>
        <v>-9.5727999999999724</v>
      </c>
      <c r="K1145" s="11">
        <f t="shared" si="87"/>
        <v>91.638499839999469</v>
      </c>
      <c r="L1145" s="11">
        <f>ABS(SMA1MSFT[[#This Row],[Erorr 2]])</f>
        <v>9.5727999999999724</v>
      </c>
      <c r="M1145" s="25">
        <f>SMA1MSFT[[#This Row],[Abs Erorr 2]]/SMA1MSFT[[#This Row],[Adj Close]]</f>
        <v>2.3101328215363929E-2</v>
      </c>
      <c r="N1145" s="23">
        <f t="shared" si="89"/>
        <v>426.20516666666663</v>
      </c>
      <c r="O1145" s="27">
        <f>SMA1MSFT[[#This Row],[Adj Close]]-SMA1MSFT[[#This Row],[6-MA]]</f>
        <v>-11.822066666666615</v>
      </c>
      <c r="P1145" s="11">
        <f>(SMA1MSFT[[#This Row],[Adj Close]]-N1145)^2</f>
        <v>139.76126027110988</v>
      </c>
      <c r="Q1145" s="11">
        <f>ABS(SMA1MSFT[[#This Row],[Erorr 3]])</f>
        <v>11.822066666666615</v>
      </c>
      <c r="R1145" s="28">
        <f>SMA1MSFT[[#This Row],[Abs Erorr 3]]/SMA1MSFT[[#This Row],[Adj Close]]</f>
        <v>2.8529316631558128E-2</v>
      </c>
    </row>
    <row r="1146" spans="2:18">
      <c r="B1146" s="14">
        <v>45446.291666666664</v>
      </c>
      <c r="C1146" s="15">
        <v>412.77600000000001</v>
      </c>
      <c r="D1146" s="23">
        <f t="shared" si="86"/>
        <v>414.38310000000001</v>
      </c>
      <c r="E1146" s="24">
        <f>SMA1MSFT[[#This Row],[Adj Close]]-SMA1MSFT[[#This Row],[Naive Trend ]]</f>
        <v>-1.6071000000000026</v>
      </c>
      <c r="F1146" s="6">
        <f t="shared" si="85"/>
        <v>2.5827704100000086</v>
      </c>
      <c r="G1146" s="6">
        <f>ABS(SMA1MSFT[[#This Row],[Erorr 1]])</f>
        <v>1.6071000000000026</v>
      </c>
      <c r="H1146" s="25">
        <f>SMA1MSFT[[#This Row],[Abs Erorr 1]]/SMA1MSFT[[#This Row],[Adj Close]]</f>
        <v>3.8933949648235423E-3</v>
      </c>
      <c r="I1146" s="23">
        <f t="shared" si="88"/>
        <v>418.90166666666664</v>
      </c>
      <c r="J1146" s="26">
        <f>(SMA1MSFT[[#This Row],[Adj Close]]-SMA1MSFT[[#This Row],[3-MA]])</f>
        <v>-6.125666666666632</v>
      </c>
      <c r="K1146" s="11">
        <f t="shared" si="87"/>
        <v>37.523792111110687</v>
      </c>
      <c r="L1146" s="11">
        <f>ABS(SMA1MSFT[[#This Row],[Erorr 2]])</f>
        <v>6.125666666666632</v>
      </c>
      <c r="M1146" s="25">
        <f>SMA1MSFT[[#This Row],[Abs Erorr 2]]/SMA1MSFT[[#This Row],[Adj Close]]</f>
        <v>1.4840171586203248E-2</v>
      </c>
      <c r="N1146" s="23">
        <f t="shared" si="89"/>
        <v>423.64478333333335</v>
      </c>
      <c r="O1146" s="27">
        <f>SMA1MSFT[[#This Row],[Adj Close]]-SMA1MSFT[[#This Row],[6-MA]]</f>
        <v>-10.86878333333334</v>
      </c>
      <c r="P1146" s="11">
        <f>(SMA1MSFT[[#This Row],[Adj Close]]-N1146)^2</f>
        <v>118.13045114694459</v>
      </c>
      <c r="Q1146" s="11">
        <f>ABS(SMA1MSFT[[#This Row],[Erorr 3]])</f>
        <v>10.86878333333334</v>
      </c>
      <c r="R1146" s="28">
        <f>SMA1MSFT[[#This Row],[Abs Erorr 3]]/SMA1MSFT[[#This Row],[Adj Close]]</f>
        <v>2.6330947858725653E-2</v>
      </c>
    </row>
    <row r="1147" spans="2:18">
      <c r="B1147" s="14">
        <v>45447.291666666664</v>
      </c>
      <c r="C1147" s="15">
        <v>415.32139999999998</v>
      </c>
      <c r="D1147" s="23">
        <f t="shared" si="86"/>
        <v>412.77600000000001</v>
      </c>
      <c r="E1147" s="24">
        <f>SMA1MSFT[[#This Row],[Adj Close]]-SMA1MSFT[[#This Row],[Naive Trend ]]</f>
        <v>2.5453999999999724</v>
      </c>
      <c r="F1147" s="6">
        <f t="shared" si="85"/>
        <v>6.4790611599998593</v>
      </c>
      <c r="G1147" s="6">
        <f>ABS(SMA1MSFT[[#This Row],[Erorr 1]])</f>
        <v>2.5453999999999724</v>
      </c>
      <c r="H1147" s="25">
        <f>SMA1MSFT[[#This Row],[Abs Erorr 1]]/SMA1MSFT[[#This Row],[Adj Close]]</f>
        <v>6.1287475193909403E-3</v>
      </c>
      <c r="I1147" s="23">
        <f t="shared" si="88"/>
        <v>413.69436666666667</v>
      </c>
      <c r="J1147" s="26">
        <f>(SMA1MSFT[[#This Row],[Adj Close]]-SMA1MSFT[[#This Row],[3-MA]])</f>
        <v>1.6270333333333156</v>
      </c>
      <c r="K1147" s="11">
        <f t="shared" si="87"/>
        <v>2.6472374677777202</v>
      </c>
      <c r="L1147" s="11">
        <f>ABS(SMA1MSFT[[#This Row],[Erorr 2]])</f>
        <v>1.6270333333333156</v>
      </c>
      <c r="M1147" s="25">
        <f>SMA1MSFT[[#This Row],[Abs Erorr 2]]/SMA1MSFT[[#This Row],[Adj Close]]</f>
        <v>3.917528288533448E-3</v>
      </c>
      <c r="N1147" s="23">
        <f t="shared" si="89"/>
        <v>421.40214999999995</v>
      </c>
      <c r="O1147" s="27">
        <f>SMA1MSFT[[#This Row],[Adj Close]]-SMA1MSFT[[#This Row],[6-MA]]</f>
        <v>-6.0807499999999663</v>
      </c>
      <c r="P1147" s="11">
        <f>(SMA1MSFT[[#This Row],[Adj Close]]-N1147)^2</f>
        <v>36.97552056249959</v>
      </c>
      <c r="Q1147" s="11">
        <f>ABS(SMA1MSFT[[#This Row],[Erorr 3]])</f>
        <v>6.0807499999999663</v>
      </c>
      <c r="R1147" s="28">
        <f>SMA1MSFT[[#This Row],[Abs Erorr 3]]/SMA1MSFT[[#This Row],[Adj Close]]</f>
        <v>1.4641070746655402E-2</v>
      </c>
    </row>
    <row r="1148" spans="2:18">
      <c r="B1148" s="14">
        <v>45448.291666666664</v>
      </c>
      <c r="C1148" s="15">
        <v>423.24709999999999</v>
      </c>
      <c r="D1148" s="23">
        <f t="shared" si="86"/>
        <v>415.32139999999998</v>
      </c>
      <c r="E1148" s="24">
        <f>SMA1MSFT[[#This Row],[Adj Close]]-SMA1MSFT[[#This Row],[Naive Trend ]]</f>
        <v>7.9257000000000062</v>
      </c>
      <c r="F1148" s="6">
        <f t="shared" si="85"/>
        <v>62.816720490000101</v>
      </c>
      <c r="G1148" s="6">
        <f>ABS(SMA1MSFT[[#This Row],[Erorr 1]])</f>
        <v>7.9257000000000062</v>
      </c>
      <c r="H1148" s="25">
        <f>SMA1MSFT[[#This Row],[Abs Erorr 1]]/SMA1MSFT[[#This Row],[Adj Close]]</f>
        <v>1.8725940473071183E-2</v>
      </c>
      <c r="I1148" s="23">
        <f t="shared" si="88"/>
        <v>414.16016666666673</v>
      </c>
      <c r="J1148" s="26">
        <f>(SMA1MSFT[[#This Row],[Adj Close]]-SMA1MSFT[[#This Row],[3-MA]])</f>
        <v>9.0869333333332634</v>
      </c>
      <c r="K1148" s="11">
        <f t="shared" si="87"/>
        <v>82.572357404443167</v>
      </c>
      <c r="L1148" s="11">
        <f>ABS(SMA1MSFT[[#This Row],[Erorr 2]])</f>
        <v>9.0869333333332634</v>
      </c>
      <c r="M1148" s="25">
        <f>SMA1MSFT[[#This Row],[Abs Erorr 2]]/SMA1MSFT[[#This Row],[Adj Close]]</f>
        <v>2.146957021875227E-2</v>
      </c>
      <c r="N1148" s="23">
        <f t="shared" si="89"/>
        <v>419.0580333333333</v>
      </c>
      <c r="O1148" s="27">
        <f>SMA1MSFT[[#This Row],[Adj Close]]-SMA1MSFT[[#This Row],[6-MA]]</f>
        <v>4.1890666666666903</v>
      </c>
      <c r="P1148" s="11">
        <f>(SMA1MSFT[[#This Row],[Adj Close]]-N1148)^2</f>
        <v>17.548279537777976</v>
      </c>
      <c r="Q1148" s="11">
        <f>ABS(SMA1MSFT[[#This Row],[Erorr 3]])</f>
        <v>4.1890666666666903</v>
      </c>
      <c r="R1148" s="28">
        <f>SMA1MSFT[[#This Row],[Abs Erorr 3]]/SMA1MSFT[[#This Row],[Adj Close]]</f>
        <v>9.8974491890592761E-3</v>
      </c>
    </row>
    <row r="1149" spans="2:18">
      <c r="B1149" s="14">
        <v>45449.291666666664</v>
      </c>
      <c r="C1149" s="15">
        <v>423.75619999999998</v>
      </c>
      <c r="D1149" s="23">
        <f t="shared" si="86"/>
        <v>423.24709999999999</v>
      </c>
      <c r="E1149" s="24">
        <f>SMA1MSFT[[#This Row],[Adj Close]]-SMA1MSFT[[#This Row],[Naive Trend ]]</f>
        <v>0.50909999999998945</v>
      </c>
      <c r="F1149" s="6">
        <f t="shared" si="85"/>
        <v>0.25918280999998927</v>
      </c>
      <c r="G1149" s="6">
        <f>ABS(SMA1MSFT[[#This Row],[Erorr 1]])</f>
        <v>0.50909999999998945</v>
      </c>
      <c r="H1149" s="25">
        <f>SMA1MSFT[[#This Row],[Abs Erorr 1]]/SMA1MSFT[[#This Row],[Adj Close]]</f>
        <v>1.201398351221739E-3</v>
      </c>
      <c r="I1149" s="23">
        <f t="shared" si="88"/>
        <v>417.11483333333331</v>
      </c>
      <c r="J1149" s="26">
        <f>(SMA1MSFT[[#This Row],[Adj Close]]-SMA1MSFT[[#This Row],[3-MA]])</f>
        <v>6.64136666666667</v>
      </c>
      <c r="K1149" s="11">
        <f t="shared" si="87"/>
        <v>44.107751201111157</v>
      </c>
      <c r="L1149" s="11">
        <f>ABS(SMA1MSFT[[#This Row],[Erorr 2]])</f>
        <v>6.64136666666667</v>
      </c>
      <c r="M1149" s="25">
        <f>SMA1MSFT[[#This Row],[Abs Erorr 2]]/SMA1MSFT[[#This Row],[Adj Close]]</f>
        <v>1.567261238104993E-2</v>
      </c>
      <c r="N1149" s="23">
        <f t="shared" si="89"/>
        <v>418.00825000000003</v>
      </c>
      <c r="O1149" s="27">
        <f>SMA1MSFT[[#This Row],[Adj Close]]-SMA1MSFT[[#This Row],[6-MA]]</f>
        <v>5.7479499999999462</v>
      </c>
      <c r="P1149" s="11">
        <f>(SMA1MSFT[[#This Row],[Adj Close]]-N1149)^2</f>
        <v>33.038929202499382</v>
      </c>
      <c r="Q1149" s="11">
        <f>ABS(SMA1MSFT[[#This Row],[Erorr 3]])</f>
        <v>5.7479499999999462</v>
      </c>
      <c r="R1149" s="28">
        <f>SMA1MSFT[[#This Row],[Abs Erorr 3]]/SMA1MSFT[[#This Row],[Adj Close]]</f>
        <v>1.3564285313111516E-2</v>
      </c>
    </row>
    <row r="1150" spans="2:18">
      <c r="B1150" s="14">
        <v>45450.291666666664</v>
      </c>
      <c r="C1150" s="15">
        <v>423.0874</v>
      </c>
      <c r="D1150" s="23">
        <f t="shared" si="86"/>
        <v>423.75619999999998</v>
      </c>
      <c r="E1150" s="24">
        <f>SMA1MSFT[[#This Row],[Adj Close]]-SMA1MSFT[[#This Row],[Naive Trend ]]</f>
        <v>-0.66879999999997608</v>
      </c>
      <c r="F1150" s="6">
        <f t="shared" si="85"/>
        <v>0.44729343999996801</v>
      </c>
      <c r="G1150" s="6">
        <f>ABS(SMA1MSFT[[#This Row],[Erorr 1]])</f>
        <v>0.66879999999997608</v>
      </c>
      <c r="H1150" s="25">
        <f>SMA1MSFT[[#This Row],[Abs Erorr 1]]/SMA1MSFT[[#This Row],[Adj Close]]</f>
        <v>1.5807608546129618E-3</v>
      </c>
      <c r="I1150" s="23">
        <f t="shared" si="88"/>
        <v>420.77489999999995</v>
      </c>
      <c r="J1150" s="26">
        <f>(SMA1MSFT[[#This Row],[Adj Close]]-SMA1MSFT[[#This Row],[3-MA]])</f>
        <v>2.3125000000000568</v>
      </c>
      <c r="K1150" s="11">
        <f t="shared" si="87"/>
        <v>5.3476562500002629</v>
      </c>
      <c r="L1150" s="11">
        <f>ABS(SMA1MSFT[[#This Row],[Erorr 2]])</f>
        <v>2.3125000000000568</v>
      </c>
      <c r="M1150" s="25">
        <f>SMA1MSFT[[#This Row],[Abs Erorr 2]]/SMA1MSFT[[#This Row],[Adj Close]]</f>
        <v>5.4657737384759195E-3</v>
      </c>
      <c r="N1150" s="23">
        <f t="shared" si="89"/>
        <v>417.23463333333331</v>
      </c>
      <c r="O1150" s="27">
        <f>SMA1MSFT[[#This Row],[Adj Close]]-SMA1MSFT[[#This Row],[6-MA]]</f>
        <v>5.852766666666696</v>
      </c>
      <c r="P1150" s="11">
        <f>(SMA1MSFT[[#This Row],[Adj Close]]-N1150)^2</f>
        <v>34.25487765444479</v>
      </c>
      <c r="Q1150" s="11">
        <f>ABS(SMA1MSFT[[#This Row],[Erorr 3]])</f>
        <v>5.852766666666696</v>
      </c>
      <c r="R1150" s="28">
        <f>SMA1MSFT[[#This Row],[Abs Erorr 3]]/SMA1MSFT[[#This Row],[Adj Close]]</f>
        <v>1.3833469554202503E-2</v>
      </c>
    </row>
    <row r="1151" spans="2:18">
      <c r="B1151" s="14">
        <v>45453.291666666664</v>
      </c>
      <c r="C1151" s="15">
        <v>427.10019999999997</v>
      </c>
      <c r="D1151" s="23">
        <f t="shared" si="86"/>
        <v>423.0874</v>
      </c>
      <c r="E1151" s="24">
        <f>SMA1MSFT[[#This Row],[Adj Close]]-SMA1MSFT[[#This Row],[Naive Trend ]]</f>
        <v>4.0127999999999702</v>
      </c>
      <c r="F1151" s="6">
        <f t="shared" si="85"/>
        <v>16.10256383999976</v>
      </c>
      <c r="G1151" s="6">
        <f>ABS(SMA1MSFT[[#This Row],[Erorr 1]])</f>
        <v>4.0127999999999702</v>
      </c>
      <c r="H1151" s="25">
        <f>SMA1MSFT[[#This Row],[Abs Erorr 1]]/SMA1MSFT[[#This Row],[Adj Close]]</f>
        <v>9.3954533385841778E-3</v>
      </c>
      <c r="I1151" s="23">
        <f t="shared" si="88"/>
        <v>423.36356666666666</v>
      </c>
      <c r="J1151" s="26">
        <f>(SMA1MSFT[[#This Row],[Adj Close]]-SMA1MSFT[[#This Row],[3-MA]])</f>
        <v>3.7366333333333159</v>
      </c>
      <c r="K1151" s="11">
        <f t="shared" si="87"/>
        <v>13.962428667777647</v>
      </c>
      <c r="L1151" s="11">
        <f>ABS(SMA1MSFT[[#This Row],[Erorr 2]])</f>
        <v>3.7366333333333159</v>
      </c>
      <c r="M1151" s="25">
        <f>SMA1MSFT[[#This Row],[Abs Erorr 2]]/SMA1MSFT[[#This Row],[Adj Close]]</f>
        <v>8.748844728551558E-3</v>
      </c>
      <c r="N1151" s="23">
        <f t="shared" si="89"/>
        <v>418.76186666666666</v>
      </c>
      <c r="O1151" s="27">
        <f>SMA1MSFT[[#This Row],[Adj Close]]-SMA1MSFT[[#This Row],[6-MA]]</f>
        <v>8.3383333333333098</v>
      </c>
      <c r="P1151" s="11">
        <f>(SMA1MSFT[[#This Row],[Adj Close]]-N1151)^2</f>
        <v>69.527802777777381</v>
      </c>
      <c r="Q1151" s="11">
        <f>ABS(SMA1MSFT[[#This Row],[Erorr 3]])</f>
        <v>8.3383333333333098</v>
      </c>
      <c r="R1151" s="28">
        <f>SMA1MSFT[[#This Row],[Abs Erorr 3]]/SMA1MSFT[[#This Row],[Adj Close]]</f>
        <v>1.9523131418185499E-2</v>
      </c>
    </row>
    <row r="1152" spans="2:18">
      <c r="B1152" s="14">
        <v>45454.291666666664</v>
      </c>
      <c r="C1152" s="15">
        <v>431.9015</v>
      </c>
      <c r="D1152" s="23">
        <f t="shared" si="86"/>
        <v>427.10019999999997</v>
      </c>
      <c r="E1152" s="24">
        <f>SMA1MSFT[[#This Row],[Adj Close]]-SMA1MSFT[[#This Row],[Naive Trend ]]</f>
        <v>4.8013000000000261</v>
      </c>
      <c r="F1152" s="6">
        <f t="shared" si="85"/>
        <v>23.052481690000249</v>
      </c>
      <c r="G1152" s="6">
        <f>ABS(SMA1MSFT[[#This Row],[Erorr 1]])</f>
        <v>4.8013000000000261</v>
      </c>
      <c r="H1152" s="25">
        <f>SMA1MSFT[[#This Row],[Abs Erorr 1]]/SMA1MSFT[[#This Row],[Adj Close]]</f>
        <v>1.1116655070658532E-2</v>
      </c>
      <c r="I1152" s="23">
        <f t="shared" si="88"/>
        <v>424.64793333333336</v>
      </c>
      <c r="J1152" s="26">
        <f>(SMA1MSFT[[#This Row],[Adj Close]]-SMA1MSFT[[#This Row],[3-MA]])</f>
        <v>7.253566666666643</v>
      </c>
      <c r="K1152" s="11">
        <f t="shared" si="87"/>
        <v>52.614229387777435</v>
      </c>
      <c r="L1152" s="11">
        <f>ABS(SMA1MSFT[[#This Row],[Erorr 2]])</f>
        <v>7.253566666666643</v>
      </c>
      <c r="M1152" s="25">
        <f>SMA1MSFT[[#This Row],[Abs Erorr 2]]/SMA1MSFT[[#This Row],[Adj Close]]</f>
        <v>1.6794492880128093E-2</v>
      </c>
      <c r="N1152" s="23">
        <f t="shared" si="89"/>
        <v>420.8813833333333</v>
      </c>
      <c r="O1152" s="27">
        <f>SMA1MSFT[[#This Row],[Adj Close]]-SMA1MSFT[[#This Row],[6-MA]]</f>
        <v>11.020116666666695</v>
      </c>
      <c r="P1152" s="11">
        <f>(SMA1MSFT[[#This Row],[Adj Close]]-N1152)^2</f>
        <v>121.44297134694507</v>
      </c>
      <c r="Q1152" s="11">
        <f>ABS(SMA1MSFT[[#This Row],[Erorr 3]])</f>
        <v>11.020116666666695</v>
      </c>
      <c r="R1152" s="28">
        <f>SMA1MSFT[[#This Row],[Abs Erorr 3]]/SMA1MSFT[[#This Row],[Adj Close]]</f>
        <v>2.5515347056369785E-2</v>
      </c>
    </row>
    <row r="1153" spans="2:18">
      <c r="B1153" s="14">
        <v>45455.291666666664</v>
      </c>
      <c r="C1153" s="15">
        <v>440.26639999999998</v>
      </c>
      <c r="D1153" s="23">
        <f t="shared" si="86"/>
        <v>431.9015</v>
      </c>
      <c r="E1153" s="24">
        <f>SMA1MSFT[[#This Row],[Adj Close]]-SMA1MSFT[[#This Row],[Naive Trend ]]</f>
        <v>8.3648999999999774</v>
      </c>
      <c r="F1153" s="6">
        <f t="shared" si="85"/>
        <v>69.971552009999627</v>
      </c>
      <c r="G1153" s="6">
        <f>ABS(SMA1MSFT[[#This Row],[Erorr 1]])</f>
        <v>8.3648999999999774</v>
      </c>
      <c r="H1153" s="25">
        <f>SMA1MSFT[[#This Row],[Abs Erorr 1]]/SMA1MSFT[[#This Row],[Adj Close]]</f>
        <v>1.8999632949505067E-2</v>
      </c>
      <c r="I1153" s="23">
        <f t="shared" si="88"/>
        <v>427.36303333333331</v>
      </c>
      <c r="J1153" s="26">
        <f>(SMA1MSFT[[#This Row],[Adj Close]]-SMA1MSFT[[#This Row],[3-MA]])</f>
        <v>12.90336666666667</v>
      </c>
      <c r="K1153" s="11">
        <f t="shared" si="87"/>
        <v>166.49687133444453</v>
      </c>
      <c r="L1153" s="11">
        <f>ABS(SMA1MSFT[[#This Row],[Erorr 2]])</f>
        <v>12.90336666666667</v>
      </c>
      <c r="M1153" s="25">
        <f>SMA1MSFT[[#This Row],[Abs Erorr 2]]/SMA1MSFT[[#This Row],[Adj Close]]</f>
        <v>2.9308088617861074E-2</v>
      </c>
      <c r="N1153" s="23">
        <f t="shared" si="89"/>
        <v>424.06896666666665</v>
      </c>
      <c r="O1153" s="27">
        <f>SMA1MSFT[[#This Row],[Adj Close]]-SMA1MSFT[[#This Row],[6-MA]]</f>
        <v>16.197433333333322</v>
      </c>
      <c r="P1153" s="11">
        <f>(SMA1MSFT[[#This Row],[Adj Close]]-N1153)^2</f>
        <v>262.3568465877774</v>
      </c>
      <c r="Q1153" s="11">
        <f>ABS(SMA1MSFT[[#This Row],[Erorr 3]])</f>
        <v>16.197433333333322</v>
      </c>
      <c r="R1153" s="28">
        <f>SMA1MSFT[[#This Row],[Abs Erorr 3]]/SMA1MSFT[[#This Row],[Adj Close]]</f>
        <v>3.6790073767458346E-2</v>
      </c>
    </row>
    <row r="1154" spans="2:18">
      <c r="B1154" s="14">
        <v>45456.291666666664</v>
      </c>
      <c r="C1154" s="15">
        <v>440.78550000000001</v>
      </c>
      <c r="D1154" s="23">
        <f t="shared" si="86"/>
        <v>440.26639999999998</v>
      </c>
      <c r="E1154" s="24">
        <f>SMA1MSFT[[#This Row],[Adj Close]]-SMA1MSFT[[#This Row],[Naive Trend ]]</f>
        <v>0.5191000000000372</v>
      </c>
      <c r="F1154" s="6">
        <f t="shared" si="85"/>
        <v>0.26946481000003863</v>
      </c>
      <c r="G1154" s="6">
        <f>ABS(SMA1MSFT[[#This Row],[Erorr 1]])</f>
        <v>0.5191000000000372</v>
      </c>
      <c r="H1154" s="25">
        <f>SMA1MSFT[[#This Row],[Abs Erorr 1]]/SMA1MSFT[[#This Row],[Adj Close]]</f>
        <v>1.1776703181026536E-3</v>
      </c>
      <c r="I1154" s="23">
        <f t="shared" si="88"/>
        <v>433.08936666666665</v>
      </c>
      <c r="J1154" s="26">
        <f>(SMA1MSFT[[#This Row],[Adj Close]]-SMA1MSFT[[#This Row],[3-MA]])</f>
        <v>7.6961333333333641</v>
      </c>
      <c r="K1154" s="11">
        <f t="shared" si="87"/>
        <v>59.230468284444918</v>
      </c>
      <c r="L1154" s="11">
        <f>ABS(SMA1MSFT[[#This Row],[Erorr 2]])</f>
        <v>7.6961333333333641</v>
      </c>
      <c r="M1154" s="25">
        <f>SMA1MSFT[[#This Row],[Abs Erorr 2]]/SMA1MSFT[[#This Row],[Adj Close]]</f>
        <v>1.7460041978089941E-2</v>
      </c>
      <c r="N1154" s="23">
        <f t="shared" si="89"/>
        <v>428.22646666666668</v>
      </c>
      <c r="O1154" s="27">
        <f>SMA1MSFT[[#This Row],[Adj Close]]-SMA1MSFT[[#This Row],[6-MA]]</f>
        <v>12.559033333333332</v>
      </c>
      <c r="P1154" s="11">
        <f>(SMA1MSFT[[#This Row],[Adj Close]]-N1154)^2</f>
        <v>157.72931826777776</v>
      </c>
      <c r="Q1154" s="11">
        <f>ABS(SMA1MSFT[[#This Row],[Erorr 3]])</f>
        <v>12.559033333333332</v>
      </c>
      <c r="R1154" s="28">
        <f>SMA1MSFT[[#This Row],[Abs Erorr 3]]/SMA1MSFT[[#This Row],[Adj Close]]</f>
        <v>2.8492392180172289E-2</v>
      </c>
    </row>
    <row r="1155" spans="2:18">
      <c r="B1155" s="14">
        <v>45457.291666666664</v>
      </c>
      <c r="C1155" s="15">
        <v>441.77370000000002</v>
      </c>
      <c r="D1155" s="23">
        <f t="shared" si="86"/>
        <v>440.78550000000001</v>
      </c>
      <c r="E1155" s="24">
        <f>SMA1MSFT[[#This Row],[Adj Close]]-SMA1MSFT[[#This Row],[Naive Trend ]]</f>
        <v>0.98820000000000618</v>
      </c>
      <c r="F1155" s="6">
        <f t="shared" si="85"/>
        <v>0.97653924000001224</v>
      </c>
      <c r="G1155" s="6">
        <f>ABS(SMA1MSFT[[#This Row],[Erorr 1]])</f>
        <v>0.98820000000000618</v>
      </c>
      <c r="H1155" s="25">
        <f>SMA1MSFT[[#This Row],[Abs Erorr 1]]/SMA1MSFT[[#This Row],[Adj Close]]</f>
        <v>2.2368918747313524E-3</v>
      </c>
      <c r="I1155" s="23">
        <f t="shared" si="88"/>
        <v>437.65113333333329</v>
      </c>
      <c r="J1155" s="26">
        <f>(SMA1MSFT[[#This Row],[Adj Close]]-SMA1MSFT[[#This Row],[3-MA]])</f>
        <v>4.122566666666728</v>
      </c>
      <c r="K1155" s="11">
        <f t="shared" si="87"/>
        <v>16.995555921111617</v>
      </c>
      <c r="L1155" s="11">
        <f>ABS(SMA1MSFT[[#This Row],[Erorr 2]])</f>
        <v>4.122566666666728</v>
      </c>
      <c r="M1155" s="25">
        <f>SMA1MSFT[[#This Row],[Abs Erorr 2]]/SMA1MSFT[[#This Row],[Adj Close]]</f>
        <v>9.3318517301204836E-3</v>
      </c>
      <c r="N1155" s="23">
        <f t="shared" si="89"/>
        <v>431.1495333333333</v>
      </c>
      <c r="O1155" s="27">
        <f>SMA1MSFT[[#This Row],[Adj Close]]-SMA1MSFT[[#This Row],[6-MA]]</f>
        <v>10.624166666666724</v>
      </c>
      <c r="P1155" s="11">
        <f>(SMA1MSFT[[#This Row],[Adj Close]]-N1155)^2</f>
        <v>112.87291736111233</v>
      </c>
      <c r="Q1155" s="11">
        <f>ABS(SMA1MSFT[[#This Row],[Erorr 3]])</f>
        <v>10.624166666666724</v>
      </c>
      <c r="R1155" s="28">
        <f>SMA1MSFT[[#This Row],[Abs Erorr 3]]/SMA1MSFT[[#This Row],[Adj Close]]</f>
        <v>2.404888898245125E-2</v>
      </c>
    </row>
    <row r="1156" spans="2:18">
      <c r="B1156" s="14">
        <v>45460.291666666664</v>
      </c>
      <c r="C1156" s="15">
        <v>447.56330000000003</v>
      </c>
      <c r="D1156" s="23">
        <f t="shared" si="86"/>
        <v>441.77370000000002</v>
      </c>
      <c r="E1156" s="24">
        <f>SMA1MSFT[[#This Row],[Adj Close]]-SMA1MSFT[[#This Row],[Naive Trend ]]</f>
        <v>5.7896000000000072</v>
      </c>
      <c r="F1156" s="6">
        <f t="shared" ref="F1156:F1219" si="90">(C1156-D1156)^2</f>
        <v>33.519468160000081</v>
      </c>
      <c r="G1156" s="6">
        <f>ABS(SMA1MSFT[[#This Row],[Erorr 1]])</f>
        <v>5.7896000000000072</v>
      </c>
      <c r="H1156" s="25">
        <f>SMA1MSFT[[#This Row],[Abs Erorr 1]]/SMA1MSFT[[#This Row],[Adj Close]]</f>
        <v>1.2935823826484448E-2</v>
      </c>
      <c r="I1156" s="23">
        <f t="shared" si="88"/>
        <v>440.94186666666661</v>
      </c>
      <c r="J1156" s="26">
        <f>(SMA1MSFT[[#This Row],[Adj Close]]-SMA1MSFT[[#This Row],[3-MA]])</f>
        <v>6.6214333333334139</v>
      </c>
      <c r="K1156" s="11">
        <f t="shared" si="87"/>
        <v>43.843379387778846</v>
      </c>
      <c r="L1156" s="11">
        <f>ABS(SMA1MSFT[[#This Row],[Erorr 2]])</f>
        <v>6.6214333333334139</v>
      </c>
      <c r="M1156" s="25">
        <f>SMA1MSFT[[#This Row],[Abs Erorr 2]]/SMA1MSFT[[#This Row],[Adj Close]]</f>
        <v>1.4794406362928805E-2</v>
      </c>
      <c r="N1156" s="23">
        <f t="shared" si="89"/>
        <v>434.15245000000004</v>
      </c>
      <c r="O1156" s="27">
        <f>SMA1MSFT[[#This Row],[Adj Close]]-SMA1MSFT[[#This Row],[6-MA]]</f>
        <v>13.410849999999982</v>
      </c>
      <c r="P1156" s="11">
        <f>(SMA1MSFT[[#This Row],[Adj Close]]-N1156)^2</f>
        <v>179.85089772249952</v>
      </c>
      <c r="Q1156" s="11">
        <f>ABS(SMA1MSFT[[#This Row],[Erorr 3]])</f>
        <v>13.410849999999982</v>
      </c>
      <c r="R1156" s="28">
        <f>SMA1MSFT[[#This Row],[Abs Erorr 3]]/SMA1MSFT[[#This Row],[Adj Close]]</f>
        <v>2.9964141385140339E-2</v>
      </c>
    </row>
    <row r="1157" spans="2:18">
      <c r="B1157" s="14">
        <v>45461.291666666664</v>
      </c>
      <c r="C1157" s="15">
        <v>445.53699999999998</v>
      </c>
      <c r="D1157" s="23">
        <f t="shared" ref="D1157:D1220" si="91">C1156</f>
        <v>447.56330000000003</v>
      </c>
      <c r="E1157" s="24">
        <f>SMA1MSFT[[#This Row],[Adj Close]]-SMA1MSFT[[#This Row],[Naive Trend ]]</f>
        <v>-2.0263000000000488</v>
      </c>
      <c r="F1157" s="6">
        <f t="shared" si="90"/>
        <v>4.105891690000198</v>
      </c>
      <c r="G1157" s="6">
        <f>ABS(SMA1MSFT[[#This Row],[Erorr 1]])</f>
        <v>2.0263000000000488</v>
      </c>
      <c r="H1157" s="25">
        <f>SMA1MSFT[[#This Row],[Abs Erorr 1]]/SMA1MSFT[[#This Row],[Adj Close]]</f>
        <v>4.5479948915579382E-3</v>
      </c>
      <c r="I1157" s="23">
        <f t="shared" si="88"/>
        <v>443.37416666666667</v>
      </c>
      <c r="J1157" s="26">
        <f>(SMA1MSFT[[#This Row],[Adj Close]]-SMA1MSFT[[#This Row],[3-MA]])</f>
        <v>2.1628333333333103</v>
      </c>
      <c r="K1157" s="11">
        <f t="shared" si="87"/>
        <v>4.6778480277776779</v>
      </c>
      <c r="L1157" s="11">
        <f>ABS(SMA1MSFT[[#This Row],[Erorr 2]])</f>
        <v>2.1628333333333103</v>
      </c>
      <c r="M1157" s="25">
        <f>SMA1MSFT[[#This Row],[Abs Erorr 2]]/SMA1MSFT[[#This Row],[Adj Close]]</f>
        <v>4.854441569012922E-3</v>
      </c>
      <c r="N1157" s="23">
        <f t="shared" si="89"/>
        <v>438.2317666666666</v>
      </c>
      <c r="O1157" s="27">
        <f>SMA1MSFT[[#This Row],[Adj Close]]-SMA1MSFT[[#This Row],[6-MA]]</f>
        <v>7.3052333333333763</v>
      </c>
      <c r="P1157" s="11">
        <f>(SMA1MSFT[[#This Row],[Adj Close]]-N1157)^2</f>
        <v>53.366434054445072</v>
      </c>
      <c r="Q1157" s="11">
        <f>ABS(SMA1MSFT[[#This Row],[Erorr 3]])</f>
        <v>7.3052333333333763</v>
      </c>
      <c r="R1157" s="28">
        <f>SMA1MSFT[[#This Row],[Abs Erorr 3]]/SMA1MSFT[[#This Row],[Adj Close]]</f>
        <v>1.6396468381601026E-2</v>
      </c>
    </row>
    <row r="1158" spans="2:18">
      <c r="B1158" s="14">
        <v>45463.291666666664</v>
      </c>
      <c r="C1158" s="15">
        <v>444.8981</v>
      </c>
      <c r="D1158" s="23">
        <f t="shared" si="91"/>
        <v>445.53699999999998</v>
      </c>
      <c r="E1158" s="24">
        <f>SMA1MSFT[[#This Row],[Adj Close]]-SMA1MSFT[[#This Row],[Naive Trend ]]</f>
        <v>-0.63889999999997826</v>
      </c>
      <c r="F1158" s="6">
        <f t="shared" si="90"/>
        <v>0.40819320999997222</v>
      </c>
      <c r="G1158" s="6">
        <f>ABS(SMA1MSFT[[#This Row],[Erorr 1]])</f>
        <v>0.63889999999997826</v>
      </c>
      <c r="H1158" s="25">
        <f>SMA1MSFT[[#This Row],[Abs Erorr 1]]/SMA1MSFT[[#This Row],[Adj Close]]</f>
        <v>1.4360591784949818E-3</v>
      </c>
      <c r="I1158" s="23">
        <f t="shared" si="88"/>
        <v>444.95800000000003</v>
      </c>
      <c r="J1158" s="26">
        <f>(SMA1MSFT[[#This Row],[Adj Close]]-SMA1MSFT[[#This Row],[3-MA]])</f>
        <v>-5.9900000000027376E-2</v>
      </c>
      <c r="K1158" s="11">
        <f t="shared" ref="K1158:K1221" si="92">(C1158-I1158)^2</f>
        <v>3.5880100000032795E-3</v>
      </c>
      <c r="L1158" s="11">
        <f>ABS(SMA1MSFT[[#This Row],[Erorr 2]])</f>
        <v>5.9900000000027376E-2</v>
      </c>
      <c r="M1158" s="25">
        <f>SMA1MSFT[[#This Row],[Abs Erorr 2]]/SMA1MSFT[[#This Row],[Adj Close]]</f>
        <v>1.3463757206431625E-4</v>
      </c>
      <c r="N1158" s="23">
        <f t="shared" si="89"/>
        <v>441.30456666666663</v>
      </c>
      <c r="O1158" s="27">
        <f>SMA1MSFT[[#This Row],[Adj Close]]-SMA1MSFT[[#This Row],[6-MA]]</f>
        <v>3.5935333333333688</v>
      </c>
      <c r="P1158" s="11">
        <f>(SMA1MSFT[[#This Row],[Adj Close]]-N1158)^2</f>
        <v>12.913481817778033</v>
      </c>
      <c r="Q1158" s="11">
        <f>ABS(SMA1MSFT[[#This Row],[Erorr 3]])</f>
        <v>3.5935333333333688</v>
      </c>
      <c r="R1158" s="28">
        <f>SMA1MSFT[[#This Row],[Abs Erorr 3]]/SMA1MSFT[[#This Row],[Adj Close]]</f>
        <v>8.0772053945237544E-3</v>
      </c>
    </row>
    <row r="1159" spans="2:18">
      <c r="B1159" s="14">
        <v>45464.291666666664</v>
      </c>
      <c r="C1159" s="15">
        <v>448.9708</v>
      </c>
      <c r="D1159" s="23">
        <f t="shared" si="91"/>
        <v>444.8981</v>
      </c>
      <c r="E1159" s="24">
        <f>SMA1MSFT[[#This Row],[Adj Close]]-SMA1MSFT[[#This Row],[Naive Trend ]]</f>
        <v>4.0726999999999975</v>
      </c>
      <c r="F1159" s="6">
        <f t="shared" si="90"/>
        <v>16.58688528999998</v>
      </c>
      <c r="G1159" s="6">
        <f>ABS(SMA1MSFT[[#This Row],[Erorr 1]])</f>
        <v>4.0726999999999975</v>
      </c>
      <c r="H1159" s="25">
        <f>SMA1MSFT[[#This Row],[Abs Erorr 1]]/SMA1MSFT[[#This Row],[Adj Close]]</f>
        <v>9.0711912667817089E-3</v>
      </c>
      <c r="I1159" s="23">
        <f t="shared" ref="I1159:I1222" si="93">AVERAGE(C1156:C1158)</f>
        <v>445.99946666666665</v>
      </c>
      <c r="J1159" s="26">
        <f>(SMA1MSFT[[#This Row],[Adj Close]]-SMA1MSFT[[#This Row],[3-MA]])</f>
        <v>2.971333333333348</v>
      </c>
      <c r="K1159" s="11">
        <f t="shared" si="92"/>
        <v>8.8288217777778648</v>
      </c>
      <c r="L1159" s="11">
        <f>ABS(SMA1MSFT[[#This Row],[Erorr 2]])</f>
        <v>2.971333333333348</v>
      </c>
      <c r="M1159" s="25">
        <f>SMA1MSFT[[#This Row],[Abs Erorr 2]]/SMA1MSFT[[#This Row],[Adj Close]]</f>
        <v>6.6180992913867625E-3</v>
      </c>
      <c r="N1159" s="23">
        <f t="shared" si="89"/>
        <v>443.4706666666666</v>
      </c>
      <c r="O1159" s="27">
        <f>SMA1MSFT[[#This Row],[Adj Close]]-SMA1MSFT[[#This Row],[6-MA]]</f>
        <v>5.5001333333333946</v>
      </c>
      <c r="P1159" s="11">
        <f>(SMA1MSFT[[#This Row],[Adj Close]]-N1159)^2</f>
        <v>30.25146668444512</v>
      </c>
      <c r="Q1159" s="11">
        <f>ABS(SMA1MSFT[[#This Row],[Erorr 3]])</f>
        <v>5.5001333333333946</v>
      </c>
      <c r="R1159" s="28">
        <f>SMA1MSFT[[#This Row],[Abs Erorr 3]]/SMA1MSFT[[#This Row],[Adj Close]]</f>
        <v>1.2250536857482478E-2</v>
      </c>
    </row>
    <row r="1160" spans="2:18">
      <c r="B1160" s="14">
        <v>45467.291666666664</v>
      </c>
      <c r="C1160" s="15">
        <v>446.8646</v>
      </c>
      <c r="D1160" s="23">
        <f t="shared" si="91"/>
        <v>448.9708</v>
      </c>
      <c r="E1160" s="24">
        <f>SMA1MSFT[[#This Row],[Adj Close]]-SMA1MSFT[[#This Row],[Naive Trend ]]</f>
        <v>-2.1062000000000012</v>
      </c>
      <c r="F1160" s="6">
        <f t="shared" si="90"/>
        <v>4.4360784400000046</v>
      </c>
      <c r="G1160" s="6">
        <f>ABS(SMA1MSFT[[#This Row],[Erorr 1]])</f>
        <v>2.1062000000000012</v>
      </c>
      <c r="H1160" s="25">
        <f>SMA1MSFT[[#This Row],[Abs Erorr 1]]/SMA1MSFT[[#This Row],[Adj Close]]</f>
        <v>4.7132845161599315E-3</v>
      </c>
      <c r="I1160" s="23">
        <f t="shared" si="93"/>
        <v>446.46863333333334</v>
      </c>
      <c r="J1160" s="26">
        <f>(SMA1MSFT[[#This Row],[Adj Close]]-SMA1MSFT[[#This Row],[3-MA]])</f>
        <v>0.39596666666665215</v>
      </c>
      <c r="K1160" s="11">
        <f t="shared" si="92"/>
        <v>0.1567896011110996</v>
      </c>
      <c r="L1160" s="11">
        <f>ABS(SMA1MSFT[[#This Row],[Erorr 2]])</f>
        <v>0.39596666666665215</v>
      </c>
      <c r="M1160" s="25">
        <f>SMA1MSFT[[#This Row],[Abs Erorr 2]]/SMA1MSFT[[#This Row],[Adj Close]]</f>
        <v>8.8609987603997309E-4</v>
      </c>
      <c r="N1160" s="23">
        <f t="shared" si="89"/>
        <v>444.92140000000001</v>
      </c>
      <c r="O1160" s="27">
        <f>SMA1MSFT[[#This Row],[Adj Close]]-SMA1MSFT[[#This Row],[6-MA]]</f>
        <v>1.9431999999999903</v>
      </c>
      <c r="P1160" s="11">
        <f>(SMA1MSFT[[#This Row],[Adj Close]]-N1160)^2</f>
        <v>3.776026239999962</v>
      </c>
      <c r="Q1160" s="11">
        <f>ABS(SMA1MSFT[[#This Row],[Erorr 3]])</f>
        <v>1.9431999999999903</v>
      </c>
      <c r="R1160" s="28">
        <f>SMA1MSFT[[#This Row],[Abs Erorr 3]]/SMA1MSFT[[#This Row],[Adj Close]]</f>
        <v>4.3485207823577661E-3</v>
      </c>
    </row>
    <row r="1161" spans="2:18">
      <c r="B1161" s="14">
        <v>45468.291666666664</v>
      </c>
      <c r="C1161" s="15">
        <v>450.13869999999997</v>
      </c>
      <c r="D1161" s="23">
        <f t="shared" si="91"/>
        <v>446.8646</v>
      </c>
      <c r="E1161" s="24">
        <f>SMA1MSFT[[#This Row],[Adj Close]]-SMA1MSFT[[#This Row],[Naive Trend ]]</f>
        <v>3.2740999999999758</v>
      </c>
      <c r="F1161" s="6">
        <f t="shared" si="90"/>
        <v>10.719730809999842</v>
      </c>
      <c r="G1161" s="6">
        <f>ABS(SMA1MSFT[[#This Row],[Erorr 1]])</f>
        <v>3.2740999999999758</v>
      </c>
      <c r="H1161" s="25">
        <f>SMA1MSFT[[#This Row],[Abs Erorr 1]]/SMA1MSFT[[#This Row],[Adj Close]]</f>
        <v>7.2735359123753986E-3</v>
      </c>
      <c r="I1161" s="23">
        <f t="shared" si="93"/>
        <v>446.91116666666659</v>
      </c>
      <c r="J1161" s="26">
        <f>(SMA1MSFT[[#This Row],[Adj Close]]-SMA1MSFT[[#This Row],[3-MA]])</f>
        <v>3.2275333333333833</v>
      </c>
      <c r="K1161" s="11">
        <f t="shared" si="92"/>
        <v>10.4169714177781</v>
      </c>
      <c r="L1161" s="11">
        <f>ABS(SMA1MSFT[[#This Row],[Erorr 2]])</f>
        <v>3.2275333333333833</v>
      </c>
      <c r="M1161" s="25">
        <f>SMA1MSFT[[#This Row],[Abs Erorr 2]]/SMA1MSFT[[#This Row],[Adj Close]]</f>
        <v>7.1700863163584551E-3</v>
      </c>
      <c r="N1161" s="23">
        <f t="shared" si="89"/>
        <v>445.93458333333336</v>
      </c>
      <c r="O1161" s="27">
        <f>SMA1MSFT[[#This Row],[Adj Close]]-SMA1MSFT[[#This Row],[6-MA]]</f>
        <v>4.2041166666666072</v>
      </c>
      <c r="P1161" s="11">
        <f>(SMA1MSFT[[#This Row],[Adj Close]]-N1161)^2</f>
        <v>17.674596946943943</v>
      </c>
      <c r="Q1161" s="11">
        <f>ABS(SMA1MSFT[[#This Row],[Erorr 3]])</f>
        <v>4.2041166666666072</v>
      </c>
      <c r="R1161" s="28">
        <f>SMA1MSFT[[#This Row],[Abs Erorr 3]]/SMA1MSFT[[#This Row],[Adj Close]]</f>
        <v>9.339602808349088E-3</v>
      </c>
    </row>
    <row r="1162" spans="2:18">
      <c r="B1162" s="14">
        <v>45469.291666666664</v>
      </c>
      <c r="C1162" s="15">
        <v>451.34649999999999</v>
      </c>
      <c r="D1162" s="23">
        <f t="shared" si="91"/>
        <v>450.13869999999997</v>
      </c>
      <c r="E1162" s="24">
        <f>SMA1MSFT[[#This Row],[Adj Close]]-SMA1MSFT[[#This Row],[Naive Trend ]]</f>
        <v>1.2078000000000202</v>
      </c>
      <c r="F1162" s="6">
        <f t="shared" si="90"/>
        <v>1.4587808400000488</v>
      </c>
      <c r="G1162" s="6">
        <f>ABS(SMA1MSFT[[#This Row],[Erorr 1]])</f>
        <v>1.2078000000000202</v>
      </c>
      <c r="H1162" s="25">
        <f>SMA1MSFT[[#This Row],[Abs Erorr 1]]/SMA1MSFT[[#This Row],[Adj Close]]</f>
        <v>2.6759928347733289E-3</v>
      </c>
      <c r="I1162" s="23">
        <f t="shared" si="93"/>
        <v>448.65803333333332</v>
      </c>
      <c r="J1162" s="26">
        <f>(SMA1MSFT[[#This Row],[Adj Close]]-SMA1MSFT[[#This Row],[3-MA]])</f>
        <v>2.6884666666666703</v>
      </c>
      <c r="K1162" s="11">
        <f t="shared" si="92"/>
        <v>7.2278530177777975</v>
      </c>
      <c r="L1162" s="11">
        <f>ABS(SMA1MSFT[[#This Row],[Erorr 2]])</f>
        <v>2.6884666666666703</v>
      </c>
      <c r="M1162" s="25">
        <f>SMA1MSFT[[#This Row],[Abs Erorr 2]]/SMA1MSFT[[#This Row],[Adj Close]]</f>
        <v>5.9565470578960295E-3</v>
      </c>
      <c r="N1162" s="23">
        <f t="shared" ref="N1162:N1225" si="94">AVERAGE(C1156:C1161)</f>
        <v>447.32874999999996</v>
      </c>
      <c r="O1162" s="27">
        <f>SMA1MSFT[[#This Row],[Adj Close]]-SMA1MSFT[[#This Row],[6-MA]]</f>
        <v>4.017750000000035</v>
      </c>
      <c r="P1162" s="11">
        <f>(SMA1MSFT[[#This Row],[Adj Close]]-N1162)^2</f>
        <v>16.14231506250028</v>
      </c>
      <c r="Q1162" s="11">
        <f>ABS(SMA1MSFT[[#This Row],[Erorr 3]])</f>
        <v>4.017750000000035</v>
      </c>
      <c r="R1162" s="28">
        <f>SMA1MSFT[[#This Row],[Abs Erorr 3]]/SMA1MSFT[[#This Row],[Adj Close]]</f>
        <v>8.90169747632924E-3</v>
      </c>
    </row>
    <row r="1163" spans="2:18">
      <c r="B1163" s="14">
        <v>45470.291666666664</v>
      </c>
      <c r="C1163" s="15">
        <v>452.03519999999997</v>
      </c>
      <c r="D1163" s="23">
        <f t="shared" si="91"/>
        <v>451.34649999999999</v>
      </c>
      <c r="E1163" s="24">
        <f>SMA1MSFT[[#This Row],[Adj Close]]-SMA1MSFT[[#This Row],[Naive Trend ]]</f>
        <v>0.68869999999998299</v>
      </c>
      <c r="F1163" s="6">
        <f t="shared" si="90"/>
        <v>0.47430768999997658</v>
      </c>
      <c r="G1163" s="6">
        <f>ABS(SMA1MSFT[[#This Row],[Erorr 1]])</f>
        <v>0.68869999999998299</v>
      </c>
      <c r="H1163" s="25">
        <f>SMA1MSFT[[#This Row],[Abs Erorr 1]]/SMA1MSFT[[#This Row],[Adj Close]]</f>
        <v>1.5235539179249383E-3</v>
      </c>
      <c r="I1163" s="23">
        <f t="shared" si="93"/>
        <v>449.44993333333332</v>
      </c>
      <c r="J1163" s="26">
        <f>(SMA1MSFT[[#This Row],[Adj Close]]-SMA1MSFT[[#This Row],[3-MA]])</f>
        <v>2.5852666666666551</v>
      </c>
      <c r="K1163" s="11">
        <f t="shared" si="92"/>
        <v>6.6836037377777178</v>
      </c>
      <c r="L1163" s="11">
        <f>ABS(SMA1MSFT[[#This Row],[Erorr 2]])</f>
        <v>2.5852666666666551</v>
      </c>
      <c r="M1163" s="25">
        <f>SMA1MSFT[[#This Row],[Abs Erorr 2]]/SMA1MSFT[[#This Row],[Adj Close]]</f>
        <v>5.7191711323955636E-3</v>
      </c>
      <c r="N1163" s="23">
        <f t="shared" si="94"/>
        <v>447.95928333333336</v>
      </c>
      <c r="O1163" s="27">
        <f>SMA1MSFT[[#This Row],[Adj Close]]-SMA1MSFT[[#This Row],[6-MA]]</f>
        <v>4.0759166666666147</v>
      </c>
      <c r="P1163" s="11">
        <f>(SMA1MSFT[[#This Row],[Adj Close]]-N1163)^2</f>
        <v>16.613096673610688</v>
      </c>
      <c r="Q1163" s="11">
        <f>ABS(SMA1MSFT[[#This Row],[Erorr 3]])</f>
        <v>4.0759166666666147</v>
      </c>
      <c r="R1163" s="28">
        <f>SMA1MSFT[[#This Row],[Abs Erorr 3]]/SMA1MSFT[[#This Row],[Adj Close]]</f>
        <v>9.016812555010351E-3</v>
      </c>
    </row>
    <row r="1164" spans="2:18">
      <c r="B1164" s="14">
        <v>45471.291666666664</v>
      </c>
      <c r="C1164" s="15">
        <v>446.14589999999998</v>
      </c>
      <c r="D1164" s="23">
        <f t="shared" si="91"/>
        <v>452.03519999999997</v>
      </c>
      <c r="E1164" s="24">
        <f>SMA1MSFT[[#This Row],[Adj Close]]-SMA1MSFT[[#This Row],[Naive Trend ]]</f>
        <v>-5.8892999999999915</v>
      </c>
      <c r="F1164" s="6">
        <f t="shared" si="90"/>
        <v>34.683854489999902</v>
      </c>
      <c r="G1164" s="6">
        <f>ABS(SMA1MSFT[[#This Row],[Erorr 1]])</f>
        <v>5.8892999999999915</v>
      </c>
      <c r="H1164" s="25">
        <f>SMA1MSFT[[#This Row],[Abs Erorr 1]]/SMA1MSFT[[#This Row],[Adj Close]]</f>
        <v>1.3200390275916447E-2</v>
      </c>
      <c r="I1164" s="23">
        <f t="shared" si="93"/>
        <v>451.17346666666663</v>
      </c>
      <c r="J1164" s="26">
        <f>(SMA1MSFT[[#This Row],[Adj Close]]-SMA1MSFT[[#This Row],[3-MA]])</f>
        <v>-5.0275666666666439</v>
      </c>
      <c r="K1164" s="11">
        <f t="shared" si="92"/>
        <v>25.27642658777755</v>
      </c>
      <c r="L1164" s="11">
        <f>ABS(SMA1MSFT[[#This Row],[Erorr 2]])</f>
        <v>5.0275666666666439</v>
      </c>
      <c r="M1164" s="25">
        <f>SMA1MSFT[[#This Row],[Abs Erorr 2]]/SMA1MSFT[[#This Row],[Adj Close]]</f>
        <v>1.1268884610766666E-2</v>
      </c>
      <c r="N1164" s="23">
        <f t="shared" si="94"/>
        <v>449.04231666666664</v>
      </c>
      <c r="O1164" s="27">
        <f>SMA1MSFT[[#This Row],[Adj Close]]-SMA1MSFT[[#This Row],[6-MA]]</f>
        <v>-2.8964166666666529</v>
      </c>
      <c r="P1164" s="11">
        <f>(SMA1MSFT[[#This Row],[Adj Close]]-N1164)^2</f>
        <v>8.3892295069443641</v>
      </c>
      <c r="Q1164" s="11">
        <f>ABS(SMA1MSFT[[#This Row],[Erorr 3]])</f>
        <v>2.8964166666666529</v>
      </c>
      <c r="R1164" s="28">
        <f>SMA1MSFT[[#This Row],[Abs Erorr 3]]/SMA1MSFT[[#This Row],[Adj Close]]</f>
        <v>6.4920840170595608E-3</v>
      </c>
    </row>
    <row r="1165" spans="2:18">
      <c r="B1165" s="14">
        <v>45474.291666666664</v>
      </c>
      <c r="C1165" s="15">
        <v>455.9083</v>
      </c>
      <c r="D1165" s="23">
        <f t="shared" si="91"/>
        <v>446.14589999999998</v>
      </c>
      <c r="E1165" s="24">
        <f>SMA1MSFT[[#This Row],[Adj Close]]-SMA1MSFT[[#This Row],[Naive Trend ]]</f>
        <v>9.7624000000000137</v>
      </c>
      <c r="F1165" s="6">
        <f t="shared" si="90"/>
        <v>95.304453760000271</v>
      </c>
      <c r="G1165" s="6">
        <f>ABS(SMA1MSFT[[#This Row],[Erorr 1]])</f>
        <v>9.7624000000000137</v>
      </c>
      <c r="H1165" s="25">
        <f>SMA1MSFT[[#This Row],[Abs Erorr 1]]/SMA1MSFT[[#This Row],[Adj Close]]</f>
        <v>2.1413078024681748E-2</v>
      </c>
      <c r="I1165" s="23">
        <f t="shared" si="93"/>
        <v>449.84253333333328</v>
      </c>
      <c r="J1165" s="26">
        <f>(SMA1MSFT[[#This Row],[Adj Close]]-SMA1MSFT[[#This Row],[3-MA]])</f>
        <v>6.0657666666667183</v>
      </c>
      <c r="K1165" s="11">
        <f t="shared" si="92"/>
        <v>36.793525254445072</v>
      </c>
      <c r="L1165" s="11">
        <f>ABS(SMA1MSFT[[#This Row],[Erorr 2]])</f>
        <v>6.0657666666667183</v>
      </c>
      <c r="M1165" s="25">
        <f>SMA1MSFT[[#This Row],[Abs Erorr 2]]/SMA1MSFT[[#This Row],[Adj Close]]</f>
        <v>1.3304795430718674E-2</v>
      </c>
      <c r="N1165" s="23">
        <f t="shared" si="94"/>
        <v>449.2502833333333</v>
      </c>
      <c r="O1165" s="27">
        <f>SMA1MSFT[[#This Row],[Adj Close]]-SMA1MSFT[[#This Row],[6-MA]]</f>
        <v>6.6580166666666969</v>
      </c>
      <c r="P1165" s="11">
        <f>(SMA1MSFT[[#This Row],[Adj Close]]-N1165)^2</f>
        <v>44.329185933611512</v>
      </c>
      <c r="Q1165" s="11">
        <f>ABS(SMA1MSFT[[#This Row],[Erorr 3]])</f>
        <v>6.6580166666666969</v>
      </c>
      <c r="R1165" s="28">
        <f>SMA1MSFT[[#This Row],[Abs Erorr 3]]/SMA1MSFT[[#This Row],[Adj Close]]</f>
        <v>1.460385052578928E-2</v>
      </c>
    </row>
    <row r="1166" spans="2:18">
      <c r="B1166" s="14">
        <v>45475.291666666664</v>
      </c>
      <c r="C1166" s="15">
        <v>458.45370000000003</v>
      </c>
      <c r="D1166" s="23">
        <f t="shared" si="91"/>
        <v>455.9083</v>
      </c>
      <c r="E1166" s="24">
        <f>SMA1MSFT[[#This Row],[Adj Close]]-SMA1MSFT[[#This Row],[Naive Trend ]]</f>
        <v>2.5454000000000292</v>
      </c>
      <c r="F1166" s="6">
        <f t="shared" si="90"/>
        <v>6.4790611600001489</v>
      </c>
      <c r="G1166" s="6">
        <f>ABS(SMA1MSFT[[#This Row],[Erorr 1]])</f>
        <v>2.5454000000000292</v>
      </c>
      <c r="H1166" s="25">
        <f>SMA1MSFT[[#This Row],[Abs Erorr 1]]/SMA1MSFT[[#This Row],[Adj Close]]</f>
        <v>5.552141906587359E-3</v>
      </c>
      <c r="I1166" s="23">
        <f t="shared" si="93"/>
        <v>451.36313333333334</v>
      </c>
      <c r="J1166" s="26">
        <f>(SMA1MSFT[[#This Row],[Adj Close]]-SMA1MSFT[[#This Row],[3-MA]])</f>
        <v>7.0905666666666889</v>
      </c>
      <c r="K1166" s="11">
        <f t="shared" si="92"/>
        <v>50.276135654444758</v>
      </c>
      <c r="L1166" s="11">
        <f>ABS(SMA1MSFT[[#This Row],[Erorr 2]])</f>
        <v>7.0905666666666889</v>
      </c>
      <c r="M1166" s="25">
        <f>SMA1MSFT[[#This Row],[Abs Erorr 2]]/SMA1MSFT[[#This Row],[Adj Close]]</f>
        <v>1.5466265550189012E-2</v>
      </c>
      <c r="N1166" s="23">
        <f t="shared" si="94"/>
        <v>450.4065333333333</v>
      </c>
      <c r="O1166" s="27">
        <f>SMA1MSFT[[#This Row],[Adj Close]]-SMA1MSFT[[#This Row],[6-MA]]</f>
        <v>8.0471666666667261</v>
      </c>
      <c r="P1166" s="11">
        <f>(SMA1MSFT[[#This Row],[Adj Close]]-N1166)^2</f>
        <v>64.756891361112068</v>
      </c>
      <c r="Q1166" s="11">
        <f>ABS(SMA1MSFT[[#This Row],[Erorr 3]])</f>
        <v>8.0471666666667261</v>
      </c>
      <c r="R1166" s="28">
        <f>SMA1MSFT[[#This Row],[Abs Erorr 3]]/SMA1MSFT[[#This Row],[Adj Close]]</f>
        <v>1.7552844849254626E-2</v>
      </c>
    </row>
    <row r="1167" spans="2:18">
      <c r="B1167" s="14">
        <v>45476.291666666664</v>
      </c>
      <c r="C1167" s="15">
        <v>459.94099999999997</v>
      </c>
      <c r="D1167" s="23">
        <f t="shared" si="91"/>
        <v>458.45370000000003</v>
      </c>
      <c r="E1167" s="24">
        <f>SMA1MSFT[[#This Row],[Adj Close]]-SMA1MSFT[[#This Row],[Naive Trend ]]</f>
        <v>1.4872999999999479</v>
      </c>
      <c r="F1167" s="6">
        <f t="shared" si="90"/>
        <v>2.2120612899998449</v>
      </c>
      <c r="G1167" s="6">
        <f>ABS(SMA1MSFT[[#This Row],[Erorr 1]])</f>
        <v>1.4872999999999479</v>
      </c>
      <c r="H1167" s="25">
        <f>SMA1MSFT[[#This Row],[Abs Erorr 1]]/SMA1MSFT[[#This Row],[Adj Close]]</f>
        <v>3.2336756236124808E-3</v>
      </c>
      <c r="I1167" s="23">
        <f t="shared" si="93"/>
        <v>453.50263333333334</v>
      </c>
      <c r="J1167" s="26">
        <f>(SMA1MSFT[[#This Row],[Adj Close]]-SMA1MSFT[[#This Row],[3-MA]])</f>
        <v>6.4383666666666386</v>
      </c>
      <c r="K1167" s="11">
        <f t="shared" si="92"/>
        <v>41.452565334444081</v>
      </c>
      <c r="L1167" s="11">
        <f>ABS(SMA1MSFT[[#This Row],[Erorr 2]])</f>
        <v>6.4383666666666386</v>
      </c>
      <c r="M1167" s="25">
        <f>SMA1MSFT[[#This Row],[Abs Erorr 2]]/SMA1MSFT[[#This Row],[Adj Close]]</f>
        <v>1.3998244702400174E-2</v>
      </c>
      <c r="N1167" s="23">
        <f t="shared" si="94"/>
        <v>452.33805000000001</v>
      </c>
      <c r="O1167" s="27">
        <f>SMA1MSFT[[#This Row],[Adj Close]]-SMA1MSFT[[#This Row],[6-MA]]</f>
        <v>7.6029499999999643</v>
      </c>
      <c r="P1167" s="11">
        <f>(SMA1MSFT[[#This Row],[Adj Close]]-N1167)^2</f>
        <v>57.804848702499456</v>
      </c>
      <c r="Q1167" s="11">
        <f>ABS(SMA1MSFT[[#This Row],[Erorr 3]])</f>
        <v>7.6029499999999643</v>
      </c>
      <c r="R1167" s="28">
        <f>SMA1MSFT[[#This Row],[Abs Erorr 3]]/SMA1MSFT[[#This Row],[Adj Close]]</f>
        <v>1.6530272361020139E-2</v>
      </c>
    </row>
    <row r="1168" spans="2:18">
      <c r="B1168" s="14">
        <v>45478.291666666664</v>
      </c>
      <c r="C1168" s="15">
        <v>466.71879999999999</v>
      </c>
      <c r="D1168" s="23">
        <f t="shared" si="91"/>
        <v>459.94099999999997</v>
      </c>
      <c r="E1168" s="24">
        <f>SMA1MSFT[[#This Row],[Adj Close]]-SMA1MSFT[[#This Row],[Naive Trend ]]</f>
        <v>6.7778000000000134</v>
      </c>
      <c r="F1168" s="6">
        <f t="shared" si="90"/>
        <v>45.938572840000184</v>
      </c>
      <c r="G1168" s="6">
        <f>ABS(SMA1MSFT[[#This Row],[Erorr 1]])</f>
        <v>6.7778000000000134</v>
      </c>
      <c r="H1168" s="25">
        <f>SMA1MSFT[[#This Row],[Abs Erorr 1]]/SMA1MSFT[[#This Row],[Adj Close]]</f>
        <v>1.4522234801769318E-2</v>
      </c>
      <c r="I1168" s="23">
        <f t="shared" si="93"/>
        <v>458.10100000000006</v>
      </c>
      <c r="J1168" s="26">
        <f>(SMA1MSFT[[#This Row],[Adj Close]]-SMA1MSFT[[#This Row],[3-MA]])</f>
        <v>8.6177999999999315</v>
      </c>
      <c r="K1168" s="11">
        <f t="shared" si="92"/>
        <v>74.266476839998816</v>
      </c>
      <c r="L1168" s="11">
        <f>ABS(SMA1MSFT[[#This Row],[Erorr 2]])</f>
        <v>8.6177999999999315</v>
      </c>
      <c r="M1168" s="25">
        <f>SMA1MSFT[[#This Row],[Abs Erorr 2]]/SMA1MSFT[[#This Row],[Adj Close]]</f>
        <v>1.8464651520358578E-2</v>
      </c>
      <c r="N1168" s="23">
        <f t="shared" si="94"/>
        <v>453.97176666666661</v>
      </c>
      <c r="O1168" s="27">
        <f>SMA1MSFT[[#This Row],[Adj Close]]-SMA1MSFT[[#This Row],[6-MA]]</f>
        <v>12.747033333333377</v>
      </c>
      <c r="P1168" s="11">
        <f>(SMA1MSFT[[#This Row],[Adj Close]]-N1168)^2</f>
        <v>162.48685880111222</v>
      </c>
      <c r="Q1168" s="11">
        <f>ABS(SMA1MSFT[[#This Row],[Erorr 3]])</f>
        <v>12.747033333333377</v>
      </c>
      <c r="R1168" s="28">
        <f>SMA1MSFT[[#This Row],[Abs Erorr 3]]/SMA1MSFT[[#This Row],[Adj Close]]</f>
        <v>2.7312020285733887E-2</v>
      </c>
    </row>
    <row r="1169" spans="2:18">
      <c r="B1169" s="14">
        <v>45481.291666666664</v>
      </c>
      <c r="C1169" s="15">
        <v>465.40120000000002</v>
      </c>
      <c r="D1169" s="23">
        <f t="shared" si="91"/>
        <v>466.71879999999999</v>
      </c>
      <c r="E1169" s="24">
        <f>SMA1MSFT[[#This Row],[Adj Close]]-SMA1MSFT[[#This Row],[Naive Trend ]]</f>
        <v>-1.3175999999999704</v>
      </c>
      <c r="F1169" s="6">
        <f t="shared" si="90"/>
        <v>1.736069759999922</v>
      </c>
      <c r="G1169" s="6">
        <f>ABS(SMA1MSFT[[#This Row],[Erorr 1]])</f>
        <v>1.3175999999999704</v>
      </c>
      <c r="H1169" s="25">
        <f>SMA1MSFT[[#This Row],[Abs Erorr 1]]/SMA1MSFT[[#This Row],[Adj Close]]</f>
        <v>2.8311057212572085E-3</v>
      </c>
      <c r="I1169" s="23">
        <f t="shared" si="93"/>
        <v>461.7045</v>
      </c>
      <c r="J1169" s="26">
        <f>(SMA1MSFT[[#This Row],[Adj Close]]-SMA1MSFT[[#This Row],[3-MA]])</f>
        <v>3.6967000000000212</v>
      </c>
      <c r="K1169" s="11">
        <f t="shared" si="92"/>
        <v>13.665590890000157</v>
      </c>
      <c r="L1169" s="11">
        <f>ABS(SMA1MSFT[[#This Row],[Erorr 2]])</f>
        <v>3.6967000000000212</v>
      </c>
      <c r="M1169" s="25">
        <f>SMA1MSFT[[#This Row],[Abs Erorr 2]]/SMA1MSFT[[#This Row],[Adj Close]]</f>
        <v>7.943039253014433E-3</v>
      </c>
      <c r="N1169" s="23">
        <f t="shared" si="94"/>
        <v>456.53381666666672</v>
      </c>
      <c r="O1169" s="27">
        <f>SMA1MSFT[[#This Row],[Adj Close]]-SMA1MSFT[[#This Row],[6-MA]]</f>
        <v>8.8673833333332936</v>
      </c>
      <c r="P1169" s="11">
        <f>(SMA1MSFT[[#This Row],[Adj Close]]-N1169)^2</f>
        <v>78.630487180277072</v>
      </c>
      <c r="Q1169" s="11">
        <f>ABS(SMA1MSFT[[#This Row],[Erorr 3]])</f>
        <v>8.8673833333332936</v>
      </c>
      <c r="R1169" s="28">
        <f>SMA1MSFT[[#This Row],[Abs Erorr 3]]/SMA1MSFT[[#This Row],[Adj Close]]</f>
        <v>1.905320255584492E-2</v>
      </c>
    </row>
    <row r="1170" spans="2:18">
      <c r="B1170" s="14">
        <v>45482.291666666664</v>
      </c>
      <c r="C1170" s="15">
        <v>458.71319999999997</v>
      </c>
      <c r="D1170" s="23">
        <f t="shared" si="91"/>
        <v>465.40120000000002</v>
      </c>
      <c r="E1170" s="24">
        <f>SMA1MSFT[[#This Row],[Adj Close]]-SMA1MSFT[[#This Row],[Naive Trend ]]</f>
        <v>-6.688000000000045</v>
      </c>
      <c r="F1170" s="6">
        <f t="shared" si="90"/>
        <v>44.729344000000602</v>
      </c>
      <c r="G1170" s="6">
        <f>ABS(SMA1MSFT[[#This Row],[Erorr 1]])</f>
        <v>6.688000000000045</v>
      </c>
      <c r="H1170" s="25">
        <f>SMA1MSFT[[#This Row],[Abs Erorr 1]]/SMA1MSFT[[#This Row],[Adj Close]]</f>
        <v>1.4579916165482147E-2</v>
      </c>
      <c r="I1170" s="23">
        <f t="shared" si="93"/>
        <v>464.02033333333333</v>
      </c>
      <c r="J1170" s="26">
        <f>(SMA1MSFT[[#This Row],[Adj Close]]-SMA1MSFT[[#This Row],[3-MA]])</f>
        <v>-5.3071333333333541</v>
      </c>
      <c r="K1170" s="11">
        <f t="shared" si="92"/>
        <v>28.165664217777998</v>
      </c>
      <c r="L1170" s="11">
        <f>ABS(SMA1MSFT[[#This Row],[Erorr 2]])</f>
        <v>5.3071333333333541</v>
      </c>
      <c r="M1170" s="25">
        <f>SMA1MSFT[[#This Row],[Abs Erorr 2]]/SMA1MSFT[[#This Row],[Adj Close]]</f>
        <v>1.1569611106315133E-2</v>
      </c>
      <c r="N1170" s="23">
        <f t="shared" si="94"/>
        <v>458.76148333333339</v>
      </c>
      <c r="O1170" s="27">
        <f>SMA1MSFT[[#This Row],[Adj Close]]-SMA1MSFT[[#This Row],[6-MA]]</f>
        <v>-4.8283333333415612E-2</v>
      </c>
      <c r="P1170" s="11">
        <f>(SMA1MSFT[[#This Row],[Adj Close]]-N1170)^2</f>
        <v>2.3312802777857231E-3</v>
      </c>
      <c r="Q1170" s="11">
        <f>ABS(SMA1MSFT[[#This Row],[Erorr 3]])</f>
        <v>4.8283333333415612E-2</v>
      </c>
      <c r="R1170" s="28">
        <f>SMA1MSFT[[#This Row],[Abs Erorr 3]]/SMA1MSFT[[#This Row],[Adj Close]]</f>
        <v>1.0525821653576923E-4</v>
      </c>
    </row>
    <row r="1171" spans="2:18">
      <c r="B1171" s="14">
        <v>45483.291666666664</v>
      </c>
      <c r="C1171" s="15">
        <v>465.41109999999998</v>
      </c>
      <c r="D1171" s="23">
        <f t="shared" si="91"/>
        <v>458.71319999999997</v>
      </c>
      <c r="E1171" s="24">
        <f>SMA1MSFT[[#This Row],[Adj Close]]-SMA1MSFT[[#This Row],[Naive Trend ]]</f>
        <v>6.6979000000000042</v>
      </c>
      <c r="F1171" s="6">
        <f t="shared" si="90"/>
        <v>44.861864410000059</v>
      </c>
      <c r="G1171" s="6">
        <f>ABS(SMA1MSFT[[#This Row],[Erorr 1]])</f>
        <v>6.6979000000000042</v>
      </c>
      <c r="H1171" s="25">
        <f>SMA1MSFT[[#This Row],[Abs Erorr 1]]/SMA1MSFT[[#This Row],[Adj Close]]</f>
        <v>1.4391362818806867E-2</v>
      </c>
      <c r="I1171" s="23">
        <f t="shared" si="93"/>
        <v>463.61106666666666</v>
      </c>
      <c r="J1171" s="26">
        <f>(SMA1MSFT[[#This Row],[Adj Close]]-SMA1MSFT[[#This Row],[3-MA]])</f>
        <v>1.8000333333333174</v>
      </c>
      <c r="K1171" s="11">
        <f t="shared" si="92"/>
        <v>3.2401200011110536</v>
      </c>
      <c r="L1171" s="11">
        <f>ABS(SMA1MSFT[[#This Row],[Erorr 2]])</f>
        <v>1.8000333333333174</v>
      </c>
      <c r="M1171" s="25">
        <f>SMA1MSFT[[#This Row],[Abs Erorr 2]]/SMA1MSFT[[#This Row],[Adj Close]]</f>
        <v>3.8676201176407643E-3</v>
      </c>
      <c r="N1171" s="23">
        <f t="shared" si="94"/>
        <v>460.8560333333333</v>
      </c>
      <c r="O1171" s="27">
        <f>SMA1MSFT[[#This Row],[Adj Close]]-SMA1MSFT[[#This Row],[6-MA]]</f>
        <v>4.5550666666666757</v>
      </c>
      <c r="P1171" s="11">
        <f>(SMA1MSFT[[#This Row],[Adj Close]]-N1171)^2</f>
        <v>20.74863233777786</v>
      </c>
      <c r="Q1171" s="11">
        <f>ABS(SMA1MSFT[[#This Row],[Erorr 3]])</f>
        <v>4.5550666666666757</v>
      </c>
      <c r="R1171" s="28">
        <f>SMA1MSFT[[#This Row],[Abs Erorr 3]]/SMA1MSFT[[#This Row],[Adj Close]]</f>
        <v>9.787189576412501E-3</v>
      </c>
    </row>
    <row r="1172" spans="2:18">
      <c r="B1172" s="14">
        <v>45484.291666666664</v>
      </c>
      <c r="C1172" s="15">
        <v>453.88189999999997</v>
      </c>
      <c r="D1172" s="23">
        <f t="shared" si="91"/>
        <v>465.41109999999998</v>
      </c>
      <c r="E1172" s="24">
        <f>SMA1MSFT[[#This Row],[Adj Close]]-SMA1MSFT[[#This Row],[Naive Trend ]]</f>
        <v>-11.529200000000003</v>
      </c>
      <c r="F1172" s="6">
        <f t="shared" si="90"/>
        <v>132.92245264000007</v>
      </c>
      <c r="G1172" s="6">
        <f>ABS(SMA1MSFT[[#This Row],[Erorr 1]])</f>
        <v>11.529200000000003</v>
      </c>
      <c r="H1172" s="25">
        <f>SMA1MSFT[[#This Row],[Abs Erorr 1]]/SMA1MSFT[[#This Row],[Adj Close]]</f>
        <v>2.5401321356943302E-2</v>
      </c>
      <c r="I1172" s="23">
        <f t="shared" si="93"/>
        <v>463.17516666666666</v>
      </c>
      <c r="J1172" s="26">
        <f>(SMA1MSFT[[#This Row],[Adj Close]]-SMA1MSFT[[#This Row],[3-MA]])</f>
        <v>-9.2932666666666819</v>
      </c>
      <c r="K1172" s="11">
        <f t="shared" si="92"/>
        <v>86.364805337778066</v>
      </c>
      <c r="L1172" s="11">
        <f>ABS(SMA1MSFT[[#This Row],[Erorr 2]])</f>
        <v>9.2932666666666819</v>
      </c>
      <c r="M1172" s="25">
        <f>SMA1MSFT[[#This Row],[Abs Erorr 2]]/SMA1MSFT[[#This Row],[Adj Close]]</f>
        <v>2.0475076592978664E-2</v>
      </c>
      <c r="N1172" s="23">
        <f t="shared" si="94"/>
        <v>462.4398333333333</v>
      </c>
      <c r="O1172" s="27">
        <f>SMA1MSFT[[#This Row],[Adj Close]]-SMA1MSFT[[#This Row],[6-MA]]</f>
        <v>-8.5579333333333238</v>
      </c>
      <c r="P1172" s="11">
        <f>(SMA1MSFT[[#This Row],[Adj Close]]-N1172)^2</f>
        <v>73.238222937777621</v>
      </c>
      <c r="Q1172" s="11">
        <f>ABS(SMA1MSFT[[#This Row],[Erorr 3]])</f>
        <v>8.5579333333333238</v>
      </c>
      <c r="R1172" s="28">
        <f>SMA1MSFT[[#This Row],[Abs Erorr 3]]/SMA1MSFT[[#This Row],[Adj Close]]</f>
        <v>1.8854978207620363E-2</v>
      </c>
    </row>
    <row r="1173" spans="2:18">
      <c r="B1173" s="14">
        <v>45485.291666666664</v>
      </c>
      <c r="C1173" s="15">
        <v>452.73399999999998</v>
      </c>
      <c r="D1173" s="23">
        <f t="shared" si="91"/>
        <v>453.88189999999997</v>
      </c>
      <c r="E1173" s="24">
        <f>SMA1MSFT[[#This Row],[Adj Close]]-SMA1MSFT[[#This Row],[Naive Trend ]]</f>
        <v>-1.1478999999999928</v>
      </c>
      <c r="F1173" s="6">
        <f t="shared" si="90"/>
        <v>1.3176744099999835</v>
      </c>
      <c r="G1173" s="6">
        <f>ABS(SMA1MSFT[[#This Row],[Erorr 1]])</f>
        <v>1.1478999999999928</v>
      </c>
      <c r="H1173" s="25">
        <f>SMA1MSFT[[#This Row],[Abs Erorr 1]]/SMA1MSFT[[#This Row],[Adj Close]]</f>
        <v>2.5354844124806019E-3</v>
      </c>
      <c r="I1173" s="23">
        <f t="shared" si="93"/>
        <v>459.33539999999994</v>
      </c>
      <c r="J1173" s="26">
        <f>(SMA1MSFT[[#This Row],[Adj Close]]-SMA1MSFT[[#This Row],[3-MA]])</f>
        <v>-6.6013999999999555</v>
      </c>
      <c r="K1173" s="11">
        <f t="shared" si="92"/>
        <v>43.578481959999415</v>
      </c>
      <c r="L1173" s="11">
        <f>ABS(SMA1MSFT[[#This Row],[Erorr 2]])</f>
        <v>6.6013999999999555</v>
      </c>
      <c r="M1173" s="25">
        <f>SMA1MSFT[[#This Row],[Abs Erorr 2]]/SMA1MSFT[[#This Row],[Adj Close]]</f>
        <v>1.4581188954220262E-2</v>
      </c>
      <c r="N1173" s="23">
        <f t="shared" si="94"/>
        <v>461.6778666666666</v>
      </c>
      <c r="O1173" s="27">
        <f>SMA1MSFT[[#This Row],[Adj Close]]-SMA1MSFT[[#This Row],[6-MA]]</f>
        <v>-8.9438666666666222</v>
      </c>
      <c r="P1173" s="11">
        <f>(SMA1MSFT[[#This Row],[Adj Close]]-N1173)^2</f>
        <v>79.99275095111031</v>
      </c>
      <c r="Q1173" s="11">
        <f>ABS(SMA1MSFT[[#This Row],[Erorr 3]])</f>
        <v>8.9438666666666222</v>
      </c>
      <c r="R1173" s="28">
        <f>SMA1MSFT[[#This Row],[Abs Erorr 3]]/SMA1MSFT[[#This Row],[Adj Close]]</f>
        <v>1.9755235230105587E-2</v>
      </c>
    </row>
    <row r="1174" spans="2:18">
      <c r="B1174" s="14">
        <v>45488.291666666664</v>
      </c>
      <c r="C1174" s="15">
        <v>453.14319999999998</v>
      </c>
      <c r="D1174" s="23">
        <f t="shared" si="91"/>
        <v>452.73399999999998</v>
      </c>
      <c r="E1174" s="24">
        <f>SMA1MSFT[[#This Row],[Adj Close]]-SMA1MSFT[[#This Row],[Naive Trend ]]</f>
        <v>0.40919999999999845</v>
      </c>
      <c r="F1174" s="6">
        <f t="shared" si="90"/>
        <v>0.16744463999999873</v>
      </c>
      <c r="G1174" s="6">
        <f>ABS(SMA1MSFT[[#This Row],[Erorr 1]])</f>
        <v>0.40919999999999845</v>
      </c>
      <c r="H1174" s="25">
        <f>SMA1MSFT[[#This Row],[Abs Erorr 1]]/SMA1MSFT[[#This Row],[Adj Close]]</f>
        <v>9.0302579846723613E-4</v>
      </c>
      <c r="I1174" s="23">
        <f t="shared" si="93"/>
        <v>457.34233333333327</v>
      </c>
      <c r="J1174" s="26">
        <f>(SMA1MSFT[[#This Row],[Adj Close]]-SMA1MSFT[[#This Row],[3-MA]])</f>
        <v>-4.1991333333332932</v>
      </c>
      <c r="K1174" s="11">
        <f t="shared" si="92"/>
        <v>17.632720751110774</v>
      </c>
      <c r="L1174" s="11">
        <f>ABS(SMA1MSFT[[#This Row],[Erorr 2]])</f>
        <v>4.1991333333332932</v>
      </c>
      <c r="M1174" s="25">
        <f>SMA1MSFT[[#This Row],[Abs Erorr 2]]/SMA1MSFT[[#This Row],[Adj Close]]</f>
        <v>9.2666806725408071E-3</v>
      </c>
      <c r="N1174" s="23">
        <f t="shared" si="94"/>
        <v>460.47669999999999</v>
      </c>
      <c r="O1174" s="27">
        <f>SMA1MSFT[[#This Row],[Adj Close]]-SMA1MSFT[[#This Row],[6-MA]]</f>
        <v>-7.333500000000015</v>
      </c>
      <c r="P1174" s="11">
        <f>(SMA1MSFT[[#This Row],[Adj Close]]-N1174)^2</f>
        <v>53.780222250000222</v>
      </c>
      <c r="Q1174" s="11">
        <f>ABS(SMA1MSFT[[#This Row],[Erorr 3]])</f>
        <v>7.333500000000015</v>
      </c>
      <c r="R1174" s="28">
        <f>SMA1MSFT[[#This Row],[Abs Erorr 3]]/SMA1MSFT[[#This Row],[Adj Close]]</f>
        <v>1.6183625838366359E-2</v>
      </c>
    </row>
    <row r="1175" spans="2:18">
      <c r="B1175" s="14">
        <v>45489.291666666664</v>
      </c>
      <c r="C1175" s="15">
        <v>448.71120000000002</v>
      </c>
      <c r="D1175" s="23">
        <f t="shared" si="91"/>
        <v>453.14319999999998</v>
      </c>
      <c r="E1175" s="24">
        <f>SMA1MSFT[[#This Row],[Adj Close]]-SMA1MSFT[[#This Row],[Naive Trend ]]</f>
        <v>-4.4319999999999595</v>
      </c>
      <c r="F1175" s="6">
        <f t="shared" si="90"/>
        <v>19.642623999999643</v>
      </c>
      <c r="G1175" s="6">
        <f>ABS(SMA1MSFT[[#This Row],[Erorr 1]])</f>
        <v>4.4319999999999595</v>
      </c>
      <c r="H1175" s="25">
        <f>SMA1MSFT[[#This Row],[Abs Erorr 1]]/SMA1MSFT[[#This Row],[Adj Close]]</f>
        <v>9.8771771241724284E-3</v>
      </c>
      <c r="I1175" s="23">
        <f t="shared" si="93"/>
        <v>453.25303333333335</v>
      </c>
      <c r="J1175" s="26">
        <f>(SMA1MSFT[[#This Row],[Adj Close]]-SMA1MSFT[[#This Row],[3-MA]])</f>
        <v>-4.5418333333333294</v>
      </c>
      <c r="K1175" s="11">
        <f t="shared" si="92"/>
        <v>20.628250027777742</v>
      </c>
      <c r="L1175" s="11">
        <f>ABS(SMA1MSFT[[#This Row],[Erorr 2]])</f>
        <v>4.5418333333333294</v>
      </c>
      <c r="M1175" s="25">
        <f>SMA1MSFT[[#This Row],[Abs Erorr 2]]/SMA1MSFT[[#This Row],[Adj Close]]</f>
        <v>1.0121952234161593E-2</v>
      </c>
      <c r="N1175" s="23">
        <f t="shared" si="94"/>
        <v>458.21409999999997</v>
      </c>
      <c r="O1175" s="27">
        <f>SMA1MSFT[[#This Row],[Adj Close]]-SMA1MSFT[[#This Row],[6-MA]]</f>
        <v>-9.5028999999999542</v>
      </c>
      <c r="P1175" s="11">
        <f>(SMA1MSFT[[#This Row],[Adj Close]]-N1175)^2</f>
        <v>90.305108409999136</v>
      </c>
      <c r="Q1175" s="11">
        <f>ABS(SMA1MSFT[[#This Row],[Erorr 3]])</f>
        <v>9.5028999999999542</v>
      </c>
      <c r="R1175" s="28">
        <f>SMA1MSFT[[#This Row],[Abs Erorr 3]]/SMA1MSFT[[#This Row],[Adj Close]]</f>
        <v>2.1178209948848958E-2</v>
      </c>
    </row>
    <row r="1176" spans="2:18">
      <c r="B1176" s="14">
        <v>45490.291666666664</v>
      </c>
      <c r="C1176" s="15">
        <v>442.72199999999998</v>
      </c>
      <c r="D1176" s="23">
        <f t="shared" si="91"/>
        <v>448.71120000000002</v>
      </c>
      <c r="E1176" s="24">
        <f>SMA1MSFT[[#This Row],[Adj Close]]-SMA1MSFT[[#This Row],[Naive Trend ]]</f>
        <v>-5.9892000000000394</v>
      </c>
      <c r="F1176" s="6">
        <f t="shared" si="90"/>
        <v>35.870516640000474</v>
      </c>
      <c r="G1176" s="6">
        <f>ABS(SMA1MSFT[[#This Row],[Erorr 1]])</f>
        <v>5.9892000000000394</v>
      </c>
      <c r="H1176" s="25">
        <f>SMA1MSFT[[#This Row],[Abs Erorr 1]]/SMA1MSFT[[#This Row],[Adj Close]]</f>
        <v>1.3528128261075889E-2</v>
      </c>
      <c r="I1176" s="23">
        <f t="shared" si="93"/>
        <v>451.52946666666662</v>
      </c>
      <c r="J1176" s="26">
        <f>(SMA1MSFT[[#This Row],[Adj Close]]-SMA1MSFT[[#This Row],[3-MA]])</f>
        <v>-8.8074666666666417</v>
      </c>
      <c r="K1176" s="11">
        <f t="shared" si="92"/>
        <v>77.571469084444004</v>
      </c>
      <c r="L1176" s="11">
        <f>ABS(SMA1MSFT[[#This Row],[Erorr 2]])</f>
        <v>8.8074666666666417</v>
      </c>
      <c r="M1176" s="25">
        <f>SMA1MSFT[[#This Row],[Abs Erorr 2]]/SMA1MSFT[[#This Row],[Adj Close]]</f>
        <v>1.9893898804818018E-2</v>
      </c>
      <c r="N1176" s="23">
        <f t="shared" si="94"/>
        <v>455.43243333333334</v>
      </c>
      <c r="O1176" s="27">
        <f>SMA1MSFT[[#This Row],[Adj Close]]-SMA1MSFT[[#This Row],[6-MA]]</f>
        <v>-12.710433333333356</v>
      </c>
      <c r="P1176" s="11">
        <f>(SMA1MSFT[[#This Row],[Adj Close]]-N1176)^2</f>
        <v>161.55511552111167</v>
      </c>
      <c r="Q1176" s="11">
        <f>ABS(SMA1MSFT[[#This Row],[Erorr 3]])</f>
        <v>12.710433333333356</v>
      </c>
      <c r="R1176" s="28">
        <f>SMA1MSFT[[#This Row],[Abs Erorr 3]]/SMA1MSFT[[#This Row],[Adj Close]]</f>
        <v>2.8709739595803589E-2</v>
      </c>
    </row>
    <row r="1177" spans="2:18">
      <c r="B1177" s="14">
        <v>45491.291666666664</v>
      </c>
      <c r="C1177" s="15">
        <v>439.57769999999999</v>
      </c>
      <c r="D1177" s="23">
        <f t="shared" si="91"/>
        <v>442.72199999999998</v>
      </c>
      <c r="E1177" s="24">
        <f>SMA1MSFT[[#This Row],[Adj Close]]-SMA1MSFT[[#This Row],[Naive Trend ]]</f>
        <v>-3.144299999999987</v>
      </c>
      <c r="F1177" s="6">
        <f t="shared" si="90"/>
        <v>9.8866224899999189</v>
      </c>
      <c r="G1177" s="6">
        <f>ABS(SMA1MSFT[[#This Row],[Erorr 1]])</f>
        <v>3.144299999999987</v>
      </c>
      <c r="H1177" s="25">
        <f>SMA1MSFT[[#This Row],[Abs Erorr 1]]/SMA1MSFT[[#This Row],[Adj Close]]</f>
        <v>7.1530016195088765E-3</v>
      </c>
      <c r="I1177" s="23">
        <f t="shared" si="93"/>
        <v>448.19213333333329</v>
      </c>
      <c r="J1177" s="26">
        <f>(SMA1MSFT[[#This Row],[Adj Close]]-SMA1MSFT[[#This Row],[3-MA]])</f>
        <v>-8.6144333333332952</v>
      </c>
      <c r="K1177" s="11">
        <f t="shared" si="92"/>
        <v>74.208461654443781</v>
      </c>
      <c r="L1177" s="11">
        <f>ABS(SMA1MSFT[[#This Row],[Erorr 2]])</f>
        <v>8.6144333333332952</v>
      </c>
      <c r="M1177" s="25">
        <f>SMA1MSFT[[#This Row],[Abs Erorr 2]]/SMA1MSFT[[#This Row],[Adj Close]]</f>
        <v>1.9597066305532096E-2</v>
      </c>
      <c r="N1177" s="23">
        <f t="shared" si="94"/>
        <v>452.76723333333331</v>
      </c>
      <c r="O1177" s="27">
        <f>SMA1MSFT[[#This Row],[Adj Close]]-SMA1MSFT[[#This Row],[6-MA]]</f>
        <v>-13.189533333333316</v>
      </c>
      <c r="P1177" s="11">
        <f>(SMA1MSFT[[#This Row],[Adj Close]]-N1177)^2</f>
        <v>173.96378955111064</v>
      </c>
      <c r="Q1177" s="11">
        <f>ABS(SMA1MSFT[[#This Row],[Erorr 3]])</f>
        <v>13.189533333333316</v>
      </c>
      <c r="R1177" s="28">
        <f>SMA1MSFT[[#This Row],[Abs Erorr 3]]/SMA1MSFT[[#This Row],[Adj Close]]</f>
        <v>3.0005010111598736E-2</v>
      </c>
    </row>
    <row r="1178" spans="2:18">
      <c r="B1178" s="14">
        <v>45492.291666666664</v>
      </c>
      <c r="C1178" s="15">
        <v>436.32350000000002</v>
      </c>
      <c r="D1178" s="23">
        <f t="shared" si="91"/>
        <v>439.57769999999999</v>
      </c>
      <c r="E1178" s="24">
        <f>SMA1MSFT[[#This Row],[Adj Close]]-SMA1MSFT[[#This Row],[Naive Trend ]]</f>
        <v>-3.2541999999999689</v>
      </c>
      <c r="F1178" s="6">
        <f t="shared" si="90"/>
        <v>10.589817639999797</v>
      </c>
      <c r="G1178" s="6">
        <f>ABS(SMA1MSFT[[#This Row],[Erorr 1]])</f>
        <v>3.2541999999999689</v>
      </c>
      <c r="H1178" s="25">
        <f>SMA1MSFT[[#This Row],[Abs Erorr 1]]/SMA1MSFT[[#This Row],[Adj Close]]</f>
        <v>7.4582276682323293E-3</v>
      </c>
      <c r="I1178" s="23">
        <f t="shared" si="93"/>
        <v>443.6703</v>
      </c>
      <c r="J1178" s="26">
        <f>(SMA1MSFT[[#This Row],[Adj Close]]-SMA1MSFT[[#This Row],[3-MA]])</f>
        <v>-7.3467999999999734</v>
      </c>
      <c r="K1178" s="11">
        <f t="shared" si="92"/>
        <v>53.975470239999609</v>
      </c>
      <c r="L1178" s="11">
        <f>ABS(SMA1MSFT[[#This Row],[Erorr 2]])</f>
        <v>7.3467999999999734</v>
      </c>
      <c r="M1178" s="25">
        <f>SMA1MSFT[[#This Row],[Abs Erorr 2]]/SMA1MSFT[[#This Row],[Adj Close]]</f>
        <v>1.683796540869326E-2</v>
      </c>
      <c r="N1178" s="23">
        <f t="shared" si="94"/>
        <v>448.46166666666659</v>
      </c>
      <c r="O1178" s="27">
        <f>SMA1MSFT[[#This Row],[Adj Close]]-SMA1MSFT[[#This Row],[6-MA]]</f>
        <v>-12.138166666666564</v>
      </c>
      <c r="P1178" s="11">
        <f>(SMA1MSFT[[#This Row],[Adj Close]]-N1178)^2</f>
        <v>147.33509002777527</v>
      </c>
      <c r="Q1178" s="11">
        <f>ABS(SMA1MSFT[[#This Row],[Erorr 3]])</f>
        <v>12.138166666666564</v>
      </c>
      <c r="R1178" s="28">
        <f>SMA1MSFT[[#This Row],[Abs Erorr 3]]/SMA1MSFT[[#This Row],[Adj Close]]</f>
        <v>2.7819190730424933E-2</v>
      </c>
    </row>
    <row r="1179" spans="2:18">
      <c r="B1179" s="14">
        <v>45495.291666666664</v>
      </c>
      <c r="C1179" s="15">
        <v>442.1431</v>
      </c>
      <c r="D1179" s="23">
        <f t="shared" si="91"/>
        <v>436.32350000000002</v>
      </c>
      <c r="E1179" s="24">
        <f>SMA1MSFT[[#This Row],[Adj Close]]-SMA1MSFT[[#This Row],[Naive Trend ]]</f>
        <v>5.8195999999999799</v>
      </c>
      <c r="F1179" s="6">
        <f t="shared" si="90"/>
        <v>33.867744159999766</v>
      </c>
      <c r="G1179" s="6">
        <f>ABS(SMA1MSFT[[#This Row],[Erorr 1]])</f>
        <v>5.8195999999999799</v>
      </c>
      <c r="H1179" s="25">
        <f>SMA1MSFT[[#This Row],[Abs Erorr 1]]/SMA1MSFT[[#This Row],[Adj Close]]</f>
        <v>1.3162254482768089E-2</v>
      </c>
      <c r="I1179" s="23">
        <f t="shared" si="93"/>
        <v>439.54106666666667</v>
      </c>
      <c r="J1179" s="26">
        <f>(SMA1MSFT[[#This Row],[Adj Close]]-SMA1MSFT[[#This Row],[3-MA]])</f>
        <v>2.6020333333333383</v>
      </c>
      <c r="K1179" s="11">
        <f t="shared" si="92"/>
        <v>6.7705774677778034</v>
      </c>
      <c r="L1179" s="11">
        <f>ABS(SMA1MSFT[[#This Row],[Erorr 2]])</f>
        <v>2.6020333333333383</v>
      </c>
      <c r="M1179" s="25">
        <f>SMA1MSFT[[#This Row],[Abs Erorr 2]]/SMA1MSFT[[#This Row],[Adj Close]]</f>
        <v>5.8850479252833265E-3</v>
      </c>
      <c r="N1179" s="23">
        <f t="shared" si="94"/>
        <v>445.53526666666659</v>
      </c>
      <c r="O1179" s="27">
        <f>SMA1MSFT[[#This Row],[Adj Close]]-SMA1MSFT[[#This Row],[6-MA]]</f>
        <v>-3.3921666666665828</v>
      </c>
      <c r="P1179" s="11">
        <f>(SMA1MSFT[[#This Row],[Adj Close]]-N1179)^2</f>
        <v>11.506794694443876</v>
      </c>
      <c r="Q1179" s="11">
        <f>ABS(SMA1MSFT[[#This Row],[Erorr 3]])</f>
        <v>3.3921666666665828</v>
      </c>
      <c r="R1179" s="28">
        <f>SMA1MSFT[[#This Row],[Abs Erorr 3]]/SMA1MSFT[[#This Row],[Adj Close]]</f>
        <v>7.6721013325020404E-3</v>
      </c>
    </row>
    <row r="1180" spans="2:18">
      <c r="B1180" s="14">
        <v>45496.291666666664</v>
      </c>
      <c r="C1180" s="15">
        <v>444.04969999999997</v>
      </c>
      <c r="D1180" s="23">
        <f t="shared" si="91"/>
        <v>442.1431</v>
      </c>
      <c r="E1180" s="24">
        <f>SMA1MSFT[[#This Row],[Adj Close]]-SMA1MSFT[[#This Row],[Naive Trend ]]</f>
        <v>1.906599999999969</v>
      </c>
      <c r="F1180" s="6">
        <f t="shared" si="90"/>
        <v>3.6351235599998817</v>
      </c>
      <c r="G1180" s="6">
        <f>ABS(SMA1MSFT[[#This Row],[Erorr 1]])</f>
        <v>1.906599999999969</v>
      </c>
      <c r="H1180" s="25">
        <f>SMA1MSFT[[#This Row],[Abs Erorr 1]]/SMA1MSFT[[#This Row],[Adj Close]]</f>
        <v>4.2936635246008928E-3</v>
      </c>
      <c r="I1180" s="23">
        <f t="shared" si="93"/>
        <v>439.34809999999999</v>
      </c>
      <c r="J1180" s="26">
        <f>(SMA1MSFT[[#This Row],[Adj Close]]-SMA1MSFT[[#This Row],[3-MA]])</f>
        <v>4.7015999999999849</v>
      </c>
      <c r="K1180" s="11">
        <f t="shared" si="92"/>
        <v>22.105042559999859</v>
      </c>
      <c r="L1180" s="11">
        <f>ABS(SMA1MSFT[[#This Row],[Erorr 2]])</f>
        <v>4.7015999999999849</v>
      </c>
      <c r="M1180" s="25">
        <f>SMA1MSFT[[#This Row],[Abs Erorr 2]]/SMA1MSFT[[#This Row],[Adj Close]]</f>
        <v>1.058800400045307E-2</v>
      </c>
      <c r="N1180" s="23">
        <f t="shared" si="94"/>
        <v>443.77011666666675</v>
      </c>
      <c r="O1180" s="27">
        <f>SMA1MSFT[[#This Row],[Adj Close]]-SMA1MSFT[[#This Row],[6-MA]]</f>
        <v>0.27958333333322116</v>
      </c>
      <c r="P1180" s="11">
        <f>(SMA1MSFT[[#This Row],[Adj Close]]-N1180)^2</f>
        <v>7.8166840277715061E-2</v>
      </c>
      <c r="Q1180" s="11">
        <f>ABS(SMA1MSFT[[#This Row],[Erorr 3]])</f>
        <v>0.27958333333322116</v>
      </c>
      <c r="R1180" s="28">
        <f>SMA1MSFT[[#This Row],[Abs Erorr 3]]/SMA1MSFT[[#This Row],[Adj Close]]</f>
        <v>6.2962171426581568E-4</v>
      </c>
    </row>
    <row r="1181" spans="2:18">
      <c r="B1181" s="14">
        <v>45497.291666666664</v>
      </c>
      <c r="C1181" s="15">
        <v>428.12830000000002</v>
      </c>
      <c r="D1181" s="23">
        <f t="shared" si="91"/>
        <v>444.04969999999997</v>
      </c>
      <c r="E1181" s="24">
        <f>SMA1MSFT[[#This Row],[Adj Close]]-SMA1MSFT[[#This Row],[Naive Trend ]]</f>
        <v>-15.921399999999949</v>
      </c>
      <c r="F1181" s="6">
        <f t="shared" si="90"/>
        <v>253.49097795999836</v>
      </c>
      <c r="G1181" s="6">
        <f>ABS(SMA1MSFT[[#This Row],[Erorr 1]])</f>
        <v>15.921399999999949</v>
      </c>
      <c r="H1181" s="25">
        <f>SMA1MSFT[[#This Row],[Abs Erorr 1]]/SMA1MSFT[[#This Row],[Adj Close]]</f>
        <v>3.7188384883690119E-2</v>
      </c>
      <c r="I1181" s="23">
        <f t="shared" si="93"/>
        <v>440.83876666666669</v>
      </c>
      <c r="J1181" s="26">
        <f>(SMA1MSFT[[#This Row],[Adj Close]]-SMA1MSFT[[#This Row],[3-MA]])</f>
        <v>-12.710466666666662</v>
      </c>
      <c r="K1181" s="11">
        <f t="shared" si="92"/>
        <v>161.55596288444431</v>
      </c>
      <c r="L1181" s="11">
        <f>ABS(SMA1MSFT[[#This Row],[Erorr 2]])</f>
        <v>12.710466666666662</v>
      </c>
      <c r="M1181" s="25">
        <f>SMA1MSFT[[#This Row],[Abs Erorr 2]]/SMA1MSFT[[#This Row],[Adj Close]]</f>
        <v>2.9688452425748687E-2</v>
      </c>
      <c r="N1181" s="23">
        <f t="shared" si="94"/>
        <v>442.25453333333331</v>
      </c>
      <c r="O1181" s="27">
        <f>SMA1MSFT[[#This Row],[Adj Close]]-SMA1MSFT[[#This Row],[6-MA]]</f>
        <v>-14.126233333333289</v>
      </c>
      <c r="P1181" s="11">
        <f>(SMA1MSFT[[#This Row],[Adj Close]]-N1181)^2</f>
        <v>199.55046818777652</v>
      </c>
      <c r="Q1181" s="11">
        <f>ABS(SMA1MSFT[[#This Row],[Erorr 3]])</f>
        <v>14.126233333333289</v>
      </c>
      <c r="R1181" s="28">
        <f>SMA1MSFT[[#This Row],[Abs Erorr 3]]/SMA1MSFT[[#This Row],[Adj Close]]</f>
        <v>3.299532717957044E-2</v>
      </c>
    </row>
    <row r="1182" spans="2:18">
      <c r="B1182" s="14">
        <v>45498.291666666664</v>
      </c>
      <c r="C1182" s="15">
        <v>417.6472</v>
      </c>
      <c r="D1182" s="23">
        <f t="shared" si="91"/>
        <v>428.12830000000002</v>
      </c>
      <c r="E1182" s="24">
        <f>SMA1MSFT[[#This Row],[Adj Close]]-SMA1MSFT[[#This Row],[Naive Trend ]]</f>
        <v>-10.481100000000026</v>
      </c>
      <c r="F1182" s="6">
        <f t="shared" si="90"/>
        <v>109.85345721000056</v>
      </c>
      <c r="G1182" s="6">
        <f>ABS(SMA1MSFT[[#This Row],[Erorr 1]])</f>
        <v>10.481100000000026</v>
      </c>
      <c r="H1182" s="25">
        <f>SMA1MSFT[[#This Row],[Abs Erorr 1]]/SMA1MSFT[[#This Row],[Adj Close]]</f>
        <v>2.5095583066281842E-2</v>
      </c>
      <c r="I1182" s="23">
        <f t="shared" si="93"/>
        <v>438.10703333333339</v>
      </c>
      <c r="J1182" s="26">
        <f>(SMA1MSFT[[#This Row],[Adj Close]]-SMA1MSFT[[#This Row],[3-MA]])</f>
        <v>-20.459833333333393</v>
      </c>
      <c r="K1182" s="11">
        <f t="shared" si="92"/>
        <v>418.60478002778018</v>
      </c>
      <c r="L1182" s="11">
        <f>ABS(SMA1MSFT[[#This Row],[Erorr 2]])</f>
        <v>20.459833333333393</v>
      </c>
      <c r="M1182" s="25">
        <f>SMA1MSFT[[#This Row],[Abs Erorr 2]]/SMA1MSFT[[#This Row],[Adj Close]]</f>
        <v>4.8988316773902453E-2</v>
      </c>
      <c r="N1182" s="23">
        <f t="shared" si="94"/>
        <v>438.82404999999994</v>
      </c>
      <c r="O1182" s="27">
        <f>SMA1MSFT[[#This Row],[Adj Close]]-SMA1MSFT[[#This Row],[6-MA]]</f>
        <v>-21.176849999999945</v>
      </c>
      <c r="P1182" s="11">
        <f>(SMA1MSFT[[#This Row],[Adj Close]]-N1182)^2</f>
        <v>448.45897592249764</v>
      </c>
      <c r="Q1182" s="11">
        <f>ABS(SMA1MSFT[[#This Row],[Erorr 3]])</f>
        <v>21.176849999999945</v>
      </c>
      <c r="R1182" s="28">
        <f>SMA1MSFT[[#This Row],[Abs Erorr 3]]/SMA1MSFT[[#This Row],[Adj Close]]</f>
        <v>5.0705116663059026E-2</v>
      </c>
    </row>
    <row r="1183" spans="2:18">
      <c r="B1183" s="14">
        <v>45499.291666666664</v>
      </c>
      <c r="C1183" s="15">
        <v>424.50490000000002</v>
      </c>
      <c r="D1183" s="23">
        <f t="shared" si="91"/>
        <v>417.6472</v>
      </c>
      <c r="E1183" s="24">
        <f>SMA1MSFT[[#This Row],[Adj Close]]-SMA1MSFT[[#This Row],[Naive Trend ]]</f>
        <v>6.8577000000000226</v>
      </c>
      <c r="F1183" s="6">
        <f t="shared" si="90"/>
        <v>47.028049290000311</v>
      </c>
      <c r="G1183" s="6">
        <f>ABS(SMA1MSFT[[#This Row],[Erorr 1]])</f>
        <v>6.8577000000000226</v>
      </c>
      <c r="H1183" s="25">
        <f>SMA1MSFT[[#This Row],[Abs Erorr 1]]/SMA1MSFT[[#This Row],[Adj Close]]</f>
        <v>1.6154583845793116E-2</v>
      </c>
      <c r="I1183" s="23">
        <f t="shared" si="93"/>
        <v>429.94173333333333</v>
      </c>
      <c r="J1183" s="26">
        <f>(SMA1MSFT[[#This Row],[Adj Close]]-SMA1MSFT[[#This Row],[3-MA]])</f>
        <v>-5.4368333333333112</v>
      </c>
      <c r="K1183" s="11">
        <f t="shared" si="92"/>
        <v>29.559156694444205</v>
      </c>
      <c r="L1183" s="11">
        <f>ABS(SMA1MSFT[[#This Row],[Erorr 2]])</f>
        <v>5.4368333333333112</v>
      </c>
      <c r="M1183" s="25">
        <f>SMA1MSFT[[#This Row],[Abs Erorr 2]]/SMA1MSFT[[#This Row],[Adj Close]]</f>
        <v>1.2807468967574486E-2</v>
      </c>
      <c r="N1183" s="23">
        <f t="shared" si="94"/>
        <v>434.64491666666663</v>
      </c>
      <c r="O1183" s="27">
        <f>SMA1MSFT[[#This Row],[Adj Close]]-SMA1MSFT[[#This Row],[6-MA]]</f>
        <v>-10.140016666666611</v>
      </c>
      <c r="P1183" s="11">
        <f>(SMA1MSFT[[#This Row],[Adj Close]]-N1183)^2</f>
        <v>102.81993800027665</v>
      </c>
      <c r="Q1183" s="11">
        <f>ABS(SMA1MSFT[[#This Row],[Erorr 3]])</f>
        <v>10.140016666666611</v>
      </c>
      <c r="R1183" s="28">
        <f>SMA1MSFT[[#This Row],[Abs Erorr 3]]/SMA1MSFT[[#This Row],[Adj Close]]</f>
        <v>2.3886689333071563E-2</v>
      </c>
    </row>
    <row r="1184" spans="2:18">
      <c r="B1184" s="14">
        <v>45502.291666666664</v>
      </c>
      <c r="C1184" s="15">
        <v>425.9622</v>
      </c>
      <c r="D1184" s="23">
        <f t="shared" si="91"/>
        <v>424.50490000000002</v>
      </c>
      <c r="E1184" s="24">
        <f>SMA1MSFT[[#This Row],[Adj Close]]-SMA1MSFT[[#This Row],[Naive Trend ]]</f>
        <v>1.4572999999999752</v>
      </c>
      <c r="F1184" s="6">
        <f t="shared" si="90"/>
        <v>2.1237232899999277</v>
      </c>
      <c r="G1184" s="6">
        <f>ABS(SMA1MSFT[[#This Row],[Erorr 1]])</f>
        <v>1.4572999999999752</v>
      </c>
      <c r="H1184" s="25">
        <f>SMA1MSFT[[#This Row],[Abs Erorr 1]]/SMA1MSFT[[#This Row],[Adj Close]]</f>
        <v>3.4211955896555498E-3</v>
      </c>
      <c r="I1184" s="23">
        <f t="shared" si="93"/>
        <v>423.42680000000001</v>
      </c>
      <c r="J1184" s="26">
        <f>(SMA1MSFT[[#This Row],[Adj Close]]-SMA1MSFT[[#This Row],[3-MA]])</f>
        <v>2.5353999999999814</v>
      </c>
      <c r="K1184" s="11">
        <f t="shared" si="92"/>
        <v>6.4282531599999055</v>
      </c>
      <c r="L1184" s="11">
        <f>ABS(SMA1MSFT[[#This Row],[Erorr 2]])</f>
        <v>2.5353999999999814</v>
      </c>
      <c r="M1184" s="25">
        <f>SMA1MSFT[[#This Row],[Abs Erorr 2]]/SMA1MSFT[[#This Row],[Adj Close]]</f>
        <v>5.9521713429031529E-3</v>
      </c>
      <c r="N1184" s="23">
        <f t="shared" si="94"/>
        <v>432.13278333333329</v>
      </c>
      <c r="O1184" s="27">
        <f>SMA1MSFT[[#This Row],[Adj Close]]-SMA1MSFT[[#This Row],[6-MA]]</f>
        <v>-6.1705833333332976</v>
      </c>
      <c r="P1184" s="11">
        <f>(SMA1MSFT[[#This Row],[Adj Close]]-N1184)^2</f>
        <v>38.076098673610673</v>
      </c>
      <c r="Q1184" s="11">
        <f>ABS(SMA1MSFT[[#This Row],[Erorr 3]])</f>
        <v>6.1705833333332976</v>
      </c>
      <c r="R1184" s="28">
        <f>SMA1MSFT[[#This Row],[Abs Erorr 3]]/SMA1MSFT[[#This Row],[Adj Close]]</f>
        <v>1.4486222799425155E-2</v>
      </c>
    </row>
    <row r="1185" spans="2:18">
      <c r="B1185" s="14">
        <v>45503.291666666664</v>
      </c>
      <c r="C1185" s="15">
        <v>422.15910000000002</v>
      </c>
      <c r="D1185" s="23">
        <f t="shared" si="91"/>
        <v>425.9622</v>
      </c>
      <c r="E1185" s="24">
        <f>SMA1MSFT[[#This Row],[Adj Close]]-SMA1MSFT[[#This Row],[Naive Trend ]]</f>
        <v>-3.8030999999999722</v>
      </c>
      <c r="F1185" s="6">
        <f t="shared" si="90"/>
        <v>14.463569609999789</v>
      </c>
      <c r="G1185" s="6">
        <f>ABS(SMA1MSFT[[#This Row],[Erorr 1]])</f>
        <v>3.8030999999999722</v>
      </c>
      <c r="H1185" s="25">
        <f>SMA1MSFT[[#This Row],[Abs Erorr 1]]/SMA1MSFT[[#This Row],[Adj Close]]</f>
        <v>9.0086889042542782E-3</v>
      </c>
      <c r="I1185" s="23">
        <f t="shared" si="93"/>
        <v>422.70476666666667</v>
      </c>
      <c r="J1185" s="26">
        <f>(SMA1MSFT[[#This Row],[Adj Close]]-SMA1MSFT[[#This Row],[3-MA]])</f>
        <v>-0.54566666666664787</v>
      </c>
      <c r="K1185" s="11">
        <f t="shared" si="92"/>
        <v>0.29775211111109062</v>
      </c>
      <c r="L1185" s="11">
        <f>ABS(SMA1MSFT[[#This Row],[Erorr 2]])</f>
        <v>0.54566666666664787</v>
      </c>
      <c r="M1185" s="25">
        <f>SMA1MSFT[[#This Row],[Abs Erorr 2]]/SMA1MSFT[[#This Row],[Adj Close]]</f>
        <v>1.2925616590206107E-3</v>
      </c>
      <c r="N1185" s="23">
        <f t="shared" si="94"/>
        <v>430.40589999999997</v>
      </c>
      <c r="O1185" s="27">
        <f>SMA1MSFT[[#This Row],[Adj Close]]-SMA1MSFT[[#This Row],[6-MA]]</f>
        <v>-8.2467999999999506</v>
      </c>
      <c r="P1185" s="11">
        <f>(SMA1MSFT[[#This Row],[Adj Close]]-N1185)^2</f>
        <v>68.00971023999918</v>
      </c>
      <c r="Q1185" s="11">
        <f>ABS(SMA1MSFT[[#This Row],[Erorr 3]])</f>
        <v>8.2467999999999506</v>
      </c>
      <c r="R1185" s="28">
        <f>SMA1MSFT[[#This Row],[Abs Erorr 3]]/SMA1MSFT[[#This Row],[Adj Close]]</f>
        <v>1.9534815191713149E-2</v>
      </c>
    </row>
    <row r="1186" spans="2:18">
      <c r="B1186" s="14">
        <v>45504.291666666664</v>
      </c>
      <c r="C1186" s="15">
        <v>417.59730000000002</v>
      </c>
      <c r="D1186" s="23">
        <f t="shared" si="91"/>
        <v>422.15910000000002</v>
      </c>
      <c r="E1186" s="24">
        <f>SMA1MSFT[[#This Row],[Adj Close]]-SMA1MSFT[[#This Row],[Naive Trend ]]</f>
        <v>-4.5618000000000052</v>
      </c>
      <c r="F1186" s="6">
        <f t="shared" si="90"/>
        <v>20.810019240000049</v>
      </c>
      <c r="G1186" s="6">
        <f>ABS(SMA1MSFT[[#This Row],[Erorr 1]])</f>
        <v>4.5618000000000052</v>
      </c>
      <c r="H1186" s="25">
        <f>SMA1MSFT[[#This Row],[Abs Erorr 1]]/SMA1MSFT[[#This Row],[Adj Close]]</f>
        <v>1.0923921203513541E-2</v>
      </c>
      <c r="I1186" s="23">
        <f t="shared" si="93"/>
        <v>424.20873333333338</v>
      </c>
      <c r="J1186" s="26">
        <f>(SMA1MSFT[[#This Row],[Adj Close]]-SMA1MSFT[[#This Row],[3-MA]])</f>
        <v>-6.6114333333333661</v>
      </c>
      <c r="K1186" s="11">
        <f t="shared" si="92"/>
        <v>43.711050721111548</v>
      </c>
      <c r="L1186" s="11">
        <f>ABS(SMA1MSFT[[#This Row],[Erorr 2]])</f>
        <v>6.6114333333333661</v>
      </c>
      <c r="M1186" s="25">
        <f>SMA1MSFT[[#This Row],[Abs Erorr 2]]/SMA1MSFT[[#This Row],[Adj Close]]</f>
        <v>1.5832078735502759E-2</v>
      </c>
      <c r="N1186" s="23">
        <f t="shared" si="94"/>
        <v>427.0752333333333</v>
      </c>
      <c r="O1186" s="27">
        <f>SMA1MSFT[[#This Row],[Adj Close]]-SMA1MSFT[[#This Row],[6-MA]]</f>
        <v>-9.4779333333332829</v>
      </c>
      <c r="P1186" s="11">
        <f>(SMA1MSFT[[#This Row],[Adj Close]]-N1186)^2</f>
        <v>89.831220271110155</v>
      </c>
      <c r="Q1186" s="11">
        <f>ABS(SMA1MSFT[[#This Row],[Erorr 3]])</f>
        <v>9.4779333333332829</v>
      </c>
      <c r="R1186" s="28">
        <f>SMA1MSFT[[#This Row],[Abs Erorr 3]]/SMA1MSFT[[#This Row],[Adj Close]]</f>
        <v>2.269634725448005E-2</v>
      </c>
    </row>
    <row r="1187" spans="2:18">
      <c r="B1187" s="14">
        <v>45505.291666666664</v>
      </c>
      <c r="C1187" s="15">
        <v>416.35950000000003</v>
      </c>
      <c r="D1187" s="23">
        <f t="shared" si="91"/>
        <v>417.59730000000002</v>
      </c>
      <c r="E1187" s="24">
        <f>SMA1MSFT[[#This Row],[Adj Close]]-SMA1MSFT[[#This Row],[Naive Trend ]]</f>
        <v>-1.2377999999999929</v>
      </c>
      <c r="F1187" s="6">
        <f t="shared" si="90"/>
        <v>1.5321488399999825</v>
      </c>
      <c r="G1187" s="6">
        <f>ABS(SMA1MSFT[[#This Row],[Erorr 1]])</f>
        <v>1.2377999999999929</v>
      </c>
      <c r="H1187" s="25">
        <f>SMA1MSFT[[#This Row],[Abs Erorr 1]]/SMA1MSFT[[#This Row],[Adj Close]]</f>
        <v>2.9729116304539533E-3</v>
      </c>
      <c r="I1187" s="23">
        <f t="shared" si="93"/>
        <v>421.90620000000007</v>
      </c>
      <c r="J1187" s="26">
        <f>(SMA1MSFT[[#This Row],[Adj Close]]-SMA1MSFT[[#This Row],[3-MA]])</f>
        <v>-5.5467000000000439</v>
      </c>
      <c r="K1187" s="11">
        <f t="shared" si="92"/>
        <v>30.765880890000489</v>
      </c>
      <c r="L1187" s="11">
        <f>ABS(SMA1MSFT[[#This Row],[Erorr 2]])</f>
        <v>5.5467000000000439</v>
      </c>
      <c r="M1187" s="25">
        <f>SMA1MSFT[[#This Row],[Abs Erorr 2]]/SMA1MSFT[[#This Row],[Adj Close]]</f>
        <v>1.3321900905347527E-2</v>
      </c>
      <c r="N1187" s="23">
        <f t="shared" si="94"/>
        <v>422.66649999999998</v>
      </c>
      <c r="O1187" s="27">
        <f>SMA1MSFT[[#This Row],[Adj Close]]-SMA1MSFT[[#This Row],[6-MA]]</f>
        <v>-6.3069999999999595</v>
      </c>
      <c r="P1187" s="11">
        <f>(SMA1MSFT[[#This Row],[Adj Close]]-N1187)^2</f>
        <v>39.778248999999491</v>
      </c>
      <c r="Q1187" s="11">
        <f>ABS(SMA1MSFT[[#This Row],[Erorr 3]])</f>
        <v>6.3069999999999595</v>
      </c>
      <c r="R1187" s="28">
        <f>SMA1MSFT[[#This Row],[Abs Erorr 3]]/SMA1MSFT[[#This Row],[Adj Close]]</f>
        <v>1.514796708133226E-2</v>
      </c>
    </row>
    <row r="1188" spans="2:18">
      <c r="B1188" s="14">
        <v>45506.291666666664</v>
      </c>
      <c r="C1188" s="15">
        <v>407.755</v>
      </c>
      <c r="D1188" s="23">
        <f t="shared" si="91"/>
        <v>416.35950000000003</v>
      </c>
      <c r="E1188" s="24">
        <f>SMA1MSFT[[#This Row],[Adj Close]]-SMA1MSFT[[#This Row],[Naive Trend ]]</f>
        <v>-8.60450000000003</v>
      </c>
      <c r="F1188" s="6">
        <f t="shared" si="90"/>
        <v>74.037420250000523</v>
      </c>
      <c r="G1188" s="6">
        <f>ABS(SMA1MSFT[[#This Row],[Erorr 1]])</f>
        <v>8.60450000000003</v>
      </c>
      <c r="H1188" s="25">
        <f>SMA1MSFT[[#This Row],[Abs Erorr 1]]/SMA1MSFT[[#This Row],[Adj Close]]</f>
        <v>2.1102132407941118E-2</v>
      </c>
      <c r="I1188" s="23">
        <f t="shared" si="93"/>
        <v>418.70530000000002</v>
      </c>
      <c r="J1188" s="26">
        <f>(SMA1MSFT[[#This Row],[Adj Close]]-SMA1MSFT[[#This Row],[3-MA]])</f>
        <v>-10.950300000000027</v>
      </c>
      <c r="K1188" s="11">
        <f t="shared" si="92"/>
        <v>119.9090700900006</v>
      </c>
      <c r="L1188" s="11">
        <f>ABS(SMA1MSFT[[#This Row],[Erorr 2]])</f>
        <v>10.950300000000027</v>
      </c>
      <c r="M1188" s="25">
        <f>SMA1MSFT[[#This Row],[Abs Erorr 2]]/SMA1MSFT[[#This Row],[Adj Close]]</f>
        <v>2.6855096810584855E-2</v>
      </c>
      <c r="N1188" s="23">
        <f t="shared" si="94"/>
        <v>420.70503333333335</v>
      </c>
      <c r="O1188" s="27">
        <f>SMA1MSFT[[#This Row],[Adj Close]]-SMA1MSFT[[#This Row],[6-MA]]</f>
        <v>-12.950033333333351</v>
      </c>
      <c r="P1188" s="11">
        <f>(SMA1MSFT[[#This Row],[Adj Close]]-N1188)^2</f>
        <v>167.7033633344449</v>
      </c>
      <c r="Q1188" s="11">
        <f>ABS(SMA1MSFT[[#This Row],[Erorr 3]])</f>
        <v>12.950033333333351</v>
      </c>
      <c r="R1188" s="28">
        <f>SMA1MSFT[[#This Row],[Abs Erorr 3]]/SMA1MSFT[[#This Row],[Adj Close]]</f>
        <v>3.1759348955459413E-2</v>
      </c>
    </row>
    <row r="1189" spans="2:18">
      <c r="B1189" s="14">
        <v>45509.291666666664</v>
      </c>
      <c r="C1189" s="15">
        <v>394.4391</v>
      </c>
      <c r="D1189" s="23">
        <f t="shared" si="91"/>
        <v>407.755</v>
      </c>
      <c r="E1189" s="24">
        <f>SMA1MSFT[[#This Row],[Adj Close]]-SMA1MSFT[[#This Row],[Naive Trend ]]</f>
        <v>-13.315899999999999</v>
      </c>
      <c r="F1189" s="6">
        <f t="shared" si="90"/>
        <v>177.31319280999998</v>
      </c>
      <c r="G1189" s="6">
        <f>ABS(SMA1MSFT[[#This Row],[Erorr 1]])</f>
        <v>13.315899999999999</v>
      </c>
      <c r="H1189" s="25">
        <f>SMA1MSFT[[#This Row],[Abs Erorr 1]]/SMA1MSFT[[#This Row],[Adj Close]]</f>
        <v>3.3759077130030971E-2</v>
      </c>
      <c r="I1189" s="23">
        <f t="shared" si="93"/>
        <v>413.90393333333333</v>
      </c>
      <c r="J1189" s="26">
        <f>(SMA1MSFT[[#This Row],[Adj Close]]-SMA1MSFT[[#This Row],[3-MA]])</f>
        <v>-19.464833333333331</v>
      </c>
      <c r="K1189" s="11">
        <f t="shared" si="92"/>
        <v>378.87973669444438</v>
      </c>
      <c r="L1189" s="11">
        <f>ABS(SMA1MSFT[[#This Row],[Erorr 2]])</f>
        <v>19.464833333333331</v>
      </c>
      <c r="M1189" s="25">
        <f>SMA1MSFT[[#This Row],[Abs Erorr 2]]/SMA1MSFT[[#This Row],[Adj Close]]</f>
        <v>4.9348133421188038E-2</v>
      </c>
      <c r="N1189" s="23">
        <f t="shared" si="94"/>
        <v>419.05633333333338</v>
      </c>
      <c r="O1189" s="27">
        <f>SMA1MSFT[[#This Row],[Adj Close]]-SMA1MSFT[[#This Row],[6-MA]]</f>
        <v>-24.617233333333388</v>
      </c>
      <c r="P1189" s="11">
        <f>(SMA1MSFT[[#This Row],[Adj Close]]-N1189)^2</f>
        <v>606.00817698778053</v>
      </c>
      <c r="Q1189" s="11">
        <f>ABS(SMA1MSFT[[#This Row],[Erorr 3]])</f>
        <v>24.617233333333388</v>
      </c>
      <c r="R1189" s="28">
        <f>SMA1MSFT[[#This Row],[Abs Erorr 3]]/SMA1MSFT[[#This Row],[Adj Close]]</f>
        <v>6.2410732945423993E-2</v>
      </c>
    </row>
    <row r="1190" spans="2:18">
      <c r="B1190" s="14">
        <v>45510.291666666664</v>
      </c>
      <c r="C1190" s="15">
        <v>398.89100000000002</v>
      </c>
      <c r="D1190" s="23">
        <f t="shared" si="91"/>
        <v>394.4391</v>
      </c>
      <c r="E1190" s="24">
        <f>SMA1MSFT[[#This Row],[Adj Close]]-SMA1MSFT[[#This Row],[Naive Trend ]]</f>
        <v>4.4519000000000233</v>
      </c>
      <c r="F1190" s="6">
        <f t="shared" si="90"/>
        <v>19.819413610000208</v>
      </c>
      <c r="G1190" s="6">
        <f>ABS(SMA1MSFT[[#This Row],[Erorr 1]])</f>
        <v>4.4519000000000233</v>
      </c>
      <c r="H1190" s="25">
        <f>SMA1MSFT[[#This Row],[Abs Erorr 1]]/SMA1MSFT[[#This Row],[Adj Close]]</f>
        <v>1.1160693021401895E-2</v>
      </c>
      <c r="I1190" s="23">
        <f t="shared" si="93"/>
        <v>406.18453333333332</v>
      </c>
      <c r="J1190" s="26">
        <f>(SMA1MSFT[[#This Row],[Adj Close]]-SMA1MSFT[[#This Row],[3-MA]])</f>
        <v>-7.2935333333333006</v>
      </c>
      <c r="K1190" s="11">
        <f t="shared" si="92"/>
        <v>53.195628484443965</v>
      </c>
      <c r="L1190" s="11">
        <f>ABS(SMA1MSFT[[#This Row],[Erorr 2]])</f>
        <v>7.2935333333333006</v>
      </c>
      <c r="M1190" s="25">
        <f>SMA1MSFT[[#This Row],[Abs Erorr 2]]/SMA1MSFT[[#This Row],[Adj Close]]</f>
        <v>1.8284527184953533E-2</v>
      </c>
      <c r="N1190" s="23">
        <f t="shared" si="94"/>
        <v>414.04536666666672</v>
      </c>
      <c r="O1190" s="27">
        <f>SMA1MSFT[[#This Row],[Adj Close]]-SMA1MSFT[[#This Row],[6-MA]]</f>
        <v>-15.154366666666704</v>
      </c>
      <c r="P1190" s="11">
        <f>(SMA1MSFT[[#This Row],[Adj Close]]-N1190)^2</f>
        <v>229.65482906777891</v>
      </c>
      <c r="Q1190" s="11">
        <f>ABS(SMA1MSFT[[#This Row],[Erorr 3]])</f>
        <v>15.154366666666704</v>
      </c>
      <c r="R1190" s="28">
        <f>SMA1MSFT[[#This Row],[Abs Erorr 3]]/SMA1MSFT[[#This Row],[Adj Close]]</f>
        <v>3.7991247400083486E-2</v>
      </c>
    </row>
    <row r="1191" spans="2:18">
      <c r="B1191" s="14">
        <v>45511.291666666664</v>
      </c>
      <c r="C1191" s="15">
        <v>397.71319999999997</v>
      </c>
      <c r="D1191" s="23">
        <f t="shared" si="91"/>
        <v>398.89100000000002</v>
      </c>
      <c r="E1191" s="24">
        <f>SMA1MSFT[[#This Row],[Adj Close]]-SMA1MSFT[[#This Row],[Naive Trend ]]</f>
        <v>-1.1778000000000475</v>
      </c>
      <c r="F1191" s="6">
        <f t="shared" si="90"/>
        <v>1.3872128400001118</v>
      </c>
      <c r="G1191" s="6">
        <f>ABS(SMA1MSFT[[#This Row],[Erorr 1]])</f>
        <v>1.1778000000000475</v>
      </c>
      <c r="H1191" s="25">
        <f>SMA1MSFT[[#This Row],[Abs Erorr 1]]/SMA1MSFT[[#This Row],[Adj Close]]</f>
        <v>2.9614304981580887E-3</v>
      </c>
      <c r="I1191" s="23">
        <f t="shared" si="93"/>
        <v>400.36169999999998</v>
      </c>
      <c r="J1191" s="26">
        <f>(SMA1MSFT[[#This Row],[Adj Close]]-SMA1MSFT[[#This Row],[3-MA]])</f>
        <v>-2.6485000000000127</v>
      </c>
      <c r="K1191" s="11">
        <f t="shared" si="92"/>
        <v>7.0145522500000679</v>
      </c>
      <c r="L1191" s="11">
        <f>ABS(SMA1MSFT[[#This Row],[Erorr 2]])</f>
        <v>2.6485000000000127</v>
      </c>
      <c r="M1191" s="25">
        <f>SMA1MSFT[[#This Row],[Abs Erorr 2]]/SMA1MSFT[[#This Row],[Adj Close]]</f>
        <v>6.6593213401013917E-3</v>
      </c>
      <c r="N1191" s="23">
        <f t="shared" si="94"/>
        <v>409.5335</v>
      </c>
      <c r="O1191" s="27">
        <f>SMA1MSFT[[#This Row],[Adj Close]]-SMA1MSFT[[#This Row],[6-MA]]</f>
        <v>-11.820300000000032</v>
      </c>
      <c r="P1191" s="11">
        <f>(SMA1MSFT[[#This Row],[Adj Close]]-N1191)^2</f>
        <v>139.71949209000076</v>
      </c>
      <c r="Q1191" s="11">
        <f>ABS(SMA1MSFT[[#This Row],[Erorr 3]])</f>
        <v>11.820300000000032</v>
      </c>
      <c r="R1191" s="28">
        <f>SMA1MSFT[[#This Row],[Abs Erorr 3]]/SMA1MSFT[[#This Row],[Adj Close]]</f>
        <v>2.972066303054571E-2</v>
      </c>
    </row>
    <row r="1192" spans="2:18">
      <c r="B1192" s="14">
        <v>45512.291666666664</v>
      </c>
      <c r="C1192" s="15">
        <v>401.96550000000002</v>
      </c>
      <c r="D1192" s="23">
        <f t="shared" si="91"/>
        <v>397.71319999999997</v>
      </c>
      <c r="E1192" s="24">
        <f>SMA1MSFT[[#This Row],[Adj Close]]-SMA1MSFT[[#This Row],[Naive Trend ]]</f>
        <v>4.2523000000000479</v>
      </c>
      <c r="F1192" s="6">
        <f t="shared" si="90"/>
        <v>18.082055290000408</v>
      </c>
      <c r="G1192" s="6">
        <f>ABS(SMA1MSFT[[#This Row],[Erorr 1]])</f>
        <v>4.2523000000000479</v>
      </c>
      <c r="H1192" s="25">
        <f>SMA1MSFT[[#This Row],[Abs Erorr 1]]/SMA1MSFT[[#This Row],[Adj Close]]</f>
        <v>1.057876857591024E-2</v>
      </c>
      <c r="I1192" s="23">
        <f t="shared" si="93"/>
        <v>397.01443333333333</v>
      </c>
      <c r="J1192" s="26">
        <f>(SMA1MSFT[[#This Row],[Adj Close]]-SMA1MSFT[[#This Row],[3-MA]])</f>
        <v>4.9510666666666907</v>
      </c>
      <c r="K1192" s="11">
        <f t="shared" si="92"/>
        <v>24.513061137778017</v>
      </c>
      <c r="L1192" s="11">
        <f>ABS(SMA1MSFT[[#This Row],[Erorr 2]])</f>
        <v>4.9510666666666907</v>
      </c>
      <c r="M1192" s="25">
        <f>SMA1MSFT[[#This Row],[Abs Erorr 2]]/SMA1MSFT[[#This Row],[Adj Close]]</f>
        <v>1.2317143303757886E-2</v>
      </c>
      <c r="N1192" s="23">
        <f t="shared" si="94"/>
        <v>405.45918333333339</v>
      </c>
      <c r="O1192" s="27">
        <f>SMA1MSFT[[#This Row],[Adj Close]]-SMA1MSFT[[#This Row],[6-MA]]</f>
        <v>-3.4936833333333652</v>
      </c>
      <c r="P1192" s="11">
        <f>(SMA1MSFT[[#This Row],[Adj Close]]-N1192)^2</f>
        <v>12.205823233611333</v>
      </c>
      <c r="Q1192" s="11">
        <f>ABS(SMA1MSFT[[#This Row],[Erorr 3]])</f>
        <v>3.4936833333333652</v>
      </c>
      <c r="R1192" s="28">
        <f>SMA1MSFT[[#This Row],[Abs Erorr 3]]/SMA1MSFT[[#This Row],[Adj Close]]</f>
        <v>8.6915004728847743E-3</v>
      </c>
    </row>
    <row r="1193" spans="2:18">
      <c r="B1193" s="14">
        <v>45513.291666666664</v>
      </c>
      <c r="C1193" s="15">
        <v>405.28949999999998</v>
      </c>
      <c r="D1193" s="23">
        <f t="shared" si="91"/>
        <v>401.96550000000002</v>
      </c>
      <c r="E1193" s="24">
        <f>SMA1MSFT[[#This Row],[Adj Close]]-SMA1MSFT[[#This Row],[Naive Trend ]]</f>
        <v>3.3239999999999554</v>
      </c>
      <c r="F1193" s="6">
        <f t="shared" si="90"/>
        <v>11.048975999999703</v>
      </c>
      <c r="G1193" s="6">
        <f>ABS(SMA1MSFT[[#This Row],[Erorr 1]])</f>
        <v>3.3239999999999554</v>
      </c>
      <c r="H1193" s="25">
        <f>SMA1MSFT[[#This Row],[Abs Erorr 1]]/SMA1MSFT[[#This Row],[Adj Close]]</f>
        <v>8.2015448216644048E-3</v>
      </c>
      <c r="I1193" s="23">
        <f t="shared" si="93"/>
        <v>399.52323333333334</v>
      </c>
      <c r="J1193" s="26">
        <f>(SMA1MSFT[[#This Row],[Adj Close]]-SMA1MSFT[[#This Row],[3-MA]])</f>
        <v>5.7662666666666382</v>
      </c>
      <c r="K1193" s="11">
        <f t="shared" si="92"/>
        <v>33.249831271110786</v>
      </c>
      <c r="L1193" s="11">
        <f>ABS(SMA1MSFT[[#This Row],[Erorr 2]])</f>
        <v>5.7662666666666382</v>
      </c>
      <c r="M1193" s="25">
        <f>SMA1MSFT[[#This Row],[Abs Erorr 2]]/SMA1MSFT[[#This Row],[Adj Close]]</f>
        <v>1.4227525427297372E-2</v>
      </c>
      <c r="N1193" s="23">
        <f t="shared" si="94"/>
        <v>402.85388333333339</v>
      </c>
      <c r="O1193" s="27">
        <f>SMA1MSFT[[#This Row],[Adj Close]]-SMA1MSFT[[#This Row],[6-MA]]</f>
        <v>2.4356166666665899</v>
      </c>
      <c r="P1193" s="11">
        <f>(SMA1MSFT[[#This Row],[Adj Close]]-N1193)^2</f>
        <v>5.9322285469440708</v>
      </c>
      <c r="Q1193" s="11">
        <f>ABS(SMA1MSFT[[#This Row],[Erorr 3]])</f>
        <v>2.4356166666665899</v>
      </c>
      <c r="R1193" s="28">
        <f>SMA1MSFT[[#This Row],[Abs Erorr 3]]/SMA1MSFT[[#This Row],[Adj Close]]</f>
        <v>6.0095725812452337E-3</v>
      </c>
    </row>
    <row r="1194" spans="2:18">
      <c r="B1194" s="14">
        <v>45516.291666666664</v>
      </c>
      <c r="C1194" s="15">
        <v>406.07810000000001</v>
      </c>
      <c r="D1194" s="23">
        <f t="shared" si="91"/>
        <v>405.28949999999998</v>
      </c>
      <c r="E1194" s="24">
        <f>SMA1MSFT[[#This Row],[Adj Close]]-SMA1MSFT[[#This Row],[Naive Trend ]]</f>
        <v>0.78860000000003083</v>
      </c>
      <c r="F1194" s="6">
        <f t="shared" si="90"/>
        <v>0.62188996000004859</v>
      </c>
      <c r="G1194" s="6">
        <f>ABS(SMA1MSFT[[#This Row],[Erorr 1]])</f>
        <v>0.78860000000003083</v>
      </c>
      <c r="H1194" s="25">
        <f>SMA1MSFT[[#This Row],[Abs Erorr 1]]/SMA1MSFT[[#This Row],[Adj Close]]</f>
        <v>1.9419909618372201E-3</v>
      </c>
      <c r="I1194" s="23">
        <f t="shared" si="93"/>
        <v>401.65606666666662</v>
      </c>
      <c r="J1194" s="26">
        <f>(SMA1MSFT[[#This Row],[Adj Close]]-SMA1MSFT[[#This Row],[3-MA]])</f>
        <v>4.4220333333333883</v>
      </c>
      <c r="K1194" s="11">
        <f t="shared" si="92"/>
        <v>19.554378801111596</v>
      </c>
      <c r="L1194" s="11">
        <f>ABS(SMA1MSFT[[#This Row],[Erorr 2]])</f>
        <v>4.4220333333333883</v>
      </c>
      <c r="M1194" s="25">
        <f>SMA1MSFT[[#This Row],[Abs Erorr 2]]/SMA1MSFT[[#This Row],[Adj Close]]</f>
        <v>1.0889612942272406E-2</v>
      </c>
      <c r="N1194" s="23">
        <f t="shared" si="94"/>
        <v>401.00888333333336</v>
      </c>
      <c r="O1194" s="27">
        <f>SMA1MSFT[[#This Row],[Adj Close]]-SMA1MSFT[[#This Row],[6-MA]]</f>
        <v>5.0692166666666481</v>
      </c>
      <c r="P1194" s="11">
        <f>(SMA1MSFT[[#This Row],[Adj Close]]-N1194)^2</f>
        <v>25.696957613610923</v>
      </c>
      <c r="Q1194" s="11">
        <f>ABS(SMA1MSFT[[#This Row],[Erorr 3]])</f>
        <v>5.0692166666666481</v>
      </c>
      <c r="R1194" s="28">
        <f>SMA1MSFT[[#This Row],[Abs Erorr 3]]/SMA1MSFT[[#This Row],[Adj Close]]</f>
        <v>1.2483353982070563E-2</v>
      </c>
    </row>
    <row r="1195" spans="2:18">
      <c r="B1195" s="14">
        <v>45517.291666666664</v>
      </c>
      <c r="C1195" s="15">
        <v>413.26510000000002</v>
      </c>
      <c r="D1195" s="23">
        <f t="shared" si="91"/>
        <v>406.07810000000001</v>
      </c>
      <c r="E1195" s="24">
        <f>SMA1MSFT[[#This Row],[Adj Close]]-SMA1MSFT[[#This Row],[Naive Trend ]]</f>
        <v>7.1870000000000118</v>
      </c>
      <c r="F1195" s="6">
        <f t="shared" si="90"/>
        <v>51.652969000000169</v>
      </c>
      <c r="G1195" s="6">
        <f>ABS(SMA1MSFT[[#This Row],[Erorr 1]])</f>
        <v>7.1870000000000118</v>
      </c>
      <c r="H1195" s="25">
        <f>SMA1MSFT[[#This Row],[Abs Erorr 1]]/SMA1MSFT[[#This Row],[Adj Close]]</f>
        <v>1.7390774106015756E-2</v>
      </c>
      <c r="I1195" s="23">
        <f t="shared" si="93"/>
        <v>404.44436666666667</v>
      </c>
      <c r="J1195" s="26">
        <f>(SMA1MSFT[[#This Row],[Adj Close]]-SMA1MSFT[[#This Row],[3-MA]])</f>
        <v>8.8207333333333509</v>
      </c>
      <c r="K1195" s="11">
        <f t="shared" si="92"/>
        <v>77.805336537778089</v>
      </c>
      <c r="L1195" s="11">
        <f>ABS(SMA1MSFT[[#This Row],[Erorr 2]])</f>
        <v>8.8207333333333509</v>
      </c>
      <c r="M1195" s="25">
        <f>SMA1MSFT[[#This Row],[Abs Erorr 2]]/SMA1MSFT[[#This Row],[Adj Close]]</f>
        <v>2.1344007353472021E-2</v>
      </c>
      <c r="N1195" s="23">
        <f t="shared" si="94"/>
        <v>400.7294</v>
      </c>
      <c r="O1195" s="27">
        <f>SMA1MSFT[[#This Row],[Adj Close]]-SMA1MSFT[[#This Row],[6-MA]]</f>
        <v>12.53570000000002</v>
      </c>
      <c r="P1195" s="11">
        <f>(SMA1MSFT[[#This Row],[Adj Close]]-N1195)^2</f>
        <v>157.14377449000051</v>
      </c>
      <c r="Q1195" s="11">
        <f>ABS(SMA1MSFT[[#This Row],[Erorr 3]])</f>
        <v>12.53570000000002</v>
      </c>
      <c r="R1195" s="28">
        <f>SMA1MSFT[[#This Row],[Abs Erorr 3]]/SMA1MSFT[[#This Row],[Adj Close]]</f>
        <v>3.0333313894640557E-2</v>
      </c>
    </row>
    <row r="1196" spans="2:18">
      <c r="B1196" s="14">
        <v>45518.291666666664</v>
      </c>
      <c r="C1196" s="15">
        <v>416.11</v>
      </c>
      <c r="D1196" s="23">
        <f t="shared" si="91"/>
        <v>413.26510000000002</v>
      </c>
      <c r="E1196" s="24">
        <f>SMA1MSFT[[#This Row],[Adj Close]]-SMA1MSFT[[#This Row],[Naive Trend ]]</f>
        <v>2.8448999999999955</v>
      </c>
      <c r="F1196" s="6">
        <f t="shared" si="90"/>
        <v>8.0934560099999739</v>
      </c>
      <c r="G1196" s="6">
        <f>ABS(SMA1MSFT[[#This Row],[Erorr 1]])</f>
        <v>2.8448999999999955</v>
      </c>
      <c r="H1196" s="25">
        <f>SMA1MSFT[[#This Row],[Abs Erorr 1]]/SMA1MSFT[[#This Row],[Adj Close]]</f>
        <v>6.8368940905049035E-3</v>
      </c>
      <c r="I1196" s="23">
        <f t="shared" si="93"/>
        <v>408.21090000000004</v>
      </c>
      <c r="J1196" s="26">
        <f>(SMA1MSFT[[#This Row],[Adj Close]]-SMA1MSFT[[#This Row],[3-MA]])</f>
        <v>7.8990999999999758</v>
      </c>
      <c r="K1196" s="11">
        <f t="shared" si="92"/>
        <v>62.395780809999614</v>
      </c>
      <c r="L1196" s="11">
        <f>ABS(SMA1MSFT[[#This Row],[Erorr 2]])</f>
        <v>7.8990999999999758</v>
      </c>
      <c r="M1196" s="25">
        <f>SMA1MSFT[[#This Row],[Abs Erorr 2]]/SMA1MSFT[[#This Row],[Adj Close]]</f>
        <v>1.8983201557280466E-2</v>
      </c>
      <c r="N1196" s="23">
        <f t="shared" si="94"/>
        <v>403.86706666666663</v>
      </c>
      <c r="O1196" s="27">
        <f>SMA1MSFT[[#This Row],[Adj Close]]-SMA1MSFT[[#This Row],[6-MA]]</f>
        <v>12.242933333333383</v>
      </c>
      <c r="P1196" s="11">
        <f>(SMA1MSFT[[#This Row],[Adj Close]]-N1196)^2</f>
        <v>149.88941660444567</v>
      </c>
      <c r="Q1196" s="11">
        <f>ABS(SMA1MSFT[[#This Row],[Erorr 3]])</f>
        <v>12.242933333333383</v>
      </c>
      <c r="R1196" s="28">
        <f>SMA1MSFT[[#This Row],[Abs Erorr 3]]/SMA1MSFT[[#This Row],[Adj Close]]</f>
        <v>2.9422348257271833E-2</v>
      </c>
    </row>
    <row r="1197" spans="2:18">
      <c r="B1197" s="14">
        <v>45519.291666666664</v>
      </c>
      <c r="C1197" s="15">
        <v>421.03</v>
      </c>
      <c r="D1197" s="23">
        <f t="shared" si="91"/>
        <v>416.11</v>
      </c>
      <c r="E1197" s="24">
        <f>SMA1MSFT[[#This Row],[Adj Close]]-SMA1MSFT[[#This Row],[Naive Trend ]]</f>
        <v>4.9199999999999591</v>
      </c>
      <c r="F1197" s="6">
        <f t="shared" si="90"/>
        <v>24.206399999999597</v>
      </c>
      <c r="G1197" s="6">
        <f>ABS(SMA1MSFT[[#This Row],[Erorr 1]])</f>
        <v>4.9199999999999591</v>
      </c>
      <c r="H1197" s="25">
        <f>SMA1MSFT[[#This Row],[Abs Erorr 1]]/SMA1MSFT[[#This Row],[Adj Close]]</f>
        <v>1.1685628102510413E-2</v>
      </c>
      <c r="I1197" s="23">
        <f t="shared" si="93"/>
        <v>411.81773333333331</v>
      </c>
      <c r="J1197" s="26">
        <f>(SMA1MSFT[[#This Row],[Adj Close]]-SMA1MSFT[[#This Row],[3-MA]])</f>
        <v>9.2122666666666646</v>
      </c>
      <c r="K1197" s="11">
        <f t="shared" si="92"/>
        <v>84.865857137777738</v>
      </c>
      <c r="L1197" s="11">
        <f>ABS(SMA1MSFT[[#This Row],[Erorr 2]])</f>
        <v>9.2122666666666646</v>
      </c>
      <c r="M1197" s="25">
        <f>SMA1MSFT[[#This Row],[Abs Erorr 2]]/SMA1MSFT[[#This Row],[Adj Close]]</f>
        <v>2.1880309399963577E-2</v>
      </c>
      <c r="N1197" s="23">
        <f t="shared" si="94"/>
        <v>406.73689999999993</v>
      </c>
      <c r="O1197" s="27">
        <f>SMA1MSFT[[#This Row],[Adj Close]]-SMA1MSFT[[#This Row],[6-MA]]</f>
        <v>14.293100000000038</v>
      </c>
      <c r="P1197" s="11">
        <f>(SMA1MSFT[[#This Row],[Adj Close]]-N1197)^2</f>
        <v>204.29270761000109</v>
      </c>
      <c r="Q1197" s="11">
        <f>ABS(SMA1MSFT[[#This Row],[Erorr 3]])</f>
        <v>14.293100000000038</v>
      </c>
      <c r="R1197" s="28">
        <f>SMA1MSFT[[#This Row],[Abs Erorr 3]]/SMA1MSFT[[#This Row],[Adj Close]]</f>
        <v>3.394793720162468E-2</v>
      </c>
    </row>
    <row r="1198" spans="2:18">
      <c r="B1198" s="14">
        <v>45520.291666666664</v>
      </c>
      <c r="C1198" s="15">
        <v>418.47</v>
      </c>
      <c r="D1198" s="23">
        <f t="shared" si="91"/>
        <v>421.03</v>
      </c>
      <c r="E1198" s="24">
        <f>SMA1MSFT[[#This Row],[Adj Close]]-SMA1MSFT[[#This Row],[Naive Trend ]]</f>
        <v>-2.5599999999999454</v>
      </c>
      <c r="F1198" s="6">
        <f t="shared" si="90"/>
        <v>6.5535999999997205</v>
      </c>
      <c r="G1198" s="6">
        <f>ABS(SMA1MSFT[[#This Row],[Erorr 1]])</f>
        <v>2.5599999999999454</v>
      </c>
      <c r="H1198" s="25">
        <f>SMA1MSFT[[#This Row],[Abs Erorr 1]]/SMA1MSFT[[#This Row],[Adj Close]]</f>
        <v>6.1175233589025385E-3</v>
      </c>
      <c r="I1198" s="23">
        <f t="shared" si="93"/>
        <v>416.80169999999998</v>
      </c>
      <c r="J1198" s="26">
        <f>(SMA1MSFT[[#This Row],[Adj Close]]-SMA1MSFT[[#This Row],[3-MA]])</f>
        <v>1.6683000000000447</v>
      </c>
      <c r="K1198" s="11">
        <f t="shared" si="92"/>
        <v>2.7832248900001493</v>
      </c>
      <c r="L1198" s="11">
        <f>ABS(SMA1MSFT[[#This Row],[Erorr 2]])</f>
        <v>1.6683000000000447</v>
      </c>
      <c r="M1198" s="25">
        <f>SMA1MSFT[[#This Row],[Abs Erorr 2]]/SMA1MSFT[[#This Row],[Adj Close]]</f>
        <v>3.9866657108037487E-3</v>
      </c>
      <c r="N1198" s="23">
        <f t="shared" si="94"/>
        <v>410.6230333333333</v>
      </c>
      <c r="O1198" s="27">
        <f>SMA1MSFT[[#This Row],[Adj Close]]-SMA1MSFT[[#This Row],[6-MA]]</f>
        <v>7.8469666666667308</v>
      </c>
      <c r="P1198" s="11">
        <f>(SMA1MSFT[[#This Row],[Adj Close]]-N1198)^2</f>
        <v>61.574885867778782</v>
      </c>
      <c r="Q1198" s="11">
        <f>ABS(SMA1MSFT[[#This Row],[Erorr 3]])</f>
        <v>7.8469666666667308</v>
      </c>
      <c r="R1198" s="28">
        <f>SMA1MSFT[[#This Row],[Abs Erorr 3]]/SMA1MSFT[[#This Row],[Adj Close]]</f>
        <v>1.8751563234322009E-2</v>
      </c>
    </row>
    <row r="1199" spans="2:18">
      <c r="B1199" s="14">
        <v>45523.291666666664</v>
      </c>
      <c r="C1199" s="15">
        <v>421.53</v>
      </c>
      <c r="D1199" s="23">
        <f t="shared" si="91"/>
        <v>418.47</v>
      </c>
      <c r="E1199" s="24">
        <f>SMA1MSFT[[#This Row],[Adj Close]]-SMA1MSFT[[#This Row],[Naive Trend ]]</f>
        <v>3.0599999999999454</v>
      </c>
      <c r="F1199" s="6">
        <f t="shared" si="90"/>
        <v>9.363599999999666</v>
      </c>
      <c r="G1199" s="6">
        <f>ABS(SMA1MSFT[[#This Row],[Erorr 1]])</f>
        <v>3.0599999999999454</v>
      </c>
      <c r="H1199" s="25">
        <f>SMA1MSFT[[#This Row],[Abs Erorr 1]]/SMA1MSFT[[#This Row],[Adj Close]]</f>
        <v>7.2592698028608772E-3</v>
      </c>
      <c r="I1199" s="23">
        <f t="shared" si="93"/>
        <v>418.53666666666669</v>
      </c>
      <c r="J1199" s="26">
        <f>(SMA1MSFT[[#This Row],[Adj Close]]-SMA1MSFT[[#This Row],[3-MA]])</f>
        <v>2.9933333333332826</v>
      </c>
      <c r="K1199" s="11">
        <f t="shared" si="92"/>
        <v>8.9600444444441401</v>
      </c>
      <c r="L1199" s="11">
        <f>ABS(SMA1MSFT[[#This Row],[Erorr 2]])</f>
        <v>2.9933333333332826</v>
      </c>
      <c r="M1199" s="25">
        <f>SMA1MSFT[[#This Row],[Abs Erorr 2]]/SMA1MSFT[[#This Row],[Adj Close]]</f>
        <v>7.1011157766547638E-3</v>
      </c>
      <c r="N1199" s="23">
        <f t="shared" si="94"/>
        <v>413.37378333333345</v>
      </c>
      <c r="O1199" s="27">
        <f>SMA1MSFT[[#This Row],[Adj Close]]-SMA1MSFT[[#This Row],[6-MA]]</f>
        <v>8.1562166666665235</v>
      </c>
      <c r="P1199" s="11">
        <f>(SMA1MSFT[[#This Row],[Adj Close]]-N1199)^2</f>
        <v>66.523870313608768</v>
      </c>
      <c r="Q1199" s="11">
        <f>ABS(SMA1MSFT[[#This Row],[Erorr 3]])</f>
        <v>8.1562166666665235</v>
      </c>
      <c r="R1199" s="28">
        <f>SMA1MSFT[[#This Row],[Abs Erorr 3]]/SMA1MSFT[[#This Row],[Adj Close]]</f>
        <v>1.9349077566641813E-2</v>
      </c>
    </row>
    <row r="1200" spans="2:18">
      <c r="B1200" s="14">
        <v>45524.291666666664</v>
      </c>
      <c r="C1200" s="15">
        <v>424.8</v>
      </c>
      <c r="D1200" s="23">
        <f t="shared" si="91"/>
        <v>421.53</v>
      </c>
      <c r="E1200" s="24">
        <f>SMA1MSFT[[#This Row],[Adj Close]]-SMA1MSFT[[#This Row],[Naive Trend ]]</f>
        <v>3.2700000000000387</v>
      </c>
      <c r="F1200" s="6">
        <f t="shared" si="90"/>
        <v>10.692900000000252</v>
      </c>
      <c r="G1200" s="6">
        <f>ABS(SMA1MSFT[[#This Row],[Erorr 1]])</f>
        <v>3.2700000000000387</v>
      </c>
      <c r="H1200" s="25">
        <f>SMA1MSFT[[#This Row],[Abs Erorr 1]]/SMA1MSFT[[#This Row],[Adj Close]]</f>
        <v>7.6977401129944409E-3</v>
      </c>
      <c r="I1200" s="23">
        <f t="shared" si="93"/>
        <v>420.34333333333331</v>
      </c>
      <c r="J1200" s="26">
        <f>(SMA1MSFT[[#This Row],[Adj Close]]-SMA1MSFT[[#This Row],[3-MA]])</f>
        <v>4.4566666666667061</v>
      </c>
      <c r="K1200" s="11">
        <f t="shared" si="92"/>
        <v>19.86187777777813</v>
      </c>
      <c r="L1200" s="11">
        <f>ABS(SMA1MSFT[[#This Row],[Erorr 2]])</f>
        <v>4.4566666666667061</v>
      </c>
      <c r="M1200" s="25">
        <f>SMA1MSFT[[#This Row],[Abs Erorr 2]]/SMA1MSFT[[#This Row],[Adj Close]]</f>
        <v>1.0491211550533676E-2</v>
      </c>
      <c r="N1200" s="23">
        <f t="shared" si="94"/>
        <v>416.08053333333328</v>
      </c>
      <c r="O1200" s="27">
        <f>SMA1MSFT[[#This Row],[Adj Close]]-SMA1MSFT[[#This Row],[6-MA]]</f>
        <v>8.7194666666667331</v>
      </c>
      <c r="P1200" s="11">
        <f>(SMA1MSFT[[#This Row],[Adj Close]]-N1200)^2</f>
        <v>76.029098951112275</v>
      </c>
      <c r="Q1200" s="11">
        <f>ABS(SMA1MSFT[[#This Row],[Erorr 3]])</f>
        <v>8.7194666666667331</v>
      </c>
      <c r="R1200" s="28">
        <f>SMA1MSFT[[#This Row],[Abs Erorr 3]]/SMA1MSFT[[#This Row],[Adj Close]]</f>
        <v>2.0526051475204175E-2</v>
      </c>
    </row>
    <row r="1201" spans="2:18">
      <c r="B1201" s="14">
        <v>45525.291666666664</v>
      </c>
      <c r="C1201" s="15">
        <v>424.14</v>
      </c>
      <c r="D1201" s="23">
        <f t="shared" si="91"/>
        <v>424.8</v>
      </c>
      <c r="E1201" s="24">
        <f>SMA1MSFT[[#This Row],[Adj Close]]-SMA1MSFT[[#This Row],[Naive Trend ]]</f>
        <v>-0.66000000000002501</v>
      </c>
      <c r="F1201" s="6">
        <f t="shared" si="90"/>
        <v>0.43560000000003302</v>
      </c>
      <c r="G1201" s="6">
        <f>ABS(SMA1MSFT[[#This Row],[Erorr 1]])</f>
        <v>0.66000000000002501</v>
      </c>
      <c r="H1201" s="25">
        <f>SMA1MSFT[[#This Row],[Abs Erorr 1]]/SMA1MSFT[[#This Row],[Adj Close]]</f>
        <v>1.5560899702928869E-3</v>
      </c>
      <c r="I1201" s="23">
        <f t="shared" si="93"/>
        <v>421.59999999999997</v>
      </c>
      <c r="J1201" s="26">
        <f>(SMA1MSFT[[#This Row],[Adj Close]]-SMA1MSFT[[#This Row],[3-MA]])</f>
        <v>2.5400000000000205</v>
      </c>
      <c r="K1201" s="11">
        <f t="shared" si="92"/>
        <v>6.4516000000001039</v>
      </c>
      <c r="L1201" s="11">
        <f>ABS(SMA1MSFT[[#This Row],[Erorr 2]])</f>
        <v>2.5400000000000205</v>
      </c>
      <c r="M1201" s="25">
        <f>SMA1MSFT[[#This Row],[Abs Erorr 2]]/SMA1MSFT[[#This Row],[Adj Close]]</f>
        <v>5.9885886735512343E-3</v>
      </c>
      <c r="N1201" s="23">
        <f t="shared" si="94"/>
        <v>419.20085</v>
      </c>
      <c r="O1201" s="27">
        <f>SMA1MSFT[[#This Row],[Adj Close]]-SMA1MSFT[[#This Row],[6-MA]]</f>
        <v>4.9391499999999837</v>
      </c>
      <c r="P1201" s="11">
        <f>(SMA1MSFT[[#This Row],[Adj Close]]-N1201)^2</f>
        <v>24.395202722499839</v>
      </c>
      <c r="Q1201" s="11">
        <f>ABS(SMA1MSFT[[#This Row],[Erorr 3]])</f>
        <v>4.9391499999999837</v>
      </c>
      <c r="R1201" s="28">
        <f>SMA1MSFT[[#This Row],[Abs Erorr 3]]/SMA1MSFT[[#This Row],[Adj Close]]</f>
        <v>1.1645093601169387E-2</v>
      </c>
    </row>
    <row r="1202" spans="2:18">
      <c r="B1202" s="14">
        <v>45526.291666666664</v>
      </c>
      <c r="C1202" s="15">
        <v>415.55</v>
      </c>
      <c r="D1202" s="23">
        <f t="shared" si="91"/>
        <v>424.14</v>
      </c>
      <c r="E1202" s="24">
        <f>SMA1MSFT[[#This Row],[Adj Close]]-SMA1MSFT[[#This Row],[Naive Trend ]]</f>
        <v>-8.589999999999975</v>
      </c>
      <c r="F1202" s="6">
        <f t="shared" si="90"/>
        <v>73.788099999999574</v>
      </c>
      <c r="G1202" s="6">
        <f>ABS(SMA1MSFT[[#This Row],[Erorr 1]])</f>
        <v>8.589999999999975</v>
      </c>
      <c r="H1202" s="25">
        <f>SMA1MSFT[[#This Row],[Abs Erorr 1]]/SMA1MSFT[[#This Row],[Adj Close]]</f>
        <v>2.0671399350258631E-2</v>
      </c>
      <c r="I1202" s="23">
        <f t="shared" si="93"/>
        <v>423.48999999999995</v>
      </c>
      <c r="J1202" s="26">
        <f>(SMA1MSFT[[#This Row],[Adj Close]]-SMA1MSFT[[#This Row],[3-MA]])</f>
        <v>-7.9399999999999409</v>
      </c>
      <c r="K1202" s="11">
        <f t="shared" si="92"/>
        <v>63.04359999999906</v>
      </c>
      <c r="L1202" s="11">
        <f>ABS(SMA1MSFT[[#This Row],[Erorr 2]])</f>
        <v>7.9399999999999409</v>
      </c>
      <c r="M1202" s="25">
        <f>SMA1MSFT[[#This Row],[Abs Erorr 2]]/SMA1MSFT[[#This Row],[Adj Close]]</f>
        <v>1.9107207315605682E-2</v>
      </c>
      <c r="N1202" s="23">
        <f t="shared" si="94"/>
        <v>421.01333333333332</v>
      </c>
      <c r="O1202" s="27">
        <f>SMA1MSFT[[#This Row],[Adj Close]]-SMA1MSFT[[#This Row],[6-MA]]</f>
        <v>-5.4633333333333098</v>
      </c>
      <c r="P1202" s="11">
        <f>(SMA1MSFT[[#This Row],[Adj Close]]-N1202)^2</f>
        <v>29.848011111110853</v>
      </c>
      <c r="Q1202" s="11">
        <f>ABS(SMA1MSFT[[#This Row],[Erorr 3]])</f>
        <v>5.4633333333333098</v>
      </c>
      <c r="R1202" s="28">
        <f>SMA1MSFT[[#This Row],[Abs Erorr 3]]/SMA1MSFT[[#This Row],[Adj Close]]</f>
        <v>1.3147234588697654E-2</v>
      </c>
    </row>
    <row r="1203" spans="2:18">
      <c r="B1203" s="14">
        <v>45527.291666666664</v>
      </c>
      <c r="C1203" s="15">
        <v>416.79</v>
      </c>
      <c r="D1203" s="23">
        <f t="shared" si="91"/>
        <v>415.55</v>
      </c>
      <c r="E1203" s="24">
        <f>SMA1MSFT[[#This Row],[Adj Close]]-SMA1MSFT[[#This Row],[Naive Trend ]]</f>
        <v>1.2400000000000091</v>
      </c>
      <c r="F1203" s="6">
        <f t="shared" si="90"/>
        <v>1.5376000000000225</v>
      </c>
      <c r="G1203" s="6">
        <f>ABS(SMA1MSFT[[#This Row],[Erorr 1]])</f>
        <v>1.2400000000000091</v>
      </c>
      <c r="H1203" s="25">
        <f>SMA1MSFT[[#This Row],[Abs Erorr 1]]/SMA1MSFT[[#This Row],[Adj Close]]</f>
        <v>2.97511936466808E-3</v>
      </c>
      <c r="I1203" s="23">
        <f t="shared" si="93"/>
        <v>421.49666666666667</v>
      </c>
      <c r="J1203" s="26">
        <f>(SMA1MSFT[[#This Row],[Adj Close]]-SMA1MSFT[[#This Row],[3-MA]])</f>
        <v>-4.7066666666666492</v>
      </c>
      <c r="K1203" s="11">
        <f t="shared" si="92"/>
        <v>22.152711111110946</v>
      </c>
      <c r="L1203" s="11">
        <f>ABS(SMA1MSFT[[#This Row],[Erorr 2]])</f>
        <v>4.7066666666666492</v>
      </c>
      <c r="M1203" s="25">
        <f>SMA1MSFT[[#This Row],[Abs Erorr 2]]/SMA1MSFT[[#This Row],[Adj Close]]</f>
        <v>1.1292657373417427E-2</v>
      </c>
      <c r="N1203" s="23">
        <f t="shared" si="94"/>
        <v>420.92</v>
      </c>
      <c r="O1203" s="27">
        <f>SMA1MSFT[[#This Row],[Adj Close]]-SMA1MSFT[[#This Row],[6-MA]]</f>
        <v>-4.1299999999999955</v>
      </c>
      <c r="P1203" s="11">
        <f>(SMA1MSFT[[#This Row],[Adj Close]]-N1203)^2</f>
        <v>17.056899999999963</v>
      </c>
      <c r="Q1203" s="11">
        <f>ABS(SMA1MSFT[[#This Row],[Erorr 3]])</f>
        <v>4.1299999999999955</v>
      </c>
      <c r="R1203" s="28">
        <f>SMA1MSFT[[#This Row],[Abs Erorr 3]]/SMA1MSFT[[#This Row],[Adj Close]]</f>
        <v>9.9090669161927963E-3</v>
      </c>
    </row>
    <row r="1204" spans="2:18">
      <c r="B1204" s="14">
        <v>45530.291666666664</v>
      </c>
      <c r="C1204" s="15">
        <v>413.49</v>
      </c>
      <c r="D1204" s="23">
        <f t="shared" si="91"/>
        <v>416.79</v>
      </c>
      <c r="E1204" s="24">
        <f>SMA1MSFT[[#This Row],[Adj Close]]-SMA1MSFT[[#This Row],[Naive Trend ]]</f>
        <v>-3.3000000000000114</v>
      </c>
      <c r="F1204" s="6">
        <f t="shared" si="90"/>
        <v>10.890000000000075</v>
      </c>
      <c r="G1204" s="6">
        <f>ABS(SMA1MSFT[[#This Row],[Erorr 1]])</f>
        <v>3.3000000000000114</v>
      </c>
      <c r="H1204" s="25">
        <f>SMA1MSFT[[#This Row],[Abs Erorr 1]]/SMA1MSFT[[#This Row],[Adj Close]]</f>
        <v>7.9808459696728128E-3</v>
      </c>
      <c r="I1204" s="23">
        <f t="shared" si="93"/>
        <v>418.82666666666665</v>
      </c>
      <c r="J1204" s="26">
        <f>(SMA1MSFT[[#This Row],[Adj Close]]-SMA1MSFT[[#This Row],[3-MA]])</f>
        <v>-5.3366666666666447</v>
      </c>
      <c r="K1204" s="11">
        <f t="shared" si="92"/>
        <v>28.480011111110876</v>
      </c>
      <c r="L1204" s="11">
        <f>ABS(SMA1MSFT[[#This Row],[Erorr 2]])</f>
        <v>5.3366666666666447</v>
      </c>
      <c r="M1204" s="25">
        <f>SMA1MSFT[[#This Row],[Abs Erorr 2]]/SMA1MSFT[[#This Row],[Adj Close]]</f>
        <v>1.2906398381258663E-2</v>
      </c>
      <c r="N1204" s="23">
        <f t="shared" si="94"/>
        <v>420.21333333333337</v>
      </c>
      <c r="O1204" s="27">
        <f>SMA1MSFT[[#This Row],[Adj Close]]-SMA1MSFT[[#This Row],[6-MA]]</f>
        <v>-6.7233333333333576</v>
      </c>
      <c r="P1204" s="11">
        <f>(SMA1MSFT[[#This Row],[Adj Close]]-N1204)^2</f>
        <v>45.203211111111436</v>
      </c>
      <c r="Q1204" s="11">
        <f>ABS(SMA1MSFT[[#This Row],[Erorr 3]])</f>
        <v>6.7233333333333576</v>
      </c>
      <c r="R1204" s="28">
        <f>SMA1MSFT[[#This Row],[Abs Erorr 3]]/SMA1MSFT[[#This Row],[Adj Close]]</f>
        <v>1.6259965980636431E-2</v>
      </c>
    </row>
    <row r="1205" spans="2:18">
      <c r="B1205" s="14">
        <v>45531.291666666664</v>
      </c>
      <c r="C1205" s="15">
        <v>413.84</v>
      </c>
      <c r="D1205" s="23">
        <f t="shared" si="91"/>
        <v>413.49</v>
      </c>
      <c r="E1205" s="24">
        <f>SMA1MSFT[[#This Row],[Adj Close]]-SMA1MSFT[[#This Row],[Naive Trend ]]</f>
        <v>0.34999999999996589</v>
      </c>
      <c r="F1205" s="6">
        <f t="shared" si="90"/>
        <v>0.12249999999997613</v>
      </c>
      <c r="G1205" s="6">
        <f>ABS(SMA1MSFT[[#This Row],[Erorr 1]])</f>
        <v>0.34999999999996589</v>
      </c>
      <c r="H1205" s="25">
        <f>SMA1MSFT[[#This Row],[Abs Erorr 1]]/SMA1MSFT[[#This Row],[Adj Close]]</f>
        <v>8.4573748308516795E-4</v>
      </c>
      <c r="I1205" s="23">
        <f t="shared" si="93"/>
        <v>415.27666666666664</v>
      </c>
      <c r="J1205" s="26">
        <f>(SMA1MSFT[[#This Row],[Adj Close]]-SMA1MSFT[[#This Row],[3-MA]])</f>
        <v>-1.4366666666666674</v>
      </c>
      <c r="K1205" s="11">
        <f t="shared" si="92"/>
        <v>2.0640111111111135</v>
      </c>
      <c r="L1205" s="11">
        <f>ABS(SMA1MSFT[[#This Row],[Erorr 2]])</f>
        <v>1.4366666666666674</v>
      </c>
      <c r="M1205" s="25">
        <f>SMA1MSFT[[#This Row],[Abs Erorr 2]]/SMA1MSFT[[#This Row],[Adj Close]]</f>
        <v>3.4715510019975534E-3</v>
      </c>
      <c r="N1205" s="23">
        <f t="shared" si="94"/>
        <v>419.38333333333338</v>
      </c>
      <c r="O1205" s="27">
        <f>SMA1MSFT[[#This Row],[Adj Close]]-SMA1MSFT[[#This Row],[6-MA]]</f>
        <v>-5.5433333333334076</v>
      </c>
      <c r="P1205" s="11">
        <f>(SMA1MSFT[[#This Row],[Adj Close]]-N1205)^2</f>
        <v>30.728544444445269</v>
      </c>
      <c r="Q1205" s="11">
        <f>ABS(SMA1MSFT[[#This Row],[Erorr 3]])</f>
        <v>5.5433333333334076</v>
      </c>
      <c r="R1205" s="28">
        <f>SMA1MSFT[[#This Row],[Abs Erorr 3]]/SMA1MSFT[[#This Row],[Adj Close]]</f>
        <v>1.3394870803531335E-2</v>
      </c>
    </row>
    <row r="1206" spans="2:18">
      <c r="B1206" s="14">
        <v>45532.291666666664</v>
      </c>
      <c r="C1206" s="15">
        <v>410.6</v>
      </c>
      <c r="D1206" s="23">
        <f t="shared" si="91"/>
        <v>413.84</v>
      </c>
      <c r="E1206" s="24">
        <f>SMA1MSFT[[#This Row],[Adj Close]]-SMA1MSFT[[#This Row],[Naive Trend ]]</f>
        <v>-3.2399999999999523</v>
      </c>
      <c r="F1206" s="6">
        <f t="shared" si="90"/>
        <v>10.497599999999691</v>
      </c>
      <c r="G1206" s="6">
        <f>ABS(SMA1MSFT[[#This Row],[Erorr 1]])</f>
        <v>3.2399999999999523</v>
      </c>
      <c r="H1206" s="25">
        <f>SMA1MSFT[[#This Row],[Abs Erorr 1]]/SMA1MSFT[[#This Row],[Adj Close]]</f>
        <v>7.8908913784704136E-3</v>
      </c>
      <c r="I1206" s="23">
        <f t="shared" si="93"/>
        <v>414.70666666666665</v>
      </c>
      <c r="J1206" s="26">
        <f>(SMA1MSFT[[#This Row],[Adj Close]]-SMA1MSFT[[#This Row],[3-MA]])</f>
        <v>-4.1066666666666265</v>
      </c>
      <c r="K1206" s="11">
        <f t="shared" si="92"/>
        <v>16.864711111110783</v>
      </c>
      <c r="L1206" s="11">
        <f>ABS(SMA1MSFT[[#This Row],[Erorr 2]])</f>
        <v>4.1066666666666265</v>
      </c>
      <c r="M1206" s="25">
        <f>SMA1MSFT[[#This Row],[Abs Erorr 2]]/SMA1MSFT[[#This Row],[Adj Close]]</f>
        <v>1.0001623640201233E-2</v>
      </c>
      <c r="N1206" s="23">
        <f t="shared" si="94"/>
        <v>418.10166666666669</v>
      </c>
      <c r="O1206" s="27">
        <f>SMA1MSFT[[#This Row],[Adj Close]]-SMA1MSFT[[#This Row],[6-MA]]</f>
        <v>-7.5016666666666652</v>
      </c>
      <c r="P1206" s="11">
        <f>(SMA1MSFT[[#This Row],[Adj Close]]-N1206)^2</f>
        <v>56.275002777777758</v>
      </c>
      <c r="Q1206" s="11">
        <f>ABS(SMA1MSFT[[#This Row],[Erorr 3]])</f>
        <v>7.5016666666666652</v>
      </c>
      <c r="R1206" s="28">
        <f>SMA1MSFT[[#This Row],[Abs Erorr 3]]/SMA1MSFT[[#This Row],[Adj Close]]</f>
        <v>1.8270011365481405E-2</v>
      </c>
    </row>
    <row r="1207" spans="2:18">
      <c r="B1207" s="14">
        <v>45533.291666666664</v>
      </c>
      <c r="C1207" s="15">
        <v>413.12</v>
      </c>
      <c r="D1207" s="23">
        <f t="shared" si="91"/>
        <v>410.6</v>
      </c>
      <c r="E1207" s="24">
        <f>SMA1MSFT[[#This Row],[Adj Close]]-SMA1MSFT[[#This Row],[Naive Trend ]]</f>
        <v>2.5199999999999818</v>
      </c>
      <c r="F1207" s="6">
        <f t="shared" si="90"/>
        <v>6.3503999999999081</v>
      </c>
      <c r="G1207" s="6">
        <f>ABS(SMA1MSFT[[#This Row],[Erorr 1]])</f>
        <v>2.5199999999999818</v>
      </c>
      <c r="H1207" s="25">
        <f>SMA1MSFT[[#This Row],[Abs Erorr 1]]/SMA1MSFT[[#This Row],[Adj Close]]</f>
        <v>6.0999225406661063E-3</v>
      </c>
      <c r="I1207" s="23">
        <f t="shared" si="93"/>
        <v>412.64333333333326</v>
      </c>
      <c r="J1207" s="26">
        <f>(SMA1MSFT[[#This Row],[Adj Close]]-SMA1MSFT[[#This Row],[3-MA]])</f>
        <v>0.47666666666674473</v>
      </c>
      <c r="K1207" s="11">
        <f t="shared" si="92"/>
        <v>0.22721111111118553</v>
      </c>
      <c r="L1207" s="11">
        <f>ABS(SMA1MSFT[[#This Row],[Erorr 2]])</f>
        <v>0.47666666666674473</v>
      </c>
      <c r="M1207" s="25">
        <f>SMA1MSFT[[#This Row],[Abs Erorr 2]]/SMA1MSFT[[#This Row],[Adj Close]]</f>
        <v>1.1538213271367755E-3</v>
      </c>
      <c r="N1207" s="23">
        <f t="shared" si="94"/>
        <v>415.73499999999996</v>
      </c>
      <c r="O1207" s="27">
        <f>SMA1MSFT[[#This Row],[Adj Close]]-SMA1MSFT[[#This Row],[6-MA]]</f>
        <v>-2.6149999999999523</v>
      </c>
      <c r="P1207" s="11">
        <f>(SMA1MSFT[[#This Row],[Adj Close]]-N1207)^2</f>
        <v>6.83822499999975</v>
      </c>
      <c r="Q1207" s="11">
        <f>ABS(SMA1MSFT[[#This Row],[Erorr 3]])</f>
        <v>2.6149999999999523</v>
      </c>
      <c r="R1207" s="28">
        <f>SMA1MSFT[[#This Row],[Abs Erorr 3]]/SMA1MSFT[[#This Row],[Adj Close]]</f>
        <v>6.3298799380324174E-3</v>
      </c>
    </row>
    <row r="1208" spans="2:18">
      <c r="B1208" s="14">
        <v>45534.291666666664</v>
      </c>
      <c r="C1208" s="15">
        <v>417.14</v>
      </c>
      <c r="D1208" s="23">
        <f t="shared" si="91"/>
        <v>413.12</v>
      </c>
      <c r="E1208" s="24">
        <f>SMA1MSFT[[#This Row],[Adj Close]]-SMA1MSFT[[#This Row],[Naive Trend ]]</f>
        <v>4.0199999999999818</v>
      </c>
      <c r="F1208" s="6">
        <f t="shared" si="90"/>
        <v>16.160399999999854</v>
      </c>
      <c r="G1208" s="6">
        <f>ABS(SMA1MSFT[[#This Row],[Erorr 1]])</f>
        <v>4.0199999999999818</v>
      </c>
      <c r="H1208" s="25">
        <f>SMA1MSFT[[#This Row],[Abs Erorr 1]]/SMA1MSFT[[#This Row],[Adj Close]]</f>
        <v>9.637052308577412E-3</v>
      </c>
      <c r="I1208" s="23">
        <f t="shared" si="93"/>
        <v>412.52</v>
      </c>
      <c r="J1208" s="26">
        <f>(SMA1MSFT[[#This Row],[Adj Close]]-SMA1MSFT[[#This Row],[3-MA]])</f>
        <v>4.6200000000000045</v>
      </c>
      <c r="K1208" s="11">
        <f t="shared" si="92"/>
        <v>21.344400000000043</v>
      </c>
      <c r="L1208" s="11">
        <f>ABS(SMA1MSFT[[#This Row],[Erorr 2]])</f>
        <v>4.6200000000000045</v>
      </c>
      <c r="M1208" s="25">
        <f>SMA1MSFT[[#This Row],[Abs Erorr 2]]/SMA1MSFT[[#This Row],[Adj Close]]</f>
        <v>1.1075418324783058E-2</v>
      </c>
      <c r="N1208" s="23">
        <f t="shared" si="94"/>
        <v>413.89833333333331</v>
      </c>
      <c r="O1208" s="27">
        <f>SMA1MSFT[[#This Row],[Adj Close]]-SMA1MSFT[[#This Row],[6-MA]]</f>
        <v>3.2416666666666742</v>
      </c>
      <c r="P1208" s="11">
        <f>(SMA1MSFT[[#This Row],[Adj Close]]-N1208)^2</f>
        <v>10.508402777777826</v>
      </c>
      <c r="Q1208" s="11">
        <f>ABS(SMA1MSFT[[#This Row],[Erorr 3]])</f>
        <v>3.2416666666666742</v>
      </c>
      <c r="R1208" s="28">
        <f>SMA1MSFT[[#This Row],[Abs Erorr 3]]/SMA1MSFT[[#This Row],[Adj Close]]</f>
        <v>7.7711719486663333E-3</v>
      </c>
    </row>
    <row r="1209" spans="2:18">
      <c r="B1209" s="14">
        <v>45538.291666666664</v>
      </c>
      <c r="C1209" s="15">
        <v>409.44</v>
      </c>
      <c r="D1209" s="23">
        <f t="shared" si="91"/>
        <v>417.14</v>
      </c>
      <c r="E1209" s="24">
        <f>SMA1MSFT[[#This Row],[Adj Close]]-SMA1MSFT[[#This Row],[Naive Trend ]]</f>
        <v>-7.6999999999999886</v>
      </c>
      <c r="F1209" s="6">
        <f t="shared" si="90"/>
        <v>59.289999999999822</v>
      </c>
      <c r="G1209" s="6">
        <f>ABS(SMA1MSFT[[#This Row],[Erorr 1]])</f>
        <v>7.6999999999999886</v>
      </c>
      <c r="H1209" s="25">
        <f>SMA1MSFT[[#This Row],[Abs Erorr 1]]/SMA1MSFT[[#This Row],[Adj Close]]</f>
        <v>1.8806174286830766E-2</v>
      </c>
      <c r="I1209" s="23">
        <f t="shared" si="93"/>
        <v>413.62000000000006</v>
      </c>
      <c r="J1209" s="26">
        <f>(SMA1MSFT[[#This Row],[Adj Close]]-SMA1MSFT[[#This Row],[3-MA]])</f>
        <v>-4.1800000000000637</v>
      </c>
      <c r="K1209" s="11">
        <f t="shared" si="92"/>
        <v>17.472400000000533</v>
      </c>
      <c r="L1209" s="11">
        <f>ABS(SMA1MSFT[[#This Row],[Erorr 2]])</f>
        <v>4.1800000000000637</v>
      </c>
      <c r="M1209" s="25">
        <f>SMA1MSFT[[#This Row],[Abs Erorr 2]]/SMA1MSFT[[#This Row],[Adj Close]]</f>
        <v>1.0209066041422587E-2</v>
      </c>
      <c r="N1209" s="23">
        <f t="shared" si="94"/>
        <v>414.16333333333324</v>
      </c>
      <c r="O1209" s="27">
        <f>SMA1MSFT[[#This Row],[Adj Close]]-SMA1MSFT[[#This Row],[6-MA]]</f>
        <v>-4.7233333333332439</v>
      </c>
      <c r="P1209" s="11">
        <f>(SMA1MSFT[[#This Row],[Adj Close]]-N1209)^2</f>
        <v>22.309877777776933</v>
      </c>
      <c r="Q1209" s="11">
        <f>ABS(SMA1MSFT[[#This Row],[Erorr 3]])</f>
        <v>4.7233333333332439</v>
      </c>
      <c r="R1209" s="28">
        <f>SMA1MSFT[[#This Row],[Abs Erorr 3]]/SMA1MSFT[[#This Row],[Adj Close]]</f>
        <v>1.1536081802787328E-2</v>
      </c>
    </row>
    <row r="1210" spans="2:18">
      <c r="B1210" s="14">
        <v>45539.291666666664</v>
      </c>
      <c r="C1210" s="15">
        <v>408.9</v>
      </c>
      <c r="D1210" s="23">
        <f t="shared" si="91"/>
        <v>409.44</v>
      </c>
      <c r="E1210" s="24">
        <f>SMA1MSFT[[#This Row],[Adj Close]]-SMA1MSFT[[#This Row],[Naive Trend ]]</f>
        <v>-0.54000000000002046</v>
      </c>
      <c r="F1210" s="6">
        <f t="shared" si="90"/>
        <v>0.29160000000002212</v>
      </c>
      <c r="G1210" s="6">
        <f>ABS(SMA1MSFT[[#This Row],[Erorr 1]])</f>
        <v>0.54000000000002046</v>
      </c>
      <c r="H1210" s="25">
        <f>SMA1MSFT[[#This Row],[Abs Erorr 1]]/SMA1MSFT[[#This Row],[Adj Close]]</f>
        <v>1.3206162876009306E-3</v>
      </c>
      <c r="I1210" s="23">
        <f t="shared" si="93"/>
        <v>413.23333333333335</v>
      </c>
      <c r="J1210" s="26">
        <f>(SMA1MSFT[[#This Row],[Adj Close]]-SMA1MSFT[[#This Row],[3-MA]])</f>
        <v>-4.3333333333333712</v>
      </c>
      <c r="K1210" s="11">
        <f t="shared" si="92"/>
        <v>18.777777777778105</v>
      </c>
      <c r="L1210" s="11">
        <f>ABS(SMA1MSFT[[#This Row],[Erorr 2]])</f>
        <v>4.3333333333333712</v>
      </c>
      <c r="M1210" s="25">
        <f>SMA1MSFT[[#This Row],[Abs Erorr 2]]/SMA1MSFT[[#This Row],[Adj Close]]</f>
        <v>1.0597538110377528E-2</v>
      </c>
      <c r="N1210" s="23">
        <f t="shared" si="94"/>
        <v>412.93833333333328</v>
      </c>
      <c r="O1210" s="27">
        <f>SMA1MSFT[[#This Row],[Adj Close]]-SMA1MSFT[[#This Row],[6-MA]]</f>
        <v>-4.0383333333332985</v>
      </c>
      <c r="P1210" s="11">
        <f>(SMA1MSFT[[#This Row],[Adj Close]]-N1210)^2</f>
        <v>16.30813611111083</v>
      </c>
      <c r="Q1210" s="11">
        <f>ABS(SMA1MSFT[[#This Row],[Erorr 3]])</f>
        <v>4.0383333333332985</v>
      </c>
      <c r="R1210" s="28">
        <f>SMA1MSFT[[#This Row],[Abs Erorr 3]]/SMA1MSFT[[#This Row],[Adj Close]]</f>
        <v>9.8760903236324252E-3</v>
      </c>
    </row>
    <row r="1211" spans="2:18">
      <c r="B1211" s="14">
        <v>45540.291666666664</v>
      </c>
      <c r="C1211" s="15">
        <v>408.39</v>
      </c>
      <c r="D1211" s="23">
        <f t="shared" si="91"/>
        <v>408.9</v>
      </c>
      <c r="E1211" s="24">
        <f>SMA1MSFT[[#This Row],[Adj Close]]-SMA1MSFT[[#This Row],[Naive Trend ]]</f>
        <v>-0.50999999999999091</v>
      </c>
      <c r="F1211" s="6">
        <f t="shared" si="90"/>
        <v>0.26009999999999073</v>
      </c>
      <c r="G1211" s="6">
        <f>ABS(SMA1MSFT[[#This Row],[Erorr 1]])</f>
        <v>0.50999999999999091</v>
      </c>
      <c r="H1211" s="25">
        <f>SMA1MSFT[[#This Row],[Abs Erorr 1]]/SMA1MSFT[[#This Row],[Adj Close]]</f>
        <v>1.2488062881069345E-3</v>
      </c>
      <c r="I1211" s="23">
        <f t="shared" si="93"/>
        <v>411.82666666666665</v>
      </c>
      <c r="J1211" s="26">
        <f>(SMA1MSFT[[#This Row],[Adj Close]]-SMA1MSFT[[#This Row],[3-MA]])</f>
        <v>-3.4366666666666674</v>
      </c>
      <c r="K1211" s="11">
        <f t="shared" si="92"/>
        <v>11.810677777777784</v>
      </c>
      <c r="L1211" s="11">
        <f>ABS(SMA1MSFT[[#This Row],[Erorr 2]])</f>
        <v>3.4366666666666674</v>
      </c>
      <c r="M1211" s="25">
        <f>SMA1MSFT[[#This Row],[Abs Erorr 2]]/SMA1MSFT[[#This Row],[Adj Close]]</f>
        <v>8.4151587126684475E-3</v>
      </c>
      <c r="N1211" s="23">
        <f t="shared" si="94"/>
        <v>412.17333333333335</v>
      </c>
      <c r="O1211" s="27">
        <f>SMA1MSFT[[#This Row],[Adj Close]]-SMA1MSFT[[#This Row],[6-MA]]</f>
        <v>-3.7833333333333599</v>
      </c>
      <c r="P1211" s="11">
        <f>(SMA1MSFT[[#This Row],[Adj Close]]-N1211)^2</f>
        <v>14.313611111111312</v>
      </c>
      <c r="Q1211" s="11">
        <f>ABS(SMA1MSFT[[#This Row],[Erorr 3]])</f>
        <v>3.7833333333333599</v>
      </c>
      <c r="R1211" s="28">
        <f>SMA1MSFT[[#This Row],[Abs Erorr 3]]/SMA1MSFT[[#This Row],[Adj Close]]</f>
        <v>9.2640205032771608E-3</v>
      </c>
    </row>
    <row r="1212" spans="2:18">
      <c r="B1212" s="14">
        <v>45541.291666666664</v>
      </c>
      <c r="C1212" s="15">
        <v>401.7</v>
      </c>
      <c r="D1212" s="23">
        <f t="shared" si="91"/>
        <v>408.39</v>
      </c>
      <c r="E1212" s="24">
        <f>SMA1MSFT[[#This Row],[Adj Close]]-SMA1MSFT[[#This Row],[Naive Trend ]]</f>
        <v>-6.6899999999999977</v>
      </c>
      <c r="F1212" s="6">
        <f t="shared" si="90"/>
        <v>44.756099999999968</v>
      </c>
      <c r="G1212" s="6">
        <f>ABS(SMA1MSFT[[#This Row],[Erorr 1]])</f>
        <v>6.6899999999999977</v>
      </c>
      <c r="H1212" s="25">
        <f>SMA1MSFT[[#This Row],[Abs Erorr 1]]/SMA1MSFT[[#This Row],[Adj Close]]</f>
        <v>1.6654219566840919E-2</v>
      </c>
      <c r="I1212" s="23">
        <f t="shared" si="93"/>
        <v>408.91</v>
      </c>
      <c r="J1212" s="26">
        <f>(SMA1MSFT[[#This Row],[Adj Close]]-SMA1MSFT[[#This Row],[3-MA]])</f>
        <v>-7.2100000000000364</v>
      </c>
      <c r="K1212" s="11">
        <f t="shared" si="92"/>
        <v>51.984100000000524</v>
      </c>
      <c r="L1212" s="11">
        <f>ABS(SMA1MSFT[[#This Row],[Erorr 2]])</f>
        <v>7.2100000000000364</v>
      </c>
      <c r="M1212" s="25">
        <f>SMA1MSFT[[#This Row],[Abs Erorr 2]]/SMA1MSFT[[#This Row],[Adj Close]]</f>
        <v>1.7948717948718041E-2</v>
      </c>
      <c r="N1212" s="23">
        <f t="shared" si="94"/>
        <v>411.26500000000004</v>
      </c>
      <c r="O1212" s="27">
        <f>SMA1MSFT[[#This Row],[Adj Close]]-SMA1MSFT[[#This Row],[6-MA]]</f>
        <v>-9.5650000000000546</v>
      </c>
      <c r="P1212" s="11">
        <f>(SMA1MSFT[[#This Row],[Adj Close]]-N1212)^2</f>
        <v>91.489225000001042</v>
      </c>
      <c r="Q1212" s="11">
        <f>ABS(SMA1MSFT[[#This Row],[Erorr 3]])</f>
        <v>9.5650000000000546</v>
      </c>
      <c r="R1212" s="28">
        <f>SMA1MSFT[[#This Row],[Abs Erorr 3]]/SMA1MSFT[[#This Row],[Adj Close]]</f>
        <v>2.3811301966641909E-2</v>
      </c>
    </row>
    <row r="1213" spans="2:18">
      <c r="B1213" s="14">
        <v>45544.291666666664</v>
      </c>
      <c r="C1213" s="15">
        <v>405.72</v>
      </c>
      <c r="D1213" s="23">
        <f t="shared" si="91"/>
        <v>401.7</v>
      </c>
      <c r="E1213" s="24">
        <f>SMA1MSFT[[#This Row],[Adj Close]]-SMA1MSFT[[#This Row],[Naive Trend ]]</f>
        <v>4.0200000000000387</v>
      </c>
      <c r="F1213" s="6">
        <f t="shared" si="90"/>
        <v>16.160400000000312</v>
      </c>
      <c r="G1213" s="6">
        <f>ABS(SMA1MSFT[[#This Row],[Erorr 1]])</f>
        <v>4.0200000000000387</v>
      </c>
      <c r="H1213" s="25">
        <f>SMA1MSFT[[#This Row],[Abs Erorr 1]]/SMA1MSFT[[#This Row],[Adj Close]]</f>
        <v>9.9083111505472703E-3</v>
      </c>
      <c r="I1213" s="23">
        <f t="shared" si="93"/>
        <v>406.33</v>
      </c>
      <c r="J1213" s="26">
        <f>(SMA1MSFT[[#This Row],[Adj Close]]-SMA1MSFT[[#This Row],[3-MA]])</f>
        <v>-0.6099999999999568</v>
      </c>
      <c r="K1213" s="11">
        <f t="shared" si="92"/>
        <v>0.37209999999994731</v>
      </c>
      <c r="L1213" s="11">
        <f>ABS(SMA1MSFT[[#This Row],[Erorr 2]])</f>
        <v>0.6099999999999568</v>
      </c>
      <c r="M1213" s="25">
        <f>SMA1MSFT[[#This Row],[Abs Erorr 2]]/SMA1MSFT[[#This Row],[Adj Close]]</f>
        <v>1.503499950704813E-3</v>
      </c>
      <c r="N1213" s="23">
        <f t="shared" si="94"/>
        <v>409.78166666666658</v>
      </c>
      <c r="O1213" s="27">
        <f>SMA1MSFT[[#This Row],[Adj Close]]-SMA1MSFT[[#This Row],[6-MA]]</f>
        <v>-4.0616666666665537</v>
      </c>
      <c r="P1213" s="11">
        <f>(SMA1MSFT[[#This Row],[Adj Close]]-N1213)^2</f>
        <v>16.497136111110194</v>
      </c>
      <c r="Q1213" s="11">
        <f>ABS(SMA1MSFT[[#This Row],[Erorr 3]])</f>
        <v>4.0616666666665537</v>
      </c>
      <c r="R1213" s="28">
        <f>SMA1MSFT[[#This Row],[Abs Erorr 3]]/SMA1MSFT[[#This Row],[Adj Close]]</f>
        <v>1.0011009234611441E-2</v>
      </c>
    </row>
    <row r="1214" spans="2:18">
      <c r="B1214" s="14">
        <v>45545.291666666664</v>
      </c>
      <c r="C1214" s="15">
        <v>414.2</v>
      </c>
      <c r="D1214" s="23">
        <f t="shared" si="91"/>
        <v>405.72</v>
      </c>
      <c r="E1214" s="24">
        <f>SMA1MSFT[[#This Row],[Adj Close]]-SMA1MSFT[[#This Row],[Naive Trend ]]</f>
        <v>8.4799999999999613</v>
      </c>
      <c r="F1214" s="6">
        <f t="shared" si="90"/>
        <v>71.910399999999342</v>
      </c>
      <c r="G1214" s="6">
        <f>ABS(SMA1MSFT[[#This Row],[Erorr 1]])</f>
        <v>8.4799999999999613</v>
      </c>
      <c r="H1214" s="25">
        <f>SMA1MSFT[[#This Row],[Abs Erorr 1]]/SMA1MSFT[[#This Row],[Adj Close]]</f>
        <v>2.047320135200377E-2</v>
      </c>
      <c r="I1214" s="23">
        <f t="shared" si="93"/>
        <v>405.27</v>
      </c>
      <c r="J1214" s="26">
        <f>(SMA1MSFT[[#This Row],[Adj Close]]-SMA1MSFT[[#This Row],[3-MA]])</f>
        <v>8.9300000000000068</v>
      </c>
      <c r="K1214" s="11">
        <f t="shared" si="92"/>
        <v>79.744900000000115</v>
      </c>
      <c r="L1214" s="11">
        <f>ABS(SMA1MSFT[[#This Row],[Erorr 2]])</f>
        <v>8.9300000000000068</v>
      </c>
      <c r="M1214" s="25">
        <f>SMA1MSFT[[#This Row],[Abs Erorr 2]]/SMA1MSFT[[#This Row],[Adj Close]]</f>
        <v>2.1559633027522954E-2</v>
      </c>
      <c r="N1214" s="23">
        <f t="shared" si="94"/>
        <v>408.54833333333335</v>
      </c>
      <c r="O1214" s="27">
        <f>SMA1MSFT[[#This Row],[Adj Close]]-SMA1MSFT[[#This Row],[6-MA]]</f>
        <v>5.6516666666666424</v>
      </c>
      <c r="P1214" s="11">
        <f>(SMA1MSFT[[#This Row],[Adj Close]]-N1214)^2</f>
        <v>31.941336111110836</v>
      </c>
      <c r="Q1214" s="11">
        <f>ABS(SMA1MSFT[[#This Row],[Erorr 3]])</f>
        <v>5.6516666666666424</v>
      </c>
      <c r="R1214" s="28">
        <f>SMA1MSFT[[#This Row],[Abs Erorr 3]]/SMA1MSFT[[#This Row],[Adj Close]]</f>
        <v>1.3644777080315409E-2</v>
      </c>
    </row>
    <row r="1215" spans="2:18">
      <c r="B1215" s="14">
        <v>45546.291666666664</v>
      </c>
      <c r="C1215" s="15">
        <v>423.04</v>
      </c>
      <c r="D1215" s="23">
        <f t="shared" si="91"/>
        <v>414.2</v>
      </c>
      <c r="E1215" s="24">
        <f>SMA1MSFT[[#This Row],[Adj Close]]-SMA1MSFT[[#This Row],[Naive Trend ]]</f>
        <v>8.8400000000000318</v>
      </c>
      <c r="F1215" s="6">
        <f t="shared" si="90"/>
        <v>78.145600000000556</v>
      </c>
      <c r="G1215" s="6">
        <f>ABS(SMA1MSFT[[#This Row],[Erorr 1]])</f>
        <v>8.8400000000000318</v>
      </c>
      <c r="H1215" s="25">
        <f>SMA1MSFT[[#This Row],[Abs Erorr 1]]/SMA1MSFT[[#This Row],[Adj Close]]</f>
        <v>2.0896369137670272E-2</v>
      </c>
      <c r="I1215" s="23">
        <f t="shared" si="93"/>
        <v>407.20666666666671</v>
      </c>
      <c r="J1215" s="26">
        <f>(SMA1MSFT[[#This Row],[Adj Close]]-SMA1MSFT[[#This Row],[3-MA]])</f>
        <v>15.833333333333314</v>
      </c>
      <c r="K1215" s="11">
        <f t="shared" si="92"/>
        <v>250.69444444444383</v>
      </c>
      <c r="L1215" s="11">
        <f>ABS(SMA1MSFT[[#This Row],[Erorr 2]])</f>
        <v>15.833333333333314</v>
      </c>
      <c r="M1215" s="25">
        <f>SMA1MSFT[[#This Row],[Abs Erorr 2]]/SMA1MSFT[[#This Row],[Adj Close]]</f>
        <v>3.7427508825012563E-2</v>
      </c>
      <c r="N1215" s="23">
        <f t="shared" si="94"/>
        <v>408.05833333333334</v>
      </c>
      <c r="O1215" s="27">
        <f>SMA1MSFT[[#This Row],[Adj Close]]-SMA1MSFT[[#This Row],[6-MA]]</f>
        <v>14.981666666666683</v>
      </c>
      <c r="P1215" s="11">
        <f>(SMA1MSFT[[#This Row],[Adj Close]]-N1215)^2</f>
        <v>224.45033611111162</v>
      </c>
      <c r="Q1215" s="11">
        <f>ABS(SMA1MSFT[[#This Row],[Erorr 3]])</f>
        <v>14.981666666666683</v>
      </c>
      <c r="R1215" s="28">
        <f>SMA1MSFT[[#This Row],[Abs Erorr 3]]/SMA1MSFT[[#This Row],[Adj Close]]</f>
        <v>3.5414302824004075E-2</v>
      </c>
    </row>
    <row r="1216" spans="2:18">
      <c r="B1216" s="14">
        <v>45547.291666666664</v>
      </c>
      <c r="C1216" s="15">
        <v>427</v>
      </c>
      <c r="D1216" s="23">
        <f t="shared" si="91"/>
        <v>423.04</v>
      </c>
      <c r="E1216" s="24">
        <f>SMA1MSFT[[#This Row],[Adj Close]]-SMA1MSFT[[#This Row],[Naive Trend ]]</f>
        <v>3.9599999999999795</v>
      </c>
      <c r="F1216" s="6">
        <f t="shared" si="90"/>
        <v>15.681599999999838</v>
      </c>
      <c r="G1216" s="6">
        <f>ABS(SMA1MSFT[[#This Row],[Erorr 1]])</f>
        <v>3.9599999999999795</v>
      </c>
      <c r="H1216" s="25">
        <f>SMA1MSFT[[#This Row],[Abs Erorr 1]]/SMA1MSFT[[#This Row],[Adj Close]]</f>
        <v>9.2740046838407017E-3</v>
      </c>
      <c r="I1216" s="23">
        <f t="shared" si="93"/>
        <v>414.32</v>
      </c>
      <c r="J1216" s="26">
        <f>(SMA1MSFT[[#This Row],[Adj Close]]-SMA1MSFT[[#This Row],[3-MA]])</f>
        <v>12.680000000000007</v>
      </c>
      <c r="K1216" s="11">
        <f t="shared" si="92"/>
        <v>160.78240000000017</v>
      </c>
      <c r="L1216" s="11">
        <f>ABS(SMA1MSFT[[#This Row],[Erorr 2]])</f>
        <v>12.680000000000007</v>
      </c>
      <c r="M1216" s="25">
        <f>SMA1MSFT[[#This Row],[Abs Erorr 2]]/SMA1MSFT[[#This Row],[Adj Close]]</f>
        <v>2.9695550351288073E-2</v>
      </c>
      <c r="N1216" s="23">
        <f t="shared" si="94"/>
        <v>410.32500000000005</v>
      </c>
      <c r="O1216" s="27">
        <f>SMA1MSFT[[#This Row],[Adj Close]]-SMA1MSFT[[#This Row],[6-MA]]</f>
        <v>16.674999999999955</v>
      </c>
      <c r="P1216" s="11">
        <f>(SMA1MSFT[[#This Row],[Adj Close]]-N1216)^2</f>
        <v>278.05562499999849</v>
      </c>
      <c r="Q1216" s="11">
        <f>ABS(SMA1MSFT[[#This Row],[Erorr 3]])</f>
        <v>16.674999999999955</v>
      </c>
      <c r="R1216" s="28">
        <f>SMA1MSFT[[#This Row],[Abs Erorr 3]]/SMA1MSFT[[#This Row],[Adj Close]]</f>
        <v>3.9051522248243452E-2</v>
      </c>
    </row>
    <row r="1217" spans="2:18">
      <c r="B1217" s="14">
        <v>45548.291666666664</v>
      </c>
      <c r="C1217" s="15">
        <v>430.59</v>
      </c>
      <c r="D1217" s="23">
        <f t="shared" si="91"/>
        <v>427</v>
      </c>
      <c r="E1217" s="24">
        <f>SMA1MSFT[[#This Row],[Adj Close]]-SMA1MSFT[[#This Row],[Naive Trend ]]</f>
        <v>3.589999999999975</v>
      </c>
      <c r="F1217" s="6">
        <f t="shared" si="90"/>
        <v>12.88809999999982</v>
      </c>
      <c r="G1217" s="6">
        <f>ABS(SMA1MSFT[[#This Row],[Erorr 1]])</f>
        <v>3.589999999999975</v>
      </c>
      <c r="H1217" s="25">
        <f>SMA1MSFT[[#This Row],[Abs Erorr 1]]/SMA1MSFT[[#This Row],[Adj Close]]</f>
        <v>8.3373975243270278E-3</v>
      </c>
      <c r="I1217" s="23">
        <f t="shared" si="93"/>
        <v>421.41333333333336</v>
      </c>
      <c r="J1217" s="26">
        <f>(SMA1MSFT[[#This Row],[Adj Close]]-SMA1MSFT[[#This Row],[3-MA]])</f>
        <v>9.1766666666666197</v>
      </c>
      <c r="K1217" s="11">
        <f t="shared" si="92"/>
        <v>84.211211111110245</v>
      </c>
      <c r="L1217" s="11">
        <f>ABS(SMA1MSFT[[#This Row],[Erorr 2]])</f>
        <v>9.1766666666666197</v>
      </c>
      <c r="M1217" s="25">
        <f>SMA1MSFT[[#This Row],[Abs Erorr 2]]/SMA1MSFT[[#This Row],[Adj Close]]</f>
        <v>2.1311843439621496E-2</v>
      </c>
      <c r="N1217" s="23">
        <f t="shared" si="94"/>
        <v>413.3416666666667</v>
      </c>
      <c r="O1217" s="27">
        <f>SMA1MSFT[[#This Row],[Adj Close]]-SMA1MSFT[[#This Row],[6-MA]]</f>
        <v>17.248333333333278</v>
      </c>
      <c r="P1217" s="11">
        <f>(SMA1MSFT[[#This Row],[Adj Close]]-N1217)^2</f>
        <v>297.50500277777587</v>
      </c>
      <c r="Q1217" s="11">
        <f>ABS(SMA1MSFT[[#This Row],[Erorr 3]])</f>
        <v>17.248333333333278</v>
      </c>
      <c r="R1217" s="28">
        <f>SMA1MSFT[[#This Row],[Abs Erorr 3]]/SMA1MSFT[[#This Row],[Adj Close]]</f>
        <v>4.0057440566044912E-2</v>
      </c>
    </row>
    <row r="1218" spans="2:18">
      <c r="B1218" s="14">
        <v>45551.291666666664</v>
      </c>
      <c r="C1218" s="15">
        <v>431.34</v>
      </c>
      <c r="D1218" s="23">
        <f t="shared" si="91"/>
        <v>430.59</v>
      </c>
      <c r="E1218" s="24">
        <f>SMA1MSFT[[#This Row],[Adj Close]]-SMA1MSFT[[#This Row],[Naive Trend ]]</f>
        <v>0.75</v>
      </c>
      <c r="F1218" s="6">
        <f t="shared" si="90"/>
        <v>0.5625</v>
      </c>
      <c r="G1218" s="6">
        <f>ABS(SMA1MSFT[[#This Row],[Erorr 1]])</f>
        <v>0.75</v>
      </c>
      <c r="H1218" s="25">
        <f>SMA1MSFT[[#This Row],[Abs Erorr 1]]/SMA1MSFT[[#This Row],[Adj Close]]</f>
        <v>1.7387675615523719E-3</v>
      </c>
      <c r="I1218" s="23">
        <f t="shared" si="93"/>
        <v>426.87666666666661</v>
      </c>
      <c r="J1218" s="26">
        <f>(SMA1MSFT[[#This Row],[Adj Close]]-SMA1MSFT[[#This Row],[3-MA]])</f>
        <v>4.4633333333333667</v>
      </c>
      <c r="K1218" s="11">
        <f t="shared" si="92"/>
        <v>19.921344444444742</v>
      </c>
      <c r="L1218" s="11">
        <f>ABS(SMA1MSFT[[#This Row],[Erorr 2]])</f>
        <v>4.4633333333333667</v>
      </c>
      <c r="M1218" s="25">
        <f>SMA1MSFT[[#This Row],[Abs Erorr 2]]/SMA1MSFT[[#This Row],[Adj Close]]</f>
        <v>1.034759895519397E-2</v>
      </c>
      <c r="N1218" s="23">
        <f t="shared" si="94"/>
        <v>417.04166666666669</v>
      </c>
      <c r="O1218" s="27">
        <f>SMA1MSFT[[#This Row],[Adj Close]]-SMA1MSFT[[#This Row],[6-MA]]</f>
        <v>14.298333333333289</v>
      </c>
      <c r="P1218" s="11">
        <f>(SMA1MSFT[[#This Row],[Adj Close]]-N1218)^2</f>
        <v>204.44233611110985</v>
      </c>
      <c r="Q1218" s="11">
        <f>ABS(SMA1MSFT[[#This Row],[Erorr 3]])</f>
        <v>14.298333333333289</v>
      </c>
      <c r="R1218" s="28">
        <f>SMA1MSFT[[#This Row],[Abs Erorr 3]]/SMA1MSFT[[#This Row],[Adj Close]]</f>
        <v>3.3148637579017225E-2</v>
      </c>
    </row>
    <row r="1219" spans="2:18">
      <c r="B1219" s="14">
        <v>45552.291666666664</v>
      </c>
      <c r="C1219" s="15">
        <v>435.15</v>
      </c>
      <c r="D1219" s="23">
        <f t="shared" si="91"/>
        <v>431.34</v>
      </c>
      <c r="E1219" s="24">
        <f>SMA1MSFT[[#This Row],[Adj Close]]-SMA1MSFT[[#This Row],[Naive Trend ]]</f>
        <v>3.8100000000000023</v>
      </c>
      <c r="F1219" s="6">
        <f t="shared" si="90"/>
        <v>14.516100000000018</v>
      </c>
      <c r="G1219" s="6">
        <f>ABS(SMA1MSFT[[#This Row],[Erorr 1]])</f>
        <v>3.8100000000000023</v>
      </c>
      <c r="H1219" s="25">
        <f>SMA1MSFT[[#This Row],[Abs Erorr 1]]/SMA1MSFT[[#This Row],[Adj Close]]</f>
        <v>8.7556015167183782E-3</v>
      </c>
      <c r="I1219" s="23">
        <f t="shared" si="93"/>
        <v>429.64333333333326</v>
      </c>
      <c r="J1219" s="26">
        <f>(SMA1MSFT[[#This Row],[Adj Close]]-SMA1MSFT[[#This Row],[3-MA]])</f>
        <v>5.5066666666667174</v>
      </c>
      <c r="K1219" s="11">
        <f t="shared" si="92"/>
        <v>30.323377777778337</v>
      </c>
      <c r="L1219" s="11">
        <f>ABS(SMA1MSFT[[#This Row],[Erorr 2]])</f>
        <v>5.5066666666667174</v>
      </c>
      <c r="M1219" s="25">
        <f>SMA1MSFT[[#This Row],[Abs Erorr 2]]/SMA1MSFT[[#This Row],[Adj Close]]</f>
        <v>1.2654640162396227E-2</v>
      </c>
      <c r="N1219" s="23">
        <f t="shared" si="94"/>
        <v>421.98166666666674</v>
      </c>
      <c r="O1219" s="27">
        <f>SMA1MSFT[[#This Row],[Adj Close]]-SMA1MSFT[[#This Row],[6-MA]]</f>
        <v>13.168333333333237</v>
      </c>
      <c r="P1219" s="11">
        <f>(SMA1MSFT[[#This Row],[Adj Close]]-N1219)^2</f>
        <v>173.40500277777525</v>
      </c>
      <c r="Q1219" s="11">
        <f>ABS(SMA1MSFT[[#This Row],[Erorr 3]])</f>
        <v>13.168333333333237</v>
      </c>
      <c r="R1219" s="28">
        <f>SMA1MSFT[[#This Row],[Abs Erorr 3]]/SMA1MSFT[[#This Row],[Adj Close]]</f>
        <v>3.0261595618368924E-2</v>
      </c>
    </row>
    <row r="1220" spans="2:18">
      <c r="B1220" s="14">
        <v>45553.291666666664</v>
      </c>
      <c r="C1220" s="15">
        <v>430.81</v>
      </c>
      <c r="D1220" s="23">
        <f t="shared" si="91"/>
        <v>435.15</v>
      </c>
      <c r="E1220" s="24">
        <f>SMA1MSFT[[#This Row],[Adj Close]]-SMA1MSFT[[#This Row],[Naive Trend ]]</f>
        <v>-4.339999999999975</v>
      </c>
      <c r="F1220" s="6">
        <f t="shared" ref="F1220:F1260" si="95">(C1220-D1220)^2</f>
        <v>18.835599999999783</v>
      </c>
      <c r="G1220" s="6">
        <f>ABS(SMA1MSFT[[#This Row],[Erorr 1]])</f>
        <v>4.339999999999975</v>
      </c>
      <c r="H1220" s="25">
        <f>SMA1MSFT[[#This Row],[Abs Erorr 1]]/SMA1MSFT[[#This Row],[Adj Close]]</f>
        <v>1.0074046563450187E-2</v>
      </c>
      <c r="I1220" s="23">
        <f t="shared" si="93"/>
        <v>432.35999999999996</v>
      </c>
      <c r="J1220" s="26">
        <f>(SMA1MSFT[[#This Row],[Adj Close]]-SMA1MSFT[[#This Row],[3-MA]])</f>
        <v>-1.5499999999999545</v>
      </c>
      <c r="K1220" s="11">
        <f t="shared" si="92"/>
        <v>2.4024999999998591</v>
      </c>
      <c r="L1220" s="11">
        <f>ABS(SMA1MSFT[[#This Row],[Erorr 2]])</f>
        <v>1.5499999999999545</v>
      </c>
      <c r="M1220" s="25">
        <f>SMA1MSFT[[#This Row],[Abs Erorr 2]]/SMA1MSFT[[#This Row],[Adj Close]]</f>
        <v>3.597873772660696E-3</v>
      </c>
      <c r="N1220" s="23">
        <f t="shared" si="94"/>
        <v>426.88666666666671</v>
      </c>
      <c r="O1220" s="27">
        <f>SMA1MSFT[[#This Row],[Adj Close]]-SMA1MSFT[[#This Row],[6-MA]]</f>
        <v>3.9233333333332894</v>
      </c>
      <c r="P1220" s="11">
        <f>(SMA1MSFT[[#This Row],[Adj Close]]-N1220)^2</f>
        <v>15.3925444444441</v>
      </c>
      <c r="Q1220" s="11">
        <f>ABS(SMA1MSFT[[#This Row],[Erorr 3]])</f>
        <v>3.9233333333332894</v>
      </c>
      <c r="R1220" s="28">
        <f>SMA1MSFT[[#This Row],[Abs Erorr 3]]/SMA1MSFT[[#This Row],[Adj Close]]</f>
        <v>9.1068761944553041E-3</v>
      </c>
    </row>
    <row r="1221" spans="2:18">
      <c r="B1221" s="14">
        <v>45554.291666666664</v>
      </c>
      <c r="C1221" s="15">
        <v>438.69</v>
      </c>
      <c r="D1221" s="23">
        <f t="shared" ref="D1221:D1260" si="96">C1220</f>
        <v>430.81</v>
      </c>
      <c r="E1221" s="24">
        <f>SMA1MSFT[[#This Row],[Adj Close]]-SMA1MSFT[[#This Row],[Naive Trend ]]</f>
        <v>7.8799999999999955</v>
      </c>
      <c r="F1221" s="6">
        <f t="shared" si="95"/>
        <v>62.094399999999929</v>
      </c>
      <c r="G1221" s="6">
        <f>ABS(SMA1MSFT[[#This Row],[Erorr 1]])</f>
        <v>7.8799999999999955</v>
      </c>
      <c r="H1221" s="25">
        <f>SMA1MSFT[[#This Row],[Abs Erorr 1]]/SMA1MSFT[[#This Row],[Adj Close]]</f>
        <v>1.7962570379994974E-2</v>
      </c>
      <c r="I1221" s="23">
        <f t="shared" si="93"/>
        <v>432.43333333333334</v>
      </c>
      <c r="J1221" s="26">
        <f>(SMA1MSFT[[#This Row],[Adj Close]]-SMA1MSFT[[#This Row],[3-MA]])</f>
        <v>6.2566666666666606</v>
      </c>
      <c r="K1221" s="11">
        <f t="shared" si="92"/>
        <v>39.145877777777699</v>
      </c>
      <c r="L1221" s="11">
        <f>ABS(SMA1MSFT[[#This Row],[Erorr 2]])</f>
        <v>6.2566666666666606</v>
      </c>
      <c r="M1221" s="25">
        <f>SMA1MSFT[[#This Row],[Abs Erorr 2]]/SMA1MSFT[[#This Row],[Adj Close]]</f>
        <v>1.4262159307635597E-2</v>
      </c>
      <c r="N1221" s="23">
        <f t="shared" si="94"/>
        <v>429.65499999999997</v>
      </c>
      <c r="O1221" s="27">
        <f>SMA1MSFT[[#This Row],[Adj Close]]-SMA1MSFT[[#This Row],[6-MA]]</f>
        <v>9.035000000000025</v>
      </c>
      <c r="P1221" s="11">
        <f>(SMA1MSFT[[#This Row],[Adj Close]]-N1221)^2</f>
        <v>81.631225000000455</v>
      </c>
      <c r="Q1221" s="11">
        <f>ABS(SMA1MSFT[[#This Row],[Erorr 3]])</f>
        <v>9.035000000000025</v>
      </c>
      <c r="R1221" s="28">
        <f>SMA1MSFT[[#This Row],[Abs Erorr 3]]/SMA1MSFT[[#This Row],[Adj Close]]</f>
        <v>2.0595409058788722E-2</v>
      </c>
    </row>
    <row r="1222" spans="2:18">
      <c r="B1222" s="14">
        <v>45555.291666666664</v>
      </c>
      <c r="C1222" s="15">
        <v>435.27</v>
      </c>
      <c r="D1222" s="23">
        <f t="shared" si="96"/>
        <v>438.69</v>
      </c>
      <c r="E1222" s="24">
        <f>SMA1MSFT[[#This Row],[Adj Close]]-SMA1MSFT[[#This Row],[Naive Trend ]]</f>
        <v>-3.4200000000000159</v>
      </c>
      <c r="F1222" s="6">
        <f t="shared" si="95"/>
        <v>11.696400000000109</v>
      </c>
      <c r="G1222" s="6">
        <f>ABS(SMA1MSFT[[#This Row],[Erorr 1]])</f>
        <v>3.4200000000000159</v>
      </c>
      <c r="H1222" s="25">
        <f>SMA1MSFT[[#This Row],[Abs Erorr 1]]/SMA1MSFT[[#This Row],[Adj Close]]</f>
        <v>7.8571920876697593E-3</v>
      </c>
      <c r="I1222" s="23">
        <f t="shared" si="93"/>
        <v>434.88333333333338</v>
      </c>
      <c r="J1222" s="26">
        <f>(SMA1MSFT[[#This Row],[Adj Close]]-SMA1MSFT[[#This Row],[3-MA]])</f>
        <v>0.38666666666659921</v>
      </c>
      <c r="K1222" s="11">
        <f t="shared" ref="K1222:K1260" si="97">(C1222-I1222)^2</f>
        <v>0.14951111111105894</v>
      </c>
      <c r="L1222" s="11">
        <f>ABS(SMA1MSFT[[#This Row],[Erorr 2]])</f>
        <v>0.38666666666659921</v>
      </c>
      <c r="M1222" s="25">
        <f>SMA1MSFT[[#This Row],[Abs Erorr 2]]/SMA1MSFT[[#This Row],[Adj Close]]</f>
        <v>8.8833750698784483E-4</v>
      </c>
      <c r="N1222" s="23">
        <f t="shared" si="94"/>
        <v>432.26333333333332</v>
      </c>
      <c r="O1222" s="27">
        <f>SMA1MSFT[[#This Row],[Adj Close]]-SMA1MSFT[[#This Row],[6-MA]]</f>
        <v>3.0066666666666606</v>
      </c>
      <c r="P1222" s="11">
        <f>(SMA1MSFT[[#This Row],[Adj Close]]-N1222)^2</f>
        <v>9.0400444444444084</v>
      </c>
      <c r="Q1222" s="11">
        <f>ABS(SMA1MSFT[[#This Row],[Erorr 3]])</f>
        <v>3.0066666666666606</v>
      </c>
      <c r="R1222" s="28">
        <f>SMA1MSFT[[#This Row],[Abs Erorr 3]]/SMA1MSFT[[#This Row],[Adj Close]]</f>
        <v>6.9075899250273642E-3</v>
      </c>
    </row>
    <row r="1223" spans="2:18">
      <c r="B1223" s="14">
        <v>45558.291666666664</v>
      </c>
      <c r="C1223" s="15">
        <v>433.51</v>
      </c>
      <c r="D1223" s="23">
        <f t="shared" si="96"/>
        <v>435.27</v>
      </c>
      <c r="E1223" s="24">
        <f>SMA1MSFT[[#This Row],[Adj Close]]-SMA1MSFT[[#This Row],[Naive Trend ]]</f>
        <v>-1.7599999999999909</v>
      </c>
      <c r="F1223" s="6">
        <f t="shared" si="95"/>
        <v>3.0975999999999679</v>
      </c>
      <c r="G1223" s="6">
        <f>ABS(SMA1MSFT[[#This Row],[Erorr 1]])</f>
        <v>1.7599999999999909</v>
      </c>
      <c r="H1223" s="25">
        <f>SMA1MSFT[[#This Row],[Abs Erorr 1]]/SMA1MSFT[[#This Row],[Adj Close]]</f>
        <v>4.0598832783557267E-3</v>
      </c>
      <c r="I1223" s="23">
        <f t="shared" ref="I1223:I1260" si="98">AVERAGE(C1220:C1222)</f>
        <v>434.92333333333335</v>
      </c>
      <c r="J1223" s="26">
        <f>(SMA1MSFT[[#This Row],[Adj Close]]-SMA1MSFT[[#This Row],[3-MA]])</f>
        <v>-1.4133333333333553</v>
      </c>
      <c r="K1223" s="11">
        <f t="shared" si="97"/>
        <v>1.9975111111111732</v>
      </c>
      <c r="L1223" s="11">
        <f>ABS(SMA1MSFT[[#This Row],[Erorr 2]])</f>
        <v>1.4133333333333553</v>
      </c>
      <c r="M1223" s="25">
        <f>SMA1MSFT[[#This Row],[Abs Erorr 2]]/SMA1MSFT[[#This Row],[Adj Close]]</f>
        <v>3.2602092992857264E-3</v>
      </c>
      <c r="N1223" s="23">
        <f t="shared" si="94"/>
        <v>433.64166666666665</v>
      </c>
      <c r="O1223" s="27">
        <f>SMA1MSFT[[#This Row],[Adj Close]]-SMA1MSFT[[#This Row],[6-MA]]</f>
        <v>-0.1316666666666606</v>
      </c>
      <c r="P1223" s="11">
        <f>(SMA1MSFT[[#This Row],[Adj Close]]-N1223)^2</f>
        <v>1.7336111111109515E-2</v>
      </c>
      <c r="Q1223" s="11">
        <f>ABS(SMA1MSFT[[#This Row],[Erorr 3]])</f>
        <v>0.1316666666666606</v>
      </c>
      <c r="R1223" s="28">
        <f>SMA1MSFT[[#This Row],[Abs Erorr 3]]/SMA1MSFT[[#This Row],[Adj Close]]</f>
        <v>3.037223285890997E-4</v>
      </c>
    </row>
    <row r="1224" spans="2:18">
      <c r="B1224" s="14">
        <v>45559.291666666664</v>
      </c>
      <c r="C1224" s="15">
        <v>429.17</v>
      </c>
      <c r="D1224" s="23">
        <f t="shared" si="96"/>
        <v>433.51</v>
      </c>
      <c r="E1224" s="24">
        <f>SMA1MSFT[[#This Row],[Adj Close]]-SMA1MSFT[[#This Row],[Naive Trend ]]</f>
        <v>-4.339999999999975</v>
      </c>
      <c r="F1224" s="6">
        <f t="shared" si="95"/>
        <v>18.835599999999783</v>
      </c>
      <c r="G1224" s="6">
        <f>ABS(SMA1MSFT[[#This Row],[Erorr 1]])</f>
        <v>4.339999999999975</v>
      </c>
      <c r="H1224" s="25">
        <f>SMA1MSFT[[#This Row],[Abs Erorr 1]]/SMA1MSFT[[#This Row],[Adj Close]]</f>
        <v>1.0112542815201377E-2</v>
      </c>
      <c r="I1224" s="23">
        <f t="shared" si="98"/>
        <v>435.82333333333332</v>
      </c>
      <c r="J1224" s="26">
        <f>(SMA1MSFT[[#This Row],[Adj Close]]-SMA1MSFT[[#This Row],[3-MA]])</f>
        <v>-6.6533333333333076</v>
      </c>
      <c r="K1224" s="11">
        <f t="shared" si="97"/>
        <v>44.266844444444104</v>
      </c>
      <c r="L1224" s="11">
        <f>ABS(SMA1MSFT[[#This Row],[Erorr 2]])</f>
        <v>6.6533333333333076</v>
      </c>
      <c r="M1224" s="25">
        <f>SMA1MSFT[[#This Row],[Abs Erorr 2]]/SMA1MSFT[[#This Row],[Adj Close]]</f>
        <v>1.550279221132257E-2</v>
      </c>
      <c r="N1224" s="23">
        <f t="shared" si="94"/>
        <v>434.12833333333339</v>
      </c>
      <c r="O1224" s="27">
        <f>SMA1MSFT[[#This Row],[Adj Close]]-SMA1MSFT[[#This Row],[6-MA]]</f>
        <v>-4.9583333333333712</v>
      </c>
      <c r="P1224" s="11">
        <f>(SMA1MSFT[[#This Row],[Adj Close]]-N1224)^2</f>
        <v>24.585069444444819</v>
      </c>
      <c r="Q1224" s="11">
        <f>ABS(SMA1MSFT[[#This Row],[Erorr 3]])</f>
        <v>4.9583333333333712</v>
      </c>
      <c r="R1224" s="28">
        <f>SMA1MSFT[[#This Row],[Abs Erorr 3]]/SMA1MSFT[[#This Row],[Adj Close]]</f>
        <v>1.1553308323818932E-2</v>
      </c>
    </row>
    <row r="1225" spans="2:18">
      <c r="B1225" s="14">
        <v>45560.291666666664</v>
      </c>
      <c r="C1225" s="15">
        <v>432.11</v>
      </c>
      <c r="D1225" s="23">
        <f t="shared" si="96"/>
        <v>429.17</v>
      </c>
      <c r="E1225" s="24">
        <f>SMA1MSFT[[#This Row],[Adj Close]]-SMA1MSFT[[#This Row],[Naive Trend ]]</f>
        <v>2.9399999999999977</v>
      </c>
      <c r="F1225" s="6">
        <f t="shared" si="95"/>
        <v>8.6435999999999868</v>
      </c>
      <c r="G1225" s="6">
        <f>ABS(SMA1MSFT[[#This Row],[Erorr 1]])</f>
        <v>2.9399999999999977</v>
      </c>
      <c r="H1225" s="25">
        <f>SMA1MSFT[[#This Row],[Abs Erorr 1]]/SMA1MSFT[[#This Row],[Adj Close]]</f>
        <v>6.8038231005993792E-3</v>
      </c>
      <c r="I1225" s="23">
        <f t="shared" si="98"/>
        <v>432.65000000000003</v>
      </c>
      <c r="J1225" s="26">
        <f>(SMA1MSFT[[#This Row],[Adj Close]]-SMA1MSFT[[#This Row],[3-MA]])</f>
        <v>-0.54000000000002046</v>
      </c>
      <c r="K1225" s="11">
        <f t="shared" si="97"/>
        <v>0.29160000000002212</v>
      </c>
      <c r="L1225" s="11">
        <f>ABS(SMA1MSFT[[#This Row],[Erorr 2]])</f>
        <v>0.54000000000002046</v>
      </c>
      <c r="M1225" s="25">
        <f>SMA1MSFT[[#This Row],[Abs Erorr 2]]/SMA1MSFT[[#This Row],[Adj Close]]</f>
        <v>1.2496817939876893E-3</v>
      </c>
      <c r="N1225" s="23">
        <f t="shared" si="94"/>
        <v>433.76666666666671</v>
      </c>
      <c r="O1225" s="27">
        <f>SMA1MSFT[[#This Row],[Adj Close]]-SMA1MSFT[[#This Row],[6-MA]]</f>
        <v>-1.6566666666666947</v>
      </c>
      <c r="P1225" s="11">
        <f>(SMA1MSFT[[#This Row],[Adj Close]]-N1225)^2</f>
        <v>2.7445444444445375</v>
      </c>
      <c r="Q1225" s="11">
        <f>ABS(SMA1MSFT[[#This Row],[Erorr 3]])</f>
        <v>1.6566666666666947</v>
      </c>
      <c r="R1225" s="28">
        <f>SMA1MSFT[[#This Row],[Abs Erorr 3]]/SMA1MSFT[[#This Row],[Adj Close]]</f>
        <v>3.8339003185917813E-3</v>
      </c>
    </row>
    <row r="1226" spans="2:18">
      <c r="B1226" s="14">
        <v>45561.291666666664</v>
      </c>
      <c r="C1226" s="15">
        <v>431.31</v>
      </c>
      <c r="D1226" s="23">
        <f t="shared" si="96"/>
        <v>432.11</v>
      </c>
      <c r="E1226" s="24">
        <f>SMA1MSFT[[#This Row],[Adj Close]]-SMA1MSFT[[#This Row],[Naive Trend ]]</f>
        <v>-0.80000000000001137</v>
      </c>
      <c r="F1226" s="6">
        <f t="shared" si="95"/>
        <v>0.64000000000001822</v>
      </c>
      <c r="G1226" s="6">
        <f>ABS(SMA1MSFT[[#This Row],[Erorr 1]])</f>
        <v>0.80000000000001137</v>
      </c>
      <c r="H1226" s="25">
        <f>SMA1MSFT[[#This Row],[Abs Erorr 1]]/SMA1MSFT[[#This Row],[Adj Close]]</f>
        <v>1.8548144026338629E-3</v>
      </c>
      <c r="I1226" s="23">
        <f t="shared" si="98"/>
        <v>431.59666666666664</v>
      </c>
      <c r="J1226" s="26">
        <f>(SMA1MSFT[[#This Row],[Adj Close]]-SMA1MSFT[[#This Row],[3-MA]])</f>
        <v>-0.28666666666663332</v>
      </c>
      <c r="K1226" s="11">
        <f t="shared" si="97"/>
        <v>8.2177777777758657E-2</v>
      </c>
      <c r="L1226" s="11">
        <f>ABS(SMA1MSFT[[#This Row],[Erorr 2]])</f>
        <v>0.28666666666663332</v>
      </c>
      <c r="M1226" s="25">
        <f>SMA1MSFT[[#This Row],[Abs Erorr 2]]/SMA1MSFT[[#This Row],[Adj Close]]</f>
        <v>6.6464182761038072E-4</v>
      </c>
      <c r="N1226" s="23">
        <f t="shared" ref="N1226:N1260" si="99">AVERAGE(C1220:C1225)</f>
        <v>433.26</v>
      </c>
      <c r="O1226" s="27">
        <f>SMA1MSFT[[#This Row],[Adj Close]]-SMA1MSFT[[#This Row],[6-MA]]</f>
        <v>-1.9499999999999886</v>
      </c>
      <c r="P1226" s="11">
        <f>(SMA1MSFT[[#This Row],[Adj Close]]-N1226)^2</f>
        <v>3.8024999999999558</v>
      </c>
      <c r="Q1226" s="11">
        <f>ABS(SMA1MSFT[[#This Row],[Erorr 3]])</f>
        <v>1.9499999999999886</v>
      </c>
      <c r="R1226" s="28">
        <f>SMA1MSFT[[#This Row],[Abs Erorr 3]]/SMA1MSFT[[#This Row],[Adj Close]]</f>
        <v>4.5211101064199502E-3</v>
      </c>
    </row>
    <row r="1227" spans="2:18">
      <c r="B1227" s="14">
        <v>45562.291666666664</v>
      </c>
      <c r="C1227" s="15">
        <v>428.02</v>
      </c>
      <c r="D1227" s="23">
        <f t="shared" si="96"/>
        <v>431.31</v>
      </c>
      <c r="E1227" s="24">
        <f>SMA1MSFT[[#This Row],[Adj Close]]-SMA1MSFT[[#This Row],[Naive Trend ]]</f>
        <v>-3.2900000000000205</v>
      </c>
      <c r="F1227" s="6">
        <f t="shared" si="95"/>
        <v>10.824100000000135</v>
      </c>
      <c r="G1227" s="6">
        <f>ABS(SMA1MSFT[[#This Row],[Erorr 1]])</f>
        <v>3.2900000000000205</v>
      </c>
      <c r="H1227" s="25">
        <f>SMA1MSFT[[#This Row],[Abs Erorr 1]]/SMA1MSFT[[#This Row],[Adj Close]]</f>
        <v>7.686556702957854E-3</v>
      </c>
      <c r="I1227" s="23">
        <f t="shared" si="98"/>
        <v>430.86333333333329</v>
      </c>
      <c r="J1227" s="26">
        <f>(SMA1MSFT[[#This Row],[Adj Close]]-SMA1MSFT[[#This Row],[3-MA]])</f>
        <v>-2.8433333333333053</v>
      </c>
      <c r="K1227" s="11">
        <f t="shared" si="97"/>
        <v>8.0845444444442851</v>
      </c>
      <c r="L1227" s="11">
        <f>ABS(SMA1MSFT[[#This Row],[Erorr 2]])</f>
        <v>2.8433333333333053</v>
      </c>
      <c r="M1227" s="25">
        <f>SMA1MSFT[[#This Row],[Abs Erorr 2]]/SMA1MSFT[[#This Row],[Adj Close]]</f>
        <v>6.6429917605095685E-3</v>
      </c>
      <c r="N1227" s="23">
        <f t="shared" si="99"/>
        <v>433.34333333333331</v>
      </c>
      <c r="O1227" s="27">
        <f>SMA1MSFT[[#This Row],[Adj Close]]-SMA1MSFT[[#This Row],[6-MA]]</f>
        <v>-5.3233333333333235</v>
      </c>
      <c r="P1227" s="11">
        <f>(SMA1MSFT[[#This Row],[Adj Close]]-N1227)^2</f>
        <v>28.337877777777674</v>
      </c>
      <c r="Q1227" s="11">
        <f>ABS(SMA1MSFT[[#This Row],[Erorr 3]])</f>
        <v>5.3233333333333235</v>
      </c>
      <c r="R1227" s="28">
        <f>SMA1MSFT[[#This Row],[Abs Erorr 3]]/SMA1MSFT[[#This Row],[Adj Close]]</f>
        <v>1.2437113530520358E-2</v>
      </c>
    </row>
    <row r="1228" spans="2:18">
      <c r="B1228" s="14">
        <v>45565.291666666664</v>
      </c>
      <c r="C1228" s="15">
        <v>430.3</v>
      </c>
      <c r="D1228" s="23">
        <f t="shared" si="96"/>
        <v>428.02</v>
      </c>
      <c r="E1228" s="24">
        <f>SMA1MSFT[[#This Row],[Adj Close]]-SMA1MSFT[[#This Row],[Naive Trend ]]</f>
        <v>2.2800000000000296</v>
      </c>
      <c r="F1228" s="6">
        <f t="shared" si="95"/>
        <v>5.1984000000001345</v>
      </c>
      <c r="G1228" s="6">
        <f>ABS(SMA1MSFT[[#This Row],[Erorr 1]])</f>
        <v>2.2800000000000296</v>
      </c>
      <c r="H1228" s="25">
        <f>SMA1MSFT[[#This Row],[Abs Erorr 1]]/SMA1MSFT[[#This Row],[Adj Close]]</f>
        <v>5.2986288635836149E-3</v>
      </c>
      <c r="I1228" s="23">
        <f t="shared" si="98"/>
        <v>430.48</v>
      </c>
      <c r="J1228" s="26">
        <f>(SMA1MSFT[[#This Row],[Adj Close]]-SMA1MSFT[[#This Row],[3-MA]])</f>
        <v>-0.18000000000000682</v>
      </c>
      <c r="K1228" s="11">
        <f t="shared" si="97"/>
        <v>3.2400000000002455E-2</v>
      </c>
      <c r="L1228" s="11">
        <f>ABS(SMA1MSFT[[#This Row],[Erorr 2]])</f>
        <v>0.18000000000000682</v>
      </c>
      <c r="M1228" s="25">
        <f>SMA1MSFT[[#This Row],[Abs Erorr 2]]/SMA1MSFT[[#This Row],[Adj Close]]</f>
        <v>4.1831280501976949E-4</v>
      </c>
      <c r="N1228" s="23">
        <f t="shared" si="99"/>
        <v>431.565</v>
      </c>
      <c r="O1228" s="27">
        <f>SMA1MSFT[[#This Row],[Adj Close]]-SMA1MSFT[[#This Row],[6-MA]]</f>
        <v>-1.2649999999999864</v>
      </c>
      <c r="P1228" s="11">
        <f>(SMA1MSFT[[#This Row],[Adj Close]]-N1228)^2</f>
        <v>1.6002249999999656</v>
      </c>
      <c r="Q1228" s="11">
        <f>ABS(SMA1MSFT[[#This Row],[Erorr 3]])</f>
        <v>1.2649999999999864</v>
      </c>
      <c r="R1228" s="28">
        <f>SMA1MSFT[[#This Row],[Abs Erorr 3]]/SMA1MSFT[[#This Row],[Adj Close]]</f>
        <v>2.9398094352776813E-3</v>
      </c>
    </row>
    <row r="1229" spans="2:18">
      <c r="B1229" s="14">
        <v>45566.291666666664</v>
      </c>
      <c r="C1229" s="15">
        <v>420.69</v>
      </c>
      <c r="D1229" s="23">
        <f t="shared" si="96"/>
        <v>430.3</v>
      </c>
      <c r="E1229" s="24">
        <f>SMA1MSFT[[#This Row],[Adj Close]]-SMA1MSFT[[#This Row],[Naive Trend ]]</f>
        <v>-9.6100000000000136</v>
      </c>
      <c r="F1229" s="6">
        <f t="shared" si="95"/>
        <v>92.352100000000263</v>
      </c>
      <c r="G1229" s="6">
        <f>ABS(SMA1MSFT[[#This Row],[Erorr 1]])</f>
        <v>9.6100000000000136</v>
      </c>
      <c r="H1229" s="25">
        <f>SMA1MSFT[[#This Row],[Abs Erorr 1]]/SMA1MSFT[[#This Row],[Adj Close]]</f>
        <v>2.2843423898832902E-2</v>
      </c>
      <c r="I1229" s="23">
        <f t="shared" si="98"/>
        <v>429.87666666666661</v>
      </c>
      <c r="J1229" s="26">
        <f>(SMA1MSFT[[#This Row],[Adj Close]]-SMA1MSFT[[#This Row],[3-MA]])</f>
        <v>-9.1866666666666106</v>
      </c>
      <c r="K1229" s="11">
        <f t="shared" si="97"/>
        <v>84.394844444443407</v>
      </c>
      <c r="L1229" s="11">
        <f>ABS(SMA1MSFT[[#This Row],[Erorr 2]])</f>
        <v>9.1866666666666106</v>
      </c>
      <c r="M1229" s="25">
        <f>SMA1MSFT[[#This Row],[Abs Erorr 2]]/SMA1MSFT[[#This Row],[Adj Close]]</f>
        <v>2.1837140570649671E-2</v>
      </c>
      <c r="N1229" s="23">
        <f t="shared" si="99"/>
        <v>430.73666666666668</v>
      </c>
      <c r="O1229" s="27">
        <f>SMA1MSFT[[#This Row],[Adj Close]]-SMA1MSFT[[#This Row],[6-MA]]</f>
        <v>-10.046666666666681</v>
      </c>
      <c r="P1229" s="11">
        <f>(SMA1MSFT[[#This Row],[Adj Close]]-N1229)^2</f>
        <v>100.9355111111114</v>
      </c>
      <c r="Q1229" s="11">
        <f>ABS(SMA1MSFT[[#This Row],[Erorr 3]])</f>
        <v>10.046666666666681</v>
      </c>
      <c r="R1229" s="28">
        <f>SMA1MSFT[[#This Row],[Abs Erorr 3]]/SMA1MSFT[[#This Row],[Adj Close]]</f>
        <v>2.3881401190108349E-2</v>
      </c>
    </row>
    <row r="1230" spans="2:18">
      <c r="B1230" s="14">
        <v>45567.291666666664</v>
      </c>
      <c r="C1230" s="15">
        <v>417.13</v>
      </c>
      <c r="D1230" s="23">
        <f t="shared" si="96"/>
        <v>420.69</v>
      </c>
      <c r="E1230" s="24">
        <f>SMA1MSFT[[#This Row],[Adj Close]]-SMA1MSFT[[#This Row],[Naive Trend ]]</f>
        <v>-3.5600000000000023</v>
      </c>
      <c r="F1230" s="6">
        <f t="shared" si="95"/>
        <v>12.673600000000016</v>
      </c>
      <c r="G1230" s="6">
        <f>ABS(SMA1MSFT[[#This Row],[Erorr 1]])</f>
        <v>3.5600000000000023</v>
      </c>
      <c r="H1230" s="25">
        <f>SMA1MSFT[[#This Row],[Abs Erorr 1]]/SMA1MSFT[[#This Row],[Adj Close]]</f>
        <v>8.5345096252966764E-3</v>
      </c>
      <c r="I1230" s="23">
        <f t="shared" si="98"/>
        <v>426.33666666666664</v>
      </c>
      <c r="J1230" s="26">
        <f>(SMA1MSFT[[#This Row],[Adj Close]]-SMA1MSFT[[#This Row],[3-MA]])</f>
        <v>-9.2066666666666492</v>
      </c>
      <c r="K1230" s="11">
        <f t="shared" si="97"/>
        <v>84.762711111110789</v>
      </c>
      <c r="L1230" s="11">
        <f>ABS(SMA1MSFT[[#This Row],[Erorr 2]])</f>
        <v>9.2066666666666492</v>
      </c>
      <c r="M1230" s="25">
        <f>SMA1MSFT[[#This Row],[Abs Erorr 2]]/SMA1MSFT[[#This Row],[Adj Close]]</f>
        <v>2.2071456540327116E-2</v>
      </c>
      <c r="N1230" s="23">
        <f t="shared" si="99"/>
        <v>428.59999999999997</v>
      </c>
      <c r="O1230" s="27">
        <f>SMA1MSFT[[#This Row],[Adj Close]]-SMA1MSFT[[#This Row],[6-MA]]</f>
        <v>-11.46999999999997</v>
      </c>
      <c r="P1230" s="11">
        <f>(SMA1MSFT[[#This Row],[Adj Close]]-N1230)^2</f>
        <v>131.56089999999932</v>
      </c>
      <c r="Q1230" s="11">
        <f>ABS(SMA1MSFT[[#This Row],[Erorr 3]])</f>
        <v>11.46999999999997</v>
      </c>
      <c r="R1230" s="28">
        <f>SMA1MSFT[[#This Row],[Abs Erorr 3]]/SMA1MSFT[[#This Row],[Adj Close]]</f>
        <v>2.749742286577319E-2</v>
      </c>
    </row>
    <row r="1231" spans="2:18">
      <c r="B1231" s="14">
        <v>45568.291666666664</v>
      </c>
      <c r="C1231" s="15">
        <v>416.54</v>
      </c>
      <c r="D1231" s="23">
        <f t="shared" si="96"/>
        <v>417.13</v>
      </c>
      <c r="E1231" s="24">
        <f>SMA1MSFT[[#This Row],[Adj Close]]-SMA1MSFT[[#This Row],[Naive Trend ]]</f>
        <v>-0.58999999999997499</v>
      </c>
      <c r="F1231" s="6">
        <f t="shared" si="95"/>
        <v>0.34809999999997049</v>
      </c>
      <c r="G1231" s="6">
        <f>ABS(SMA1MSFT[[#This Row],[Erorr 1]])</f>
        <v>0.58999999999997499</v>
      </c>
      <c r="H1231" s="25">
        <f>SMA1MSFT[[#This Row],[Abs Erorr 1]]/SMA1MSFT[[#This Row],[Adj Close]]</f>
        <v>1.4164305949007896E-3</v>
      </c>
      <c r="I1231" s="23">
        <f t="shared" si="98"/>
        <v>422.70666666666665</v>
      </c>
      <c r="J1231" s="26">
        <f>(SMA1MSFT[[#This Row],[Adj Close]]-SMA1MSFT[[#This Row],[3-MA]])</f>
        <v>-6.1666666666666288</v>
      </c>
      <c r="K1231" s="11">
        <f t="shared" si="97"/>
        <v>38.02777777777731</v>
      </c>
      <c r="L1231" s="11">
        <f>ABS(SMA1MSFT[[#This Row],[Erorr 2]])</f>
        <v>6.1666666666666288</v>
      </c>
      <c r="M1231" s="25">
        <f>SMA1MSFT[[#This Row],[Abs Erorr 2]]/SMA1MSFT[[#This Row],[Adj Close]]</f>
        <v>1.4804500568172632E-2</v>
      </c>
      <c r="N1231" s="23">
        <f t="shared" si="99"/>
        <v>426.59333333333331</v>
      </c>
      <c r="O1231" s="27">
        <f>SMA1MSFT[[#This Row],[Adj Close]]-SMA1MSFT[[#This Row],[6-MA]]</f>
        <v>-10.053333333333285</v>
      </c>
      <c r="P1231" s="11">
        <f>(SMA1MSFT[[#This Row],[Adj Close]]-N1231)^2</f>
        <v>101.06951111111013</v>
      </c>
      <c r="Q1231" s="11">
        <f>ABS(SMA1MSFT[[#This Row],[Erorr 3]])</f>
        <v>10.053333333333285</v>
      </c>
      <c r="R1231" s="28">
        <f>SMA1MSFT[[#This Row],[Abs Erorr 3]]/SMA1MSFT[[#This Row],[Adj Close]]</f>
        <v>2.4135337142491199E-2</v>
      </c>
    </row>
    <row r="1232" spans="2:18">
      <c r="B1232" s="14">
        <v>45569.291666666664</v>
      </c>
      <c r="C1232" s="15">
        <v>416.06</v>
      </c>
      <c r="D1232" s="23">
        <f t="shared" si="96"/>
        <v>416.54</v>
      </c>
      <c r="E1232" s="24">
        <f>SMA1MSFT[[#This Row],[Adj Close]]-SMA1MSFT[[#This Row],[Naive Trend ]]</f>
        <v>-0.48000000000001819</v>
      </c>
      <c r="F1232" s="6">
        <f t="shared" si="95"/>
        <v>0.23040000000001745</v>
      </c>
      <c r="G1232" s="6">
        <f>ABS(SMA1MSFT[[#This Row],[Erorr 1]])</f>
        <v>0.48000000000001819</v>
      </c>
      <c r="H1232" s="25">
        <f>SMA1MSFT[[#This Row],[Abs Erorr 1]]/SMA1MSFT[[#This Row],[Adj Close]]</f>
        <v>1.1536797577272947E-3</v>
      </c>
      <c r="I1232" s="23">
        <f t="shared" si="98"/>
        <v>418.11999999999995</v>
      </c>
      <c r="J1232" s="26">
        <f>(SMA1MSFT[[#This Row],[Adj Close]]-SMA1MSFT[[#This Row],[3-MA]])</f>
        <v>-2.0599999999999454</v>
      </c>
      <c r="K1232" s="11">
        <f t="shared" si="97"/>
        <v>4.2435999999997751</v>
      </c>
      <c r="L1232" s="11">
        <f>ABS(SMA1MSFT[[#This Row],[Erorr 2]])</f>
        <v>2.0599999999999454</v>
      </c>
      <c r="M1232" s="25">
        <f>SMA1MSFT[[#This Row],[Abs Erorr 2]]/SMA1MSFT[[#This Row],[Adj Close]]</f>
        <v>4.9512089602459872E-3</v>
      </c>
      <c r="N1232" s="23">
        <f t="shared" si="99"/>
        <v>423.99833333333328</v>
      </c>
      <c r="O1232" s="27">
        <f>SMA1MSFT[[#This Row],[Adj Close]]-SMA1MSFT[[#This Row],[6-MA]]</f>
        <v>-7.9383333333332757</v>
      </c>
      <c r="P1232" s="11">
        <f>(SMA1MSFT[[#This Row],[Adj Close]]-N1232)^2</f>
        <v>63.017136111110197</v>
      </c>
      <c r="Q1232" s="11">
        <f>ABS(SMA1MSFT[[#This Row],[Erorr 3]])</f>
        <v>7.9383333333332757</v>
      </c>
      <c r="R1232" s="28">
        <f>SMA1MSFT[[#This Row],[Abs Erorr 3]]/SMA1MSFT[[#This Row],[Adj Close]]</f>
        <v>1.9079780159912695E-2</v>
      </c>
    </row>
    <row r="1233" spans="2:18">
      <c r="B1233" s="14">
        <v>45572.291666666664</v>
      </c>
      <c r="C1233" s="15">
        <v>409.54</v>
      </c>
      <c r="D1233" s="23">
        <f t="shared" si="96"/>
        <v>416.06</v>
      </c>
      <c r="E1233" s="24">
        <f>SMA1MSFT[[#This Row],[Adj Close]]-SMA1MSFT[[#This Row],[Naive Trend ]]</f>
        <v>-6.5199999999999818</v>
      </c>
      <c r="F1233" s="6">
        <f t="shared" si="95"/>
        <v>42.510399999999763</v>
      </c>
      <c r="G1233" s="6">
        <f>ABS(SMA1MSFT[[#This Row],[Erorr 1]])</f>
        <v>6.5199999999999818</v>
      </c>
      <c r="H1233" s="25">
        <f>SMA1MSFT[[#This Row],[Abs Erorr 1]]/SMA1MSFT[[#This Row],[Adj Close]]</f>
        <v>1.5920300825316164E-2</v>
      </c>
      <c r="I1233" s="23">
        <f t="shared" si="98"/>
        <v>416.57666666666665</v>
      </c>
      <c r="J1233" s="26">
        <f>(SMA1MSFT[[#This Row],[Adj Close]]-SMA1MSFT[[#This Row],[3-MA]])</f>
        <v>-7.0366666666666333</v>
      </c>
      <c r="K1233" s="11">
        <f t="shared" si="97"/>
        <v>49.514677777777308</v>
      </c>
      <c r="L1233" s="11">
        <f>ABS(SMA1MSFT[[#This Row],[Erorr 2]])</f>
        <v>7.0366666666666333</v>
      </c>
      <c r="M1233" s="25">
        <f>SMA1MSFT[[#This Row],[Abs Erorr 2]]/SMA1MSFT[[#This Row],[Adj Close]]</f>
        <v>1.7181878855952123E-2</v>
      </c>
      <c r="N1233" s="23">
        <f t="shared" si="99"/>
        <v>421.45666666666665</v>
      </c>
      <c r="O1233" s="27">
        <f>SMA1MSFT[[#This Row],[Adj Close]]-SMA1MSFT[[#This Row],[6-MA]]</f>
        <v>-11.916666666666629</v>
      </c>
      <c r="P1233" s="11">
        <f>(SMA1MSFT[[#This Row],[Adj Close]]-N1233)^2</f>
        <v>142.00694444444355</v>
      </c>
      <c r="Q1233" s="11">
        <f>ABS(SMA1MSFT[[#This Row],[Erorr 3]])</f>
        <v>11.916666666666629</v>
      </c>
      <c r="R1233" s="28">
        <f>SMA1MSFT[[#This Row],[Abs Erorr 3]]/SMA1MSFT[[#This Row],[Adj Close]]</f>
        <v>2.9097686835636637E-2</v>
      </c>
    </row>
    <row r="1234" spans="2:18">
      <c r="B1234" s="14">
        <v>45573.291666666664</v>
      </c>
      <c r="C1234" s="15">
        <v>414.71</v>
      </c>
      <c r="D1234" s="23">
        <f t="shared" si="96"/>
        <v>409.54</v>
      </c>
      <c r="E1234" s="24">
        <f>SMA1MSFT[[#This Row],[Adj Close]]-SMA1MSFT[[#This Row],[Naive Trend ]]</f>
        <v>5.1699999999999591</v>
      </c>
      <c r="F1234" s="6">
        <f t="shared" si="95"/>
        <v>26.728899999999577</v>
      </c>
      <c r="G1234" s="6">
        <f>ABS(SMA1MSFT[[#This Row],[Erorr 1]])</f>
        <v>5.1699999999999591</v>
      </c>
      <c r="H1234" s="25">
        <f>SMA1MSFT[[#This Row],[Abs Erorr 1]]/SMA1MSFT[[#This Row],[Adj Close]]</f>
        <v>1.2466542885389693E-2</v>
      </c>
      <c r="I1234" s="23">
        <f t="shared" si="98"/>
        <v>414.04666666666668</v>
      </c>
      <c r="J1234" s="26">
        <f>(SMA1MSFT[[#This Row],[Adj Close]]-SMA1MSFT[[#This Row],[3-MA]])</f>
        <v>0.66333333333329847</v>
      </c>
      <c r="K1234" s="11">
        <f t="shared" si="97"/>
        <v>0.44001111111106483</v>
      </c>
      <c r="L1234" s="11">
        <f>ABS(SMA1MSFT[[#This Row],[Erorr 2]])</f>
        <v>0.66333333333329847</v>
      </c>
      <c r="M1234" s="25">
        <f>SMA1MSFT[[#This Row],[Abs Erorr 2]]/SMA1MSFT[[#This Row],[Adj Close]]</f>
        <v>1.5995113050886124E-3</v>
      </c>
      <c r="N1234" s="23">
        <f t="shared" si="99"/>
        <v>418.37666666666661</v>
      </c>
      <c r="O1234" s="27">
        <f>SMA1MSFT[[#This Row],[Adj Close]]-SMA1MSFT[[#This Row],[6-MA]]</f>
        <v>-3.6666666666666288</v>
      </c>
      <c r="P1234" s="11">
        <f>(SMA1MSFT[[#This Row],[Adj Close]]-N1234)^2</f>
        <v>13.444444444444166</v>
      </c>
      <c r="Q1234" s="11">
        <f>ABS(SMA1MSFT[[#This Row],[Erorr 3]])</f>
        <v>3.6666666666666288</v>
      </c>
      <c r="R1234" s="28">
        <f>SMA1MSFT[[#This Row],[Abs Erorr 3]]/SMA1MSFT[[#This Row],[Adj Close]]</f>
        <v>8.8415197768721004E-3</v>
      </c>
    </row>
    <row r="1235" spans="2:18">
      <c r="B1235" s="14">
        <v>45574.291666666664</v>
      </c>
      <c r="C1235" s="15">
        <v>417.46</v>
      </c>
      <c r="D1235" s="23">
        <f t="shared" si="96"/>
        <v>414.71</v>
      </c>
      <c r="E1235" s="24">
        <f>SMA1MSFT[[#This Row],[Adj Close]]-SMA1MSFT[[#This Row],[Naive Trend ]]</f>
        <v>2.75</v>
      </c>
      <c r="F1235" s="6">
        <f t="shared" si="95"/>
        <v>7.5625</v>
      </c>
      <c r="G1235" s="6">
        <f>ABS(SMA1MSFT[[#This Row],[Erorr 1]])</f>
        <v>2.75</v>
      </c>
      <c r="H1235" s="25">
        <f>SMA1MSFT[[#This Row],[Abs Erorr 1]]/SMA1MSFT[[#This Row],[Adj Close]]</f>
        <v>6.5874574809562597E-3</v>
      </c>
      <c r="I1235" s="23">
        <f t="shared" si="98"/>
        <v>413.43666666666667</v>
      </c>
      <c r="J1235" s="26">
        <f>(SMA1MSFT[[#This Row],[Adj Close]]-SMA1MSFT[[#This Row],[3-MA]])</f>
        <v>4.0233333333333121</v>
      </c>
      <c r="K1235" s="11">
        <f t="shared" si="97"/>
        <v>16.18721111111094</v>
      </c>
      <c r="L1235" s="11">
        <f>ABS(SMA1MSFT[[#This Row],[Erorr 2]])</f>
        <v>4.0233333333333121</v>
      </c>
      <c r="M1235" s="25">
        <f>SMA1MSFT[[#This Row],[Abs Erorr 2]]/SMA1MSFT[[#This Row],[Adj Close]]</f>
        <v>9.6376499145626217E-3</v>
      </c>
      <c r="N1235" s="23">
        <f t="shared" si="99"/>
        <v>415.77833333333336</v>
      </c>
      <c r="O1235" s="27">
        <f>SMA1MSFT[[#This Row],[Adj Close]]-SMA1MSFT[[#This Row],[6-MA]]</f>
        <v>1.6816666666666151</v>
      </c>
      <c r="P1235" s="11">
        <f>(SMA1MSFT[[#This Row],[Adj Close]]-N1235)^2</f>
        <v>2.8280027777776042</v>
      </c>
      <c r="Q1235" s="11">
        <f>ABS(SMA1MSFT[[#This Row],[Erorr 3]])</f>
        <v>1.6816666666666151</v>
      </c>
      <c r="R1235" s="28">
        <f>SMA1MSFT[[#This Row],[Abs Erorr 3]]/SMA1MSFT[[#This Row],[Adj Close]]</f>
        <v>4.0283300595664621E-3</v>
      </c>
    </row>
    <row r="1236" spans="2:18">
      <c r="B1236" s="14">
        <v>45575.291666666664</v>
      </c>
      <c r="C1236" s="15">
        <v>415.84</v>
      </c>
      <c r="D1236" s="23">
        <f t="shared" si="96"/>
        <v>417.46</v>
      </c>
      <c r="E1236" s="24">
        <f>SMA1MSFT[[#This Row],[Adj Close]]-SMA1MSFT[[#This Row],[Naive Trend ]]</f>
        <v>-1.6200000000000045</v>
      </c>
      <c r="F1236" s="6">
        <f t="shared" si="95"/>
        <v>2.6244000000000147</v>
      </c>
      <c r="G1236" s="6">
        <f>ABS(SMA1MSFT[[#This Row],[Erorr 1]])</f>
        <v>1.6200000000000045</v>
      </c>
      <c r="H1236" s="25">
        <f>SMA1MSFT[[#This Row],[Abs Erorr 1]]/SMA1MSFT[[#This Row],[Adj Close]]</f>
        <v>3.8957291265871601E-3</v>
      </c>
      <c r="I1236" s="23">
        <f t="shared" si="98"/>
        <v>413.90333333333336</v>
      </c>
      <c r="J1236" s="26">
        <f>(SMA1MSFT[[#This Row],[Adj Close]]-SMA1MSFT[[#This Row],[3-MA]])</f>
        <v>1.9366666666666106</v>
      </c>
      <c r="K1236" s="11">
        <f t="shared" si="97"/>
        <v>3.7506777777775606</v>
      </c>
      <c r="L1236" s="11">
        <f>ABS(SMA1MSFT[[#This Row],[Erorr 2]])</f>
        <v>1.9366666666666106</v>
      </c>
      <c r="M1236" s="25">
        <f>SMA1MSFT[[#This Row],[Abs Erorr 2]]/SMA1MSFT[[#This Row],[Adj Close]]</f>
        <v>4.6572399640886176E-3</v>
      </c>
      <c r="N1236" s="23">
        <f t="shared" si="99"/>
        <v>415.24</v>
      </c>
      <c r="O1236" s="27">
        <f>SMA1MSFT[[#This Row],[Adj Close]]-SMA1MSFT[[#This Row],[6-MA]]</f>
        <v>0.59999999999996589</v>
      </c>
      <c r="P1236" s="11">
        <f>(SMA1MSFT[[#This Row],[Adj Close]]-N1236)^2</f>
        <v>0.35999999999995907</v>
      </c>
      <c r="Q1236" s="11">
        <f>ABS(SMA1MSFT[[#This Row],[Erorr 3]])</f>
        <v>0.59999999999996589</v>
      </c>
      <c r="R1236" s="28">
        <f>SMA1MSFT[[#This Row],[Abs Erorr 3]]/SMA1MSFT[[#This Row],[Adj Close]]</f>
        <v>1.4428626394766399E-3</v>
      </c>
    </row>
    <row r="1237" spans="2:18">
      <c r="B1237" s="14">
        <v>45576.291666666664</v>
      </c>
      <c r="C1237" s="15">
        <v>416.32</v>
      </c>
      <c r="D1237" s="23">
        <f t="shared" si="96"/>
        <v>415.84</v>
      </c>
      <c r="E1237" s="24">
        <f>SMA1MSFT[[#This Row],[Adj Close]]-SMA1MSFT[[#This Row],[Naive Trend ]]</f>
        <v>0.48000000000001819</v>
      </c>
      <c r="F1237" s="6">
        <f t="shared" si="95"/>
        <v>0.23040000000001745</v>
      </c>
      <c r="G1237" s="6">
        <f>ABS(SMA1MSFT[[#This Row],[Erorr 1]])</f>
        <v>0.48000000000001819</v>
      </c>
      <c r="H1237" s="25">
        <f>SMA1MSFT[[#This Row],[Abs Erorr 1]]/SMA1MSFT[[#This Row],[Adj Close]]</f>
        <v>1.1529592621061159E-3</v>
      </c>
      <c r="I1237" s="23">
        <f t="shared" si="98"/>
        <v>416.00333333333333</v>
      </c>
      <c r="J1237" s="26">
        <f>(SMA1MSFT[[#This Row],[Adj Close]]-SMA1MSFT[[#This Row],[3-MA]])</f>
        <v>0.31666666666666288</v>
      </c>
      <c r="K1237" s="11">
        <f t="shared" si="97"/>
        <v>0.10027777777777538</v>
      </c>
      <c r="L1237" s="11">
        <f>ABS(SMA1MSFT[[#This Row],[Erorr 2]])</f>
        <v>0.31666666666666288</v>
      </c>
      <c r="M1237" s="25">
        <f>SMA1MSFT[[#This Row],[Abs Erorr 2]]/SMA1MSFT[[#This Row],[Adj Close]]</f>
        <v>7.6063284652830244E-4</v>
      </c>
      <c r="N1237" s="23">
        <f t="shared" si="99"/>
        <v>415.02500000000003</v>
      </c>
      <c r="O1237" s="27">
        <f>SMA1MSFT[[#This Row],[Adj Close]]-SMA1MSFT[[#This Row],[6-MA]]</f>
        <v>1.2949999999999591</v>
      </c>
      <c r="P1237" s="11">
        <f>(SMA1MSFT[[#This Row],[Adj Close]]-N1237)^2</f>
        <v>1.6770249999998941</v>
      </c>
      <c r="Q1237" s="11">
        <f>ABS(SMA1MSFT[[#This Row],[Erorr 3]])</f>
        <v>1.2949999999999591</v>
      </c>
      <c r="R1237" s="28">
        <f>SMA1MSFT[[#This Row],[Abs Erorr 3]]/SMA1MSFT[[#This Row],[Adj Close]]</f>
        <v>3.110588009223576E-3</v>
      </c>
    </row>
    <row r="1238" spans="2:18">
      <c r="B1238" s="14">
        <v>45579.291666666664</v>
      </c>
      <c r="C1238" s="15">
        <v>419.14</v>
      </c>
      <c r="D1238" s="23">
        <f t="shared" si="96"/>
        <v>416.32</v>
      </c>
      <c r="E1238" s="24">
        <f>SMA1MSFT[[#This Row],[Adj Close]]-SMA1MSFT[[#This Row],[Naive Trend ]]</f>
        <v>2.8199999999999932</v>
      </c>
      <c r="F1238" s="6">
        <f t="shared" si="95"/>
        <v>7.9523999999999617</v>
      </c>
      <c r="G1238" s="6">
        <f>ABS(SMA1MSFT[[#This Row],[Erorr 1]])</f>
        <v>2.8199999999999932</v>
      </c>
      <c r="H1238" s="25">
        <f>SMA1MSFT[[#This Row],[Abs Erorr 1]]/SMA1MSFT[[#This Row],[Adj Close]]</f>
        <v>6.7280622226463553E-3</v>
      </c>
      <c r="I1238" s="23">
        <f t="shared" si="98"/>
        <v>416.53999999999996</v>
      </c>
      <c r="J1238" s="26">
        <f>(SMA1MSFT[[#This Row],[Adj Close]]-SMA1MSFT[[#This Row],[3-MA]])</f>
        <v>2.6000000000000227</v>
      </c>
      <c r="K1238" s="11">
        <f t="shared" si="97"/>
        <v>6.7600000000001179</v>
      </c>
      <c r="L1238" s="11">
        <f>ABS(SMA1MSFT[[#This Row],[Erorr 2]])</f>
        <v>2.6000000000000227</v>
      </c>
      <c r="M1238" s="25">
        <f>SMA1MSFT[[#This Row],[Abs Erorr 2]]/SMA1MSFT[[#This Row],[Adj Close]]</f>
        <v>6.2031779357733042E-3</v>
      </c>
      <c r="N1238" s="23">
        <f t="shared" si="99"/>
        <v>414.9883333333334</v>
      </c>
      <c r="O1238" s="27">
        <f>SMA1MSFT[[#This Row],[Adj Close]]-SMA1MSFT[[#This Row],[6-MA]]</f>
        <v>4.1516666666665856</v>
      </c>
      <c r="P1238" s="11">
        <f>(SMA1MSFT[[#This Row],[Adj Close]]-N1238)^2</f>
        <v>17.236336111110436</v>
      </c>
      <c r="Q1238" s="11">
        <f>ABS(SMA1MSFT[[#This Row],[Erorr 3]])</f>
        <v>4.1516666666665856</v>
      </c>
      <c r="R1238" s="28">
        <f>SMA1MSFT[[#This Row],[Abs Erorr 3]]/SMA1MSFT[[#This Row],[Adj Close]]</f>
        <v>9.9052027166736303E-3</v>
      </c>
    </row>
    <row r="1239" spans="2:18">
      <c r="B1239" s="14">
        <v>45580.291666666664</v>
      </c>
      <c r="C1239" s="15">
        <v>418.74</v>
      </c>
      <c r="D1239" s="23">
        <f t="shared" si="96"/>
        <v>419.14</v>
      </c>
      <c r="E1239" s="24">
        <f>SMA1MSFT[[#This Row],[Adj Close]]-SMA1MSFT[[#This Row],[Naive Trend ]]</f>
        <v>-0.39999999999997726</v>
      </c>
      <c r="F1239" s="6">
        <f t="shared" si="95"/>
        <v>0.15999999999998182</v>
      </c>
      <c r="G1239" s="6">
        <f>ABS(SMA1MSFT[[#This Row],[Erorr 1]])</f>
        <v>0.39999999999997726</v>
      </c>
      <c r="H1239" s="25">
        <f>SMA1MSFT[[#This Row],[Abs Erorr 1]]/SMA1MSFT[[#This Row],[Adj Close]]</f>
        <v>9.5524669245827299E-4</v>
      </c>
      <c r="I1239" s="23">
        <f t="shared" si="98"/>
        <v>417.09999999999997</v>
      </c>
      <c r="J1239" s="26">
        <f>(SMA1MSFT[[#This Row],[Adj Close]]-SMA1MSFT[[#This Row],[3-MA]])</f>
        <v>1.6400000000000432</v>
      </c>
      <c r="K1239" s="11">
        <f t="shared" si="97"/>
        <v>2.6896000000001417</v>
      </c>
      <c r="L1239" s="11">
        <f>ABS(SMA1MSFT[[#This Row],[Erorr 2]])</f>
        <v>1.6400000000000432</v>
      </c>
      <c r="M1239" s="25">
        <f>SMA1MSFT[[#This Row],[Abs Erorr 2]]/SMA1MSFT[[#This Row],[Adj Close]]</f>
        <v>3.9165114390792453E-3</v>
      </c>
      <c r="N1239" s="23">
        <f t="shared" si="99"/>
        <v>415.50166666666661</v>
      </c>
      <c r="O1239" s="27">
        <f>SMA1MSFT[[#This Row],[Adj Close]]-SMA1MSFT[[#This Row],[6-MA]]</f>
        <v>3.2383333333334008</v>
      </c>
      <c r="P1239" s="11">
        <f>(SMA1MSFT[[#This Row],[Adj Close]]-N1239)^2</f>
        <v>10.486802777778214</v>
      </c>
      <c r="Q1239" s="11">
        <f>ABS(SMA1MSFT[[#This Row],[Erorr 3]])</f>
        <v>3.2383333333334008</v>
      </c>
      <c r="R1239" s="28">
        <f>SMA1MSFT[[#This Row],[Abs Erorr 3]]/SMA1MSFT[[#This Row],[Adj Close]]</f>
        <v>7.7335180143607027E-3</v>
      </c>
    </row>
    <row r="1240" spans="2:18">
      <c r="B1240" s="14">
        <v>45581.291666666664</v>
      </c>
      <c r="C1240" s="15">
        <v>416.12</v>
      </c>
      <c r="D1240" s="23">
        <f t="shared" si="96"/>
        <v>418.74</v>
      </c>
      <c r="E1240" s="24">
        <f>SMA1MSFT[[#This Row],[Adj Close]]-SMA1MSFT[[#This Row],[Naive Trend ]]</f>
        <v>-2.6200000000000045</v>
      </c>
      <c r="F1240" s="6">
        <f t="shared" si="95"/>
        <v>6.8644000000000238</v>
      </c>
      <c r="G1240" s="6">
        <f>ABS(SMA1MSFT[[#This Row],[Erorr 1]])</f>
        <v>2.6200000000000045</v>
      </c>
      <c r="H1240" s="25">
        <f>SMA1MSFT[[#This Row],[Abs Erorr 1]]/SMA1MSFT[[#This Row],[Adj Close]]</f>
        <v>6.2962606940305792E-3</v>
      </c>
      <c r="I1240" s="23">
        <f t="shared" si="98"/>
        <v>418.06666666666666</v>
      </c>
      <c r="J1240" s="26">
        <f>(SMA1MSFT[[#This Row],[Adj Close]]-SMA1MSFT[[#This Row],[3-MA]])</f>
        <v>-1.9466666666666583</v>
      </c>
      <c r="K1240" s="11">
        <f t="shared" si="97"/>
        <v>3.7895111111110786</v>
      </c>
      <c r="L1240" s="11">
        <f>ABS(SMA1MSFT[[#This Row],[Erorr 2]])</f>
        <v>1.9466666666666583</v>
      </c>
      <c r="M1240" s="25">
        <f>SMA1MSFT[[#This Row],[Abs Erorr 2]]/SMA1MSFT[[#This Row],[Adj Close]]</f>
        <v>4.6781377166842698E-3</v>
      </c>
      <c r="N1240" s="23">
        <f t="shared" si="99"/>
        <v>417.03500000000003</v>
      </c>
      <c r="O1240" s="27">
        <f>SMA1MSFT[[#This Row],[Adj Close]]-SMA1MSFT[[#This Row],[6-MA]]</f>
        <v>-0.91500000000002046</v>
      </c>
      <c r="P1240" s="11">
        <f>(SMA1MSFT[[#This Row],[Adj Close]]-N1240)^2</f>
        <v>0.83722500000003741</v>
      </c>
      <c r="Q1240" s="11">
        <f>ABS(SMA1MSFT[[#This Row],[Erorr 3]])</f>
        <v>0.91500000000002046</v>
      </c>
      <c r="R1240" s="28">
        <f>SMA1MSFT[[#This Row],[Abs Erorr 3]]/SMA1MSFT[[#This Row],[Adj Close]]</f>
        <v>2.1988849370374423E-3</v>
      </c>
    </row>
    <row r="1241" spans="2:18">
      <c r="B1241" s="14">
        <v>45582.291666666664</v>
      </c>
      <c r="C1241" s="15">
        <v>416.72</v>
      </c>
      <c r="D1241" s="23">
        <f t="shared" si="96"/>
        <v>416.12</v>
      </c>
      <c r="E1241" s="24">
        <f>SMA1MSFT[[#This Row],[Adj Close]]-SMA1MSFT[[#This Row],[Naive Trend ]]</f>
        <v>0.60000000000002274</v>
      </c>
      <c r="F1241" s="6">
        <f t="shared" si="95"/>
        <v>0.3600000000000273</v>
      </c>
      <c r="G1241" s="6">
        <f>ABS(SMA1MSFT[[#This Row],[Erorr 1]])</f>
        <v>0.60000000000002274</v>
      </c>
      <c r="H1241" s="25">
        <f>SMA1MSFT[[#This Row],[Abs Erorr 1]]/SMA1MSFT[[#This Row],[Adj Close]]</f>
        <v>1.439815703589995E-3</v>
      </c>
      <c r="I1241" s="23">
        <f t="shared" si="98"/>
        <v>418</v>
      </c>
      <c r="J1241" s="26">
        <f>(SMA1MSFT[[#This Row],[Adj Close]]-SMA1MSFT[[#This Row],[3-MA]])</f>
        <v>-1.2799999999999727</v>
      </c>
      <c r="K1241" s="11">
        <f t="shared" si="97"/>
        <v>1.6383999999999301</v>
      </c>
      <c r="L1241" s="11">
        <f>ABS(SMA1MSFT[[#This Row],[Erorr 2]])</f>
        <v>1.2799999999999727</v>
      </c>
      <c r="M1241" s="25">
        <f>SMA1MSFT[[#This Row],[Abs Erorr 2]]/SMA1MSFT[[#This Row],[Adj Close]]</f>
        <v>3.0716068343251408E-3</v>
      </c>
      <c r="N1241" s="23">
        <f t="shared" si="99"/>
        <v>417.27</v>
      </c>
      <c r="O1241" s="27">
        <f>SMA1MSFT[[#This Row],[Adj Close]]-SMA1MSFT[[#This Row],[6-MA]]</f>
        <v>-0.54999999999995453</v>
      </c>
      <c r="P1241" s="11">
        <f>(SMA1MSFT[[#This Row],[Adj Close]]-N1241)^2</f>
        <v>0.30249999999994998</v>
      </c>
      <c r="Q1241" s="11">
        <f>ABS(SMA1MSFT[[#This Row],[Erorr 3]])</f>
        <v>0.54999999999995453</v>
      </c>
      <c r="R1241" s="28">
        <f>SMA1MSFT[[#This Row],[Abs Erorr 3]]/SMA1MSFT[[#This Row],[Adj Close]]</f>
        <v>1.3198310616240028E-3</v>
      </c>
    </row>
    <row r="1242" spans="2:18">
      <c r="B1242" s="14">
        <v>45583.291666666664</v>
      </c>
      <c r="C1242" s="15">
        <v>418.16</v>
      </c>
      <c r="D1242" s="23">
        <f t="shared" si="96"/>
        <v>416.72</v>
      </c>
      <c r="E1242" s="24">
        <f>SMA1MSFT[[#This Row],[Adj Close]]-SMA1MSFT[[#This Row],[Naive Trend ]]</f>
        <v>1.4399999999999977</v>
      </c>
      <c r="F1242" s="6">
        <f t="shared" si="95"/>
        <v>2.0735999999999937</v>
      </c>
      <c r="G1242" s="6">
        <f>ABS(SMA1MSFT[[#This Row],[Erorr 1]])</f>
        <v>1.4399999999999977</v>
      </c>
      <c r="H1242" s="25">
        <f>SMA1MSFT[[#This Row],[Abs Erorr 1]]/SMA1MSFT[[#This Row],[Adj Close]]</f>
        <v>3.4436579299789499E-3</v>
      </c>
      <c r="I1242" s="23">
        <f t="shared" si="98"/>
        <v>417.19333333333333</v>
      </c>
      <c r="J1242" s="26">
        <f>(SMA1MSFT[[#This Row],[Adj Close]]-SMA1MSFT[[#This Row],[3-MA]])</f>
        <v>0.96666666666669698</v>
      </c>
      <c r="K1242" s="11">
        <f t="shared" si="97"/>
        <v>0.93444444444450303</v>
      </c>
      <c r="L1242" s="11">
        <f>ABS(SMA1MSFT[[#This Row],[Erorr 2]])</f>
        <v>0.96666666666669698</v>
      </c>
      <c r="M1242" s="25">
        <f>SMA1MSFT[[#This Row],[Abs Erorr 2]]/SMA1MSFT[[#This Row],[Adj Close]]</f>
        <v>2.3117148141063157E-3</v>
      </c>
      <c r="N1242" s="23">
        <f t="shared" si="99"/>
        <v>417.1466666666667</v>
      </c>
      <c r="O1242" s="27">
        <f>SMA1MSFT[[#This Row],[Adj Close]]-SMA1MSFT[[#This Row],[6-MA]]</f>
        <v>1.0133333333333212</v>
      </c>
      <c r="P1242" s="11">
        <f>(SMA1MSFT[[#This Row],[Adj Close]]-N1242)^2</f>
        <v>1.0268444444444198</v>
      </c>
      <c r="Q1242" s="11">
        <f>ABS(SMA1MSFT[[#This Row],[Erorr 3]])</f>
        <v>1.0133333333333212</v>
      </c>
      <c r="R1242" s="28">
        <f>SMA1MSFT[[#This Row],[Abs Erorr 3]]/SMA1MSFT[[#This Row],[Adj Close]]</f>
        <v>2.4233148396147915E-3</v>
      </c>
    </row>
    <row r="1243" spans="2:18">
      <c r="B1243" s="14">
        <v>45586.291666666664</v>
      </c>
      <c r="C1243" s="15">
        <v>418.78</v>
      </c>
      <c r="D1243" s="23">
        <f t="shared" si="96"/>
        <v>418.16</v>
      </c>
      <c r="E1243" s="24">
        <f>SMA1MSFT[[#This Row],[Adj Close]]-SMA1MSFT[[#This Row],[Naive Trend ]]</f>
        <v>0.6199999999999477</v>
      </c>
      <c r="F1243" s="6">
        <f t="shared" si="95"/>
        <v>0.38439999999993513</v>
      </c>
      <c r="G1243" s="6">
        <f>ABS(SMA1MSFT[[#This Row],[Erorr 1]])</f>
        <v>0.6199999999999477</v>
      </c>
      <c r="H1243" s="25">
        <f>SMA1MSFT[[#This Row],[Abs Erorr 1]]/SMA1MSFT[[#This Row],[Adj Close]]</f>
        <v>1.4804909499019719E-3</v>
      </c>
      <c r="I1243" s="23">
        <f t="shared" si="98"/>
        <v>417</v>
      </c>
      <c r="J1243" s="26">
        <f>(SMA1MSFT[[#This Row],[Adj Close]]-SMA1MSFT[[#This Row],[3-MA]])</f>
        <v>1.7799999999999727</v>
      </c>
      <c r="K1243" s="11">
        <f t="shared" si="97"/>
        <v>3.1683999999999028</v>
      </c>
      <c r="L1243" s="11">
        <f>ABS(SMA1MSFT[[#This Row],[Erorr 2]])</f>
        <v>1.7799999999999727</v>
      </c>
      <c r="M1243" s="25">
        <f>SMA1MSFT[[#This Row],[Abs Erorr 2]]/SMA1MSFT[[#This Row],[Adj Close]]</f>
        <v>4.2504417593962765E-3</v>
      </c>
      <c r="N1243" s="23">
        <f t="shared" si="99"/>
        <v>417.5333333333333</v>
      </c>
      <c r="O1243" s="27">
        <f>SMA1MSFT[[#This Row],[Adj Close]]-SMA1MSFT[[#This Row],[6-MA]]</f>
        <v>1.2466666666666697</v>
      </c>
      <c r="P1243" s="11">
        <f>(SMA1MSFT[[#This Row],[Adj Close]]-N1243)^2</f>
        <v>1.5541777777777854</v>
      </c>
      <c r="Q1243" s="11">
        <f>ABS(SMA1MSFT[[#This Row],[Erorr 3]])</f>
        <v>1.2466666666666697</v>
      </c>
      <c r="R1243" s="28">
        <f>SMA1MSFT[[#This Row],[Abs Erorr 3]]/SMA1MSFT[[#This Row],[Adj Close]]</f>
        <v>2.9769011573300298E-3</v>
      </c>
    </row>
    <row r="1244" spans="2:18">
      <c r="B1244" s="14">
        <v>45587.291666666664</v>
      </c>
      <c r="C1244" s="15">
        <v>427.51</v>
      </c>
      <c r="D1244" s="23">
        <f t="shared" si="96"/>
        <v>418.78</v>
      </c>
      <c r="E1244" s="24">
        <f>SMA1MSFT[[#This Row],[Adj Close]]-SMA1MSFT[[#This Row],[Naive Trend ]]</f>
        <v>8.7300000000000182</v>
      </c>
      <c r="F1244" s="6">
        <f t="shared" si="95"/>
        <v>76.212900000000317</v>
      </c>
      <c r="G1244" s="6">
        <f>ABS(SMA1MSFT[[#This Row],[Erorr 1]])</f>
        <v>8.7300000000000182</v>
      </c>
      <c r="H1244" s="25">
        <f>SMA1MSFT[[#This Row],[Abs Erorr 1]]/SMA1MSFT[[#This Row],[Adj Close]]</f>
        <v>2.0420574957310984E-2</v>
      </c>
      <c r="I1244" s="23">
        <f t="shared" si="98"/>
        <v>417.88666666666671</v>
      </c>
      <c r="J1244" s="26">
        <f>(SMA1MSFT[[#This Row],[Adj Close]]-SMA1MSFT[[#This Row],[3-MA]])</f>
        <v>9.623333333333278</v>
      </c>
      <c r="K1244" s="11">
        <f t="shared" si="97"/>
        <v>92.608544444443382</v>
      </c>
      <c r="L1244" s="11">
        <f>ABS(SMA1MSFT[[#This Row],[Erorr 2]])</f>
        <v>9.623333333333278</v>
      </c>
      <c r="M1244" s="25">
        <f>SMA1MSFT[[#This Row],[Abs Erorr 2]]/SMA1MSFT[[#This Row],[Adj Close]]</f>
        <v>2.2510194693301393E-2</v>
      </c>
      <c r="N1244" s="23">
        <f t="shared" si="99"/>
        <v>417.94333333333333</v>
      </c>
      <c r="O1244" s="27">
        <f>SMA1MSFT[[#This Row],[Adj Close]]-SMA1MSFT[[#This Row],[6-MA]]</f>
        <v>9.5666666666666629</v>
      </c>
      <c r="P1244" s="11">
        <f>(SMA1MSFT[[#This Row],[Adj Close]]-N1244)^2</f>
        <v>91.52111111111104</v>
      </c>
      <c r="Q1244" s="11">
        <f>ABS(SMA1MSFT[[#This Row],[Erorr 3]])</f>
        <v>9.5666666666666629</v>
      </c>
      <c r="R1244" s="28">
        <f>SMA1MSFT[[#This Row],[Abs Erorr 3]]/SMA1MSFT[[#This Row],[Adj Close]]</f>
        <v>2.237764418766032E-2</v>
      </c>
    </row>
    <row r="1245" spans="2:18">
      <c r="B1245" s="14">
        <v>45588.291666666664</v>
      </c>
      <c r="C1245" s="15">
        <v>424.6</v>
      </c>
      <c r="D1245" s="23">
        <f t="shared" si="96"/>
        <v>427.51</v>
      </c>
      <c r="E1245" s="24">
        <f>SMA1MSFT[[#This Row],[Adj Close]]-SMA1MSFT[[#This Row],[Naive Trend ]]</f>
        <v>-2.9099999999999682</v>
      </c>
      <c r="F1245" s="6">
        <f t="shared" si="95"/>
        <v>8.468099999999815</v>
      </c>
      <c r="G1245" s="6">
        <f>ABS(SMA1MSFT[[#This Row],[Erorr 1]])</f>
        <v>2.9099999999999682</v>
      </c>
      <c r="H1245" s="25">
        <f>SMA1MSFT[[#This Row],[Abs Erorr 1]]/SMA1MSFT[[#This Row],[Adj Close]]</f>
        <v>6.8535091851153274E-3</v>
      </c>
      <c r="I1245" s="23">
        <f t="shared" si="98"/>
        <v>421.48333333333335</v>
      </c>
      <c r="J1245" s="26">
        <f>(SMA1MSFT[[#This Row],[Adj Close]]-SMA1MSFT[[#This Row],[3-MA]])</f>
        <v>3.1166666666666742</v>
      </c>
      <c r="K1245" s="11">
        <f t="shared" si="97"/>
        <v>9.7136111111111578</v>
      </c>
      <c r="L1245" s="11">
        <f>ABS(SMA1MSFT[[#This Row],[Erorr 2]])</f>
        <v>3.1166666666666742</v>
      </c>
      <c r="M1245" s="25">
        <f>SMA1MSFT[[#This Row],[Abs Erorr 2]]/SMA1MSFT[[#This Row],[Adj Close]]</f>
        <v>7.3402417962003625E-3</v>
      </c>
      <c r="N1245" s="23">
        <f t="shared" si="99"/>
        <v>419.33833333333331</v>
      </c>
      <c r="O1245" s="27">
        <f>SMA1MSFT[[#This Row],[Adj Close]]-SMA1MSFT[[#This Row],[6-MA]]</f>
        <v>5.2616666666667129</v>
      </c>
      <c r="P1245" s="11">
        <f>(SMA1MSFT[[#This Row],[Adj Close]]-N1245)^2</f>
        <v>27.685136111111596</v>
      </c>
      <c r="Q1245" s="11">
        <f>ABS(SMA1MSFT[[#This Row],[Erorr 3]])</f>
        <v>5.2616666666667129</v>
      </c>
      <c r="R1245" s="28">
        <f>SMA1MSFT[[#This Row],[Abs Erorr 3]]/SMA1MSFT[[#This Row],[Adj Close]]</f>
        <v>1.2392055267703045E-2</v>
      </c>
    </row>
    <row r="1246" spans="2:18">
      <c r="B1246" s="14">
        <v>45589.291666666664</v>
      </c>
      <c r="C1246" s="15">
        <v>424.73</v>
      </c>
      <c r="D1246" s="23">
        <f t="shared" si="96"/>
        <v>424.6</v>
      </c>
      <c r="E1246" s="24">
        <f>SMA1MSFT[[#This Row],[Adj Close]]-SMA1MSFT[[#This Row],[Naive Trend ]]</f>
        <v>0.12999999999999545</v>
      </c>
      <c r="F1246" s="6">
        <f t="shared" si="95"/>
        <v>1.6899999999998819E-2</v>
      </c>
      <c r="G1246" s="6">
        <f>ABS(SMA1MSFT[[#This Row],[Erorr 1]])</f>
        <v>0.12999999999999545</v>
      </c>
      <c r="H1246" s="25">
        <f>SMA1MSFT[[#This Row],[Abs Erorr 1]]/SMA1MSFT[[#This Row],[Adj Close]]</f>
        <v>3.0607680173285487E-4</v>
      </c>
      <c r="I1246" s="23">
        <f t="shared" si="98"/>
        <v>423.62999999999994</v>
      </c>
      <c r="J1246" s="26">
        <f>(SMA1MSFT[[#This Row],[Adj Close]]-SMA1MSFT[[#This Row],[3-MA]])</f>
        <v>1.1000000000000796</v>
      </c>
      <c r="K1246" s="11">
        <f t="shared" si="97"/>
        <v>1.2100000000001752</v>
      </c>
      <c r="L1246" s="11">
        <f>ABS(SMA1MSFT[[#This Row],[Erorr 2]])</f>
        <v>1.1000000000000796</v>
      </c>
      <c r="M1246" s="25">
        <f>SMA1MSFT[[#This Row],[Abs Erorr 2]]/SMA1MSFT[[#This Row],[Adj Close]]</f>
        <v>2.5898806300475113E-3</v>
      </c>
      <c r="N1246" s="23">
        <f t="shared" si="99"/>
        <v>420.315</v>
      </c>
      <c r="O1246" s="27">
        <f>SMA1MSFT[[#This Row],[Adj Close]]-SMA1MSFT[[#This Row],[6-MA]]</f>
        <v>4.4150000000000205</v>
      </c>
      <c r="P1246" s="11">
        <f>(SMA1MSFT[[#This Row],[Adj Close]]-N1246)^2</f>
        <v>19.492225000000182</v>
      </c>
      <c r="Q1246" s="11">
        <f>ABS(SMA1MSFT[[#This Row],[Erorr 3]])</f>
        <v>4.4150000000000205</v>
      </c>
      <c r="R1246" s="28">
        <f>SMA1MSFT[[#This Row],[Abs Erorr 3]]/SMA1MSFT[[#This Row],[Adj Close]]</f>
        <v>1.0394839074235444E-2</v>
      </c>
    </row>
    <row r="1247" spans="2:18">
      <c r="B1247" s="14">
        <v>45590.291666666664</v>
      </c>
      <c r="C1247" s="15">
        <v>428.15</v>
      </c>
      <c r="D1247" s="23">
        <f t="shared" si="96"/>
        <v>424.73</v>
      </c>
      <c r="E1247" s="24">
        <f>SMA1MSFT[[#This Row],[Adj Close]]-SMA1MSFT[[#This Row],[Naive Trend ]]</f>
        <v>3.4199999999999591</v>
      </c>
      <c r="F1247" s="6">
        <f t="shared" si="95"/>
        <v>11.69639999999972</v>
      </c>
      <c r="G1247" s="6">
        <f>ABS(SMA1MSFT[[#This Row],[Erorr 1]])</f>
        <v>3.4199999999999591</v>
      </c>
      <c r="H1247" s="25">
        <f>SMA1MSFT[[#This Row],[Abs Erorr 1]]/SMA1MSFT[[#This Row],[Adj Close]]</f>
        <v>7.9878547238116538E-3</v>
      </c>
      <c r="I1247" s="23">
        <f t="shared" si="98"/>
        <v>425.6133333333334</v>
      </c>
      <c r="J1247" s="26">
        <f>(SMA1MSFT[[#This Row],[Adj Close]]-SMA1MSFT[[#This Row],[3-MA]])</f>
        <v>2.5366666666665765</v>
      </c>
      <c r="K1247" s="11">
        <f t="shared" si="97"/>
        <v>6.4346777777773205</v>
      </c>
      <c r="L1247" s="11">
        <f>ABS(SMA1MSFT[[#This Row],[Erorr 2]])</f>
        <v>2.5366666666665765</v>
      </c>
      <c r="M1247" s="25">
        <f>SMA1MSFT[[#This Row],[Abs Erorr 2]]/SMA1MSFT[[#This Row],[Adj Close]]</f>
        <v>5.9247148584995364E-3</v>
      </c>
      <c r="N1247" s="23">
        <f t="shared" si="99"/>
        <v>421.75</v>
      </c>
      <c r="O1247" s="27">
        <f>SMA1MSFT[[#This Row],[Adj Close]]-SMA1MSFT[[#This Row],[6-MA]]</f>
        <v>6.3999999999999773</v>
      </c>
      <c r="P1247" s="11">
        <f>(SMA1MSFT[[#This Row],[Adj Close]]-N1247)^2</f>
        <v>40.95999999999971</v>
      </c>
      <c r="Q1247" s="11">
        <f>ABS(SMA1MSFT[[#This Row],[Erorr 3]])</f>
        <v>6.3999999999999773</v>
      </c>
      <c r="R1247" s="28">
        <f>SMA1MSFT[[#This Row],[Abs Erorr 3]]/SMA1MSFT[[#This Row],[Adj Close]]</f>
        <v>1.4948032231694447E-2</v>
      </c>
    </row>
    <row r="1248" spans="2:18">
      <c r="B1248" s="14">
        <v>45593.291666666664</v>
      </c>
      <c r="C1248" s="15">
        <v>426.59</v>
      </c>
      <c r="D1248" s="23">
        <f t="shared" si="96"/>
        <v>428.15</v>
      </c>
      <c r="E1248" s="24">
        <f>SMA1MSFT[[#This Row],[Adj Close]]-SMA1MSFT[[#This Row],[Naive Trend ]]</f>
        <v>-1.5600000000000023</v>
      </c>
      <c r="F1248" s="6">
        <f t="shared" si="95"/>
        <v>2.4336000000000073</v>
      </c>
      <c r="G1248" s="6">
        <f>ABS(SMA1MSFT[[#This Row],[Erorr 1]])</f>
        <v>1.5600000000000023</v>
      </c>
      <c r="H1248" s="25">
        <f>SMA1MSFT[[#This Row],[Abs Erorr 1]]/SMA1MSFT[[#This Row],[Adj Close]]</f>
        <v>3.6569071004946257E-3</v>
      </c>
      <c r="I1248" s="23">
        <f t="shared" si="98"/>
        <v>425.82666666666665</v>
      </c>
      <c r="J1248" s="26">
        <f>(SMA1MSFT[[#This Row],[Adj Close]]-SMA1MSFT[[#This Row],[3-MA]])</f>
        <v>0.76333333333332121</v>
      </c>
      <c r="K1248" s="11">
        <f t="shared" si="97"/>
        <v>0.58267777777775931</v>
      </c>
      <c r="L1248" s="11">
        <f>ABS(SMA1MSFT[[#This Row],[Erorr 2]])</f>
        <v>0.76333333333332121</v>
      </c>
      <c r="M1248" s="25">
        <f>SMA1MSFT[[#This Row],[Abs Erorr 2]]/SMA1MSFT[[#This Row],[Adj Close]]</f>
        <v>1.789384029942852E-3</v>
      </c>
      <c r="N1248" s="23">
        <f t="shared" si="99"/>
        <v>423.65500000000003</v>
      </c>
      <c r="O1248" s="27">
        <f>SMA1MSFT[[#This Row],[Adj Close]]-SMA1MSFT[[#This Row],[6-MA]]</f>
        <v>2.9349999999999454</v>
      </c>
      <c r="P1248" s="11">
        <f>(SMA1MSFT[[#This Row],[Adj Close]]-N1248)^2</f>
        <v>8.6142249999996796</v>
      </c>
      <c r="Q1248" s="11">
        <f>ABS(SMA1MSFT[[#This Row],[Erorr 3]])</f>
        <v>2.9349999999999454</v>
      </c>
      <c r="R1248" s="28">
        <f>SMA1MSFT[[#This Row],[Abs Erorr 3]]/SMA1MSFT[[#This Row],[Adj Close]]</f>
        <v>6.8801425256099433E-3</v>
      </c>
    </row>
    <row r="1249" spans="2:20">
      <c r="B1249" s="14">
        <v>45594.291666666664</v>
      </c>
      <c r="C1249" s="15">
        <v>431.95</v>
      </c>
      <c r="D1249" s="23">
        <f t="shared" si="96"/>
        <v>426.59</v>
      </c>
      <c r="E1249" s="24">
        <f>SMA1MSFT[[#This Row],[Adj Close]]-SMA1MSFT[[#This Row],[Naive Trend ]]</f>
        <v>5.3600000000000136</v>
      </c>
      <c r="F1249" s="6">
        <f t="shared" si="95"/>
        <v>28.729600000000147</v>
      </c>
      <c r="G1249" s="6">
        <f>ABS(SMA1MSFT[[#This Row],[Erorr 1]])</f>
        <v>5.3600000000000136</v>
      </c>
      <c r="H1249" s="25">
        <f>SMA1MSFT[[#This Row],[Abs Erorr 1]]/SMA1MSFT[[#This Row],[Adj Close]]</f>
        <v>1.240884361615931E-2</v>
      </c>
      <c r="I1249" s="23">
        <f t="shared" si="98"/>
        <v>426.49</v>
      </c>
      <c r="J1249" s="26">
        <f>(SMA1MSFT[[#This Row],[Adj Close]]-SMA1MSFT[[#This Row],[3-MA]])</f>
        <v>5.4599999999999795</v>
      </c>
      <c r="K1249" s="11">
        <f t="shared" si="97"/>
        <v>29.811599999999778</v>
      </c>
      <c r="L1249" s="11">
        <f>ABS(SMA1MSFT[[#This Row],[Erorr 2]])</f>
        <v>5.4599999999999795</v>
      </c>
      <c r="M1249" s="25">
        <f>SMA1MSFT[[#This Row],[Abs Erorr 2]]/SMA1MSFT[[#This Row],[Adj Close]]</f>
        <v>1.2640351892580113E-2</v>
      </c>
      <c r="N1249" s="23">
        <f t="shared" si="99"/>
        <v>425.06</v>
      </c>
      <c r="O1249" s="27">
        <f>SMA1MSFT[[#This Row],[Adj Close]]-SMA1MSFT[[#This Row],[6-MA]]</f>
        <v>6.8899999999999864</v>
      </c>
      <c r="P1249" s="11">
        <f>(SMA1MSFT[[#This Row],[Adj Close]]-N1249)^2</f>
        <v>47.472099999999813</v>
      </c>
      <c r="Q1249" s="11">
        <f>ABS(SMA1MSFT[[#This Row],[Erorr 3]])</f>
        <v>6.8899999999999864</v>
      </c>
      <c r="R1249" s="28">
        <f>SMA1MSFT[[#This Row],[Abs Erorr 3]]/SMA1MSFT[[#This Row],[Adj Close]]</f>
        <v>1.5950920245398743E-2</v>
      </c>
    </row>
    <row r="1250" spans="2:20">
      <c r="B1250" s="14">
        <v>45595.291666666664</v>
      </c>
      <c r="C1250" s="15">
        <v>432.53</v>
      </c>
      <c r="D1250" s="23">
        <f t="shared" si="96"/>
        <v>431.95</v>
      </c>
      <c r="E1250" s="24">
        <f>SMA1MSFT[[#This Row],[Adj Close]]-SMA1MSFT[[#This Row],[Naive Trend ]]</f>
        <v>0.57999999999998408</v>
      </c>
      <c r="F1250" s="6">
        <f t="shared" si="95"/>
        <v>0.33639999999998155</v>
      </c>
      <c r="G1250" s="6">
        <f>ABS(SMA1MSFT[[#This Row],[Erorr 1]])</f>
        <v>0.57999999999998408</v>
      </c>
      <c r="H1250" s="25">
        <f>SMA1MSFT[[#This Row],[Abs Erorr 1]]/SMA1MSFT[[#This Row],[Adj Close]]</f>
        <v>1.3409474487318432E-3</v>
      </c>
      <c r="I1250" s="23">
        <f t="shared" si="98"/>
        <v>428.8966666666667</v>
      </c>
      <c r="J1250" s="26">
        <f>(SMA1MSFT[[#This Row],[Adj Close]]-SMA1MSFT[[#This Row],[3-MA]])</f>
        <v>3.6333333333332689</v>
      </c>
      <c r="K1250" s="11">
        <f t="shared" si="97"/>
        <v>13.201111111110643</v>
      </c>
      <c r="L1250" s="11">
        <f>ABS(SMA1MSFT[[#This Row],[Erorr 2]])</f>
        <v>3.6333333333332689</v>
      </c>
      <c r="M1250" s="25">
        <f>SMA1MSFT[[#This Row],[Abs Erorr 2]]/SMA1MSFT[[#This Row],[Adj Close]]</f>
        <v>8.4001880409064547E-3</v>
      </c>
      <c r="N1250" s="23">
        <f t="shared" si="99"/>
        <v>427.25500000000005</v>
      </c>
      <c r="O1250" s="27">
        <f>SMA1MSFT[[#This Row],[Adj Close]]-SMA1MSFT[[#This Row],[6-MA]]</f>
        <v>5.2749999999999204</v>
      </c>
      <c r="P1250" s="11">
        <f>(SMA1MSFT[[#This Row],[Adj Close]]-N1250)^2</f>
        <v>27.82562499999916</v>
      </c>
      <c r="Q1250" s="11">
        <f>ABS(SMA1MSFT[[#This Row],[Erorr 3]])</f>
        <v>5.2749999999999204</v>
      </c>
      <c r="R1250" s="28">
        <f>SMA1MSFT[[#This Row],[Abs Erorr 3]]/SMA1MSFT[[#This Row],[Adj Close]]</f>
        <v>1.2195685848380275E-2</v>
      </c>
    </row>
    <row r="1251" spans="2:20">
      <c r="B1251" s="14">
        <v>45596.291666666664</v>
      </c>
      <c r="C1251" s="15">
        <v>406.35</v>
      </c>
      <c r="D1251" s="23">
        <f t="shared" si="96"/>
        <v>432.53</v>
      </c>
      <c r="E1251" s="24">
        <f>SMA1MSFT[[#This Row],[Adj Close]]-SMA1MSFT[[#This Row],[Naive Trend ]]</f>
        <v>-26.17999999999995</v>
      </c>
      <c r="F1251" s="6">
        <f t="shared" si="95"/>
        <v>685.39239999999734</v>
      </c>
      <c r="G1251" s="6">
        <f>ABS(SMA1MSFT[[#This Row],[Erorr 1]])</f>
        <v>26.17999999999995</v>
      </c>
      <c r="H1251" s="25">
        <f>SMA1MSFT[[#This Row],[Abs Erorr 1]]/SMA1MSFT[[#This Row],[Adj Close]]</f>
        <v>6.4427217915589877E-2</v>
      </c>
      <c r="I1251" s="23">
        <f t="shared" si="98"/>
        <v>430.35666666666663</v>
      </c>
      <c r="J1251" s="26">
        <f>(SMA1MSFT[[#This Row],[Adj Close]]-SMA1MSFT[[#This Row],[3-MA]])</f>
        <v>-24.006666666666604</v>
      </c>
      <c r="K1251" s="11">
        <f t="shared" si="97"/>
        <v>576.32004444444146</v>
      </c>
      <c r="L1251" s="11">
        <f>ABS(SMA1MSFT[[#This Row],[Erorr 2]])</f>
        <v>24.006666666666604</v>
      </c>
      <c r="M1251" s="25">
        <f>SMA1MSFT[[#This Row],[Abs Erorr 2]]/SMA1MSFT[[#This Row],[Adj Close]]</f>
        <v>5.9078790861736438E-2</v>
      </c>
      <c r="N1251" s="23">
        <f t="shared" si="99"/>
        <v>428.0916666666667</v>
      </c>
      <c r="O1251" s="27">
        <f>SMA1MSFT[[#This Row],[Adj Close]]-SMA1MSFT[[#This Row],[6-MA]]</f>
        <v>-21.741666666666674</v>
      </c>
      <c r="P1251" s="11">
        <f>(SMA1MSFT[[#This Row],[Adj Close]]-N1251)^2</f>
        <v>472.70006944444475</v>
      </c>
      <c r="Q1251" s="11">
        <f>ABS(SMA1MSFT[[#This Row],[Erorr 3]])</f>
        <v>21.741666666666674</v>
      </c>
      <c r="R1251" s="28">
        <f>SMA1MSFT[[#This Row],[Abs Erorr 3]]/SMA1MSFT[[#This Row],[Adj Close]]</f>
        <v>5.3504778310979877E-2</v>
      </c>
    </row>
    <row r="1252" spans="2:20">
      <c r="B1252" s="14">
        <v>45597.291666666664</v>
      </c>
      <c r="C1252" s="15">
        <v>410.37</v>
      </c>
      <c r="D1252" s="23">
        <f t="shared" si="96"/>
        <v>406.35</v>
      </c>
      <c r="E1252" s="24">
        <f>SMA1MSFT[[#This Row],[Adj Close]]-SMA1MSFT[[#This Row],[Naive Trend ]]</f>
        <v>4.0199999999999818</v>
      </c>
      <c r="F1252" s="6">
        <f t="shared" si="95"/>
        <v>16.160399999999854</v>
      </c>
      <c r="G1252" s="6">
        <f>ABS(SMA1MSFT[[#This Row],[Erorr 1]])</f>
        <v>4.0199999999999818</v>
      </c>
      <c r="H1252" s="25">
        <f>SMA1MSFT[[#This Row],[Abs Erorr 1]]/SMA1MSFT[[#This Row],[Adj Close]]</f>
        <v>9.7960377220556605E-3</v>
      </c>
      <c r="I1252" s="23">
        <f t="shared" si="98"/>
        <v>423.60999999999996</v>
      </c>
      <c r="J1252" s="26">
        <f>(SMA1MSFT[[#This Row],[Adj Close]]-SMA1MSFT[[#This Row],[3-MA]])</f>
        <v>-13.239999999999952</v>
      </c>
      <c r="K1252" s="11">
        <f t="shared" si="97"/>
        <v>175.29759999999874</v>
      </c>
      <c r="L1252" s="11">
        <f>ABS(SMA1MSFT[[#This Row],[Erorr 2]])</f>
        <v>13.239999999999952</v>
      </c>
      <c r="M1252" s="25">
        <f>SMA1MSFT[[#This Row],[Abs Erorr 2]]/SMA1MSFT[[#This Row],[Adj Close]]</f>
        <v>3.2263567024879869E-2</v>
      </c>
      <c r="N1252" s="23">
        <f t="shared" si="99"/>
        <v>425.04999999999995</v>
      </c>
      <c r="O1252" s="27">
        <f>SMA1MSFT[[#This Row],[Adj Close]]-SMA1MSFT[[#This Row],[6-MA]]</f>
        <v>-14.67999999999995</v>
      </c>
      <c r="P1252" s="11">
        <f>(SMA1MSFT[[#This Row],[Adj Close]]-N1252)^2</f>
        <v>215.50239999999854</v>
      </c>
      <c r="Q1252" s="11">
        <f>ABS(SMA1MSFT[[#This Row],[Erorr 3]])</f>
        <v>14.67999999999995</v>
      </c>
      <c r="R1252" s="28">
        <f>SMA1MSFT[[#This Row],[Abs Erorr 3]]/SMA1MSFT[[#This Row],[Adj Close]]</f>
        <v>3.577259546263116E-2</v>
      </c>
    </row>
    <row r="1253" spans="2:20">
      <c r="B1253" s="14">
        <v>45600.291666666664</v>
      </c>
      <c r="C1253" s="15">
        <v>408.46</v>
      </c>
      <c r="D1253" s="23">
        <f t="shared" si="96"/>
        <v>410.37</v>
      </c>
      <c r="E1253" s="24">
        <f>SMA1MSFT[[#This Row],[Adj Close]]-SMA1MSFT[[#This Row],[Naive Trend ]]</f>
        <v>-1.910000000000025</v>
      </c>
      <c r="F1253" s="6">
        <f t="shared" si="95"/>
        <v>3.6481000000000954</v>
      </c>
      <c r="G1253" s="6">
        <f>ABS(SMA1MSFT[[#This Row],[Erorr 1]])</f>
        <v>1.910000000000025</v>
      </c>
      <c r="H1253" s="25">
        <f>SMA1MSFT[[#This Row],[Abs Erorr 1]]/SMA1MSFT[[#This Row],[Adj Close]]</f>
        <v>4.676100474954769E-3</v>
      </c>
      <c r="I1253" s="23">
        <f t="shared" si="98"/>
        <v>416.41666666666669</v>
      </c>
      <c r="J1253" s="26">
        <f>(SMA1MSFT[[#This Row],[Adj Close]]-SMA1MSFT[[#This Row],[3-MA]])</f>
        <v>-7.9566666666667061</v>
      </c>
      <c r="K1253" s="11">
        <f t="shared" si="97"/>
        <v>63.308544444445069</v>
      </c>
      <c r="L1253" s="11">
        <f>ABS(SMA1MSFT[[#This Row],[Erorr 2]])</f>
        <v>7.9566666666667061</v>
      </c>
      <c r="M1253" s="25">
        <f>SMA1MSFT[[#This Row],[Abs Erorr 2]]/SMA1MSFT[[#This Row],[Adj Close]]</f>
        <v>1.9479671612071457E-2</v>
      </c>
      <c r="N1253" s="23">
        <f t="shared" si="99"/>
        <v>422.65666666666669</v>
      </c>
      <c r="O1253" s="27">
        <f>SMA1MSFT[[#This Row],[Adj Close]]-SMA1MSFT[[#This Row],[6-MA]]</f>
        <v>-14.196666666666715</v>
      </c>
      <c r="P1253" s="11">
        <f>(SMA1MSFT[[#This Row],[Adj Close]]-N1253)^2</f>
        <v>201.54534444444582</v>
      </c>
      <c r="Q1253" s="11">
        <f>ABS(SMA1MSFT[[#This Row],[Erorr 3]])</f>
        <v>14.196666666666715</v>
      </c>
      <c r="R1253" s="28">
        <f>SMA1MSFT[[#This Row],[Abs Erorr 3]]/SMA1MSFT[[#This Row],[Adj Close]]</f>
        <v>3.475656531035283E-2</v>
      </c>
    </row>
    <row r="1254" spans="2:20">
      <c r="B1254" s="14">
        <v>45601.291666666664</v>
      </c>
      <c r="C1254" s="15">
        <v>411.46</v>
      </c>
      <c r="D1254" s="23">
        <f t="shared" si="96"/>
        <v>408.46</v>
      </c>
      <c r="E1254" s="24">
        <f>SMA1MSFT[[#This Row],[Adj Close]]-SMA1MSFT[[#This Row],[Naive Trend ]]</f>
        <v>3</v>
      </c>
      <c r="F1254" s="6">
        <f t="shared" si="95"/>
        <v>9</v>
      </c>
      <c r="G1254" s="6">
        <f>ABS(SMA1MSFT[[#This Row],[Erorr 1]])</f>
        <v>3</v>
      </c>
      <c r="H1254" s="25">
        <f>SMA1MSFT[[#This Row],[Abs Erorr 1]]/SMA1MSFT[[#This Row],[Adj Close]]</f>
        <v>7.2911097068973901E-3</v>
      </c>
      <c r="I1254" s="23">
        <f t="shared" si="98"/>
        <v>408.39333333333337</v>
      </c>
      <c r="J1254" s="26">
        <f>(SMA1MSFT[[#This Row],[Adj Close]]-SMA1MSFT[[#This Row],[3-MA]])</f>
        <v>3.066666666666606</v>
      </c>
      <c r="K1254" s="11">
        <f t="shared" si="97"/>
        <v>9.4044444444440725</v>
      </c>
      <c r="L1254" s="11">
        <f>ABS(SMA1MSFT[[#This Row],[Erorr 2]])</f>
        <v>3.066666666666606</v>
      </c>
      <c r="M1254" s="25">
        <f>SMA1MSFT[[#This Row],[Abs Erorr 2]]/SMA1MSFT[[#This Row],[Adj Close]]</f>
        <v>7.4531343670505177E-3</v>
      </c>
      <c r="N1254" s="23">
        <f t="shared" si="99"/>
        <v>419.375</v>
      </c>
      <c r="O1254" s="27">
        <f>SMA1MSFT[[#This Row],[Adj Close]]-SMA1MSFT[[#This Row],[6-MA]]</f>
        <v>-7.9150000000000205</v>
      </c>
      <c r="P1254" s="11">
        <f>(SMA1MSFT[[#This Row],[Adj Close]]-N1254)^2</f>
        <v>62.647225000000326</v>
      </c>
      <c r="Q1254" s="11">
        <f>ABS(SMA1MSFT[[#This Row],[Erorr 3]])</f>
        <v>7.9150000000000205</v>
      </c>
      <c r="R1254" s="28">
        <f>SMA1MSFT[[#This Row],[Abs Erorr 3]]/SMA1MSFT[[#This Row],[Adj Close]]</f>
        <v>1.9236377776697663E-2</v>
      </c>
    </row>
    <row r="1255" spans="2:20">
      <c r="B1255" s="14">
        <v>45602.291666666664</v>
      </c>
      <c r="C1255" s="15">
        <v>420.18</v>
      </c>
      <c r="D1255" s="23">
        <f t="shared" si="96"/>
        <v>411.46</v>
      </c>
      <c r="E1255" s="24">
        <f>SMA1MSFT[[#This Row],[Adj Close]]-SMA1MSFT[[#This Row],[Naive Trend ]]</f>
        <v>8.7200000000000273</v>
      </c>
      <c r="F1255" s="6">
        <f t="shared" si="95"/>
        <v>76.038400000000479</v>
      </c>
      <c r="G1255" s="6">
        <f>ABS(SMA1MSFT[[#This Row],[Erorr 1]])</f>
        <v>8.7200000000000273</v>
      </c>
      <c r="H1255" s="25">
        <f>SMA1MSFT[[#This Row],[Abs Erorr 1]]/SMA1MSFT[[#This Row],[Adj Close]]</f>
        <v>2.0753010614498614E-2</v>
      </c>
      <c r="I1255" s="23">
        <f t="shared" si="98"/>
        <v>410.09666666666664</v>
      </c>
      <c r="J1255" s="26">
        <f>(SMA1MSFT[[#This Row],[Adj Close]]-SMA1MSFT[[#This Row],[3-MA]])</f>
        <v>10.083333333333371</v>
      </c>
      <c r="K1255" s="11">
        <f t="shared" si="97"/>
        <v>101.67361111111188</v>
      </c>
      <c r="L1255" s="11">
        <f>ABS(SMA1MSFT[[#This Row],[Erorr 2]])</f>
        <v>10.083333333333371</v>
      </c>
      <c r="M1255" s="25">
        <f>SMA1MSFT[[#This Row],[Abs Erorr 2]]/SMA1MSFT[[#This Row],[Adj Close]]</f>
        <v>2.3997651800022304E-2</v>
      </c>
      <c r="N1255" s="23">
        <f t="shared" si="99"/>
        <v>416.8533333333333</v>
      </c>
      <c r="O1255" s="27">
        <f>SMA1MSFT[[#This Row],[Adj Close]]-SMA1MSFT[[#This Row],[6-MA]]</f>
        <v>3.3266666666667106</v>
      </c>
      <c r="P1255" s="11">
        <f>(SMA1MSFT[[#This Row],[Adj Close]]-N1255)^2</f>
        <v>11.066711111111404</v>
      </c>
      <c r="Q1255" s="11">
        <f>ABS(SMA1MSFT[[#This Row],[Erorr 3]])</f>
        <v>3.3266666666667106</v>
      </c>
      <c r="R1255" s="28">
        <f>SMA1MSFT[[#This Row],[Abs Erorr 3]]/SMA1MSFT[[#This Row],[Adj Close]]</f>
        <v>7.9172418169991682E-3</v>
      </c>
    </row>
    <row r="1256" spans="2:20">
      <c r="B1256" s="14">
        <v>45603.291666666664</v>
      </c>
      <c r="C1256" s="15">
        <v>425.43</v>
      </c>
      <c r="D1256" s="23">
        <f t="shared" si="96"/>
        <v>420.18</v>
      </c>
      <c r="E1256" s="24">
        <f>SMA1MSFT[[#This Row],[Adj Close]]-SMA1MSFT[[#This Row],[Naive Trend ]]</f>
        <v>5.25</v>
      </c>
      <c r="F1256" s="6">
        <f t="shared" si="95"/>
        <v>27.5625</v>
      </c>
      <c r="G1256" s="6">
        <f>ABS(SMA1MSFT[[#This Row],[Erorr 1]])</f>
        <v>5.25</v>
      </c>
      <c r="H1256" s="25">
        <f>SMA1MSFT[[#This Row],[Abs Erorr 1]]/SMA1MSFT[[#This Row],[Adj Close]]</f>
        <v>1.2340455539101614E-2</v>
      </c>
      <c r="I1256" s="23">
        <f t="shared" si="98"/>
        <v>413.36666666666662</v>
      </c>
      <c r="J1256" s="26">
        <f>(SMA1MSFT[[#This Row],[Adj Close]]-SMA1MSFT[[#This Row],[3-MA]])</f>
        <v>12.063333333333389</v>
      </c>
      <c r="K1256" s="11">
        <f t="shared" si="97"/>
        <v>145.52401111111246</v>
      </c>
      <c r="L1256" s="11">
        <f>ABS(SMA1MSFT[[#This Row],[Erorr 2]])</f>
        <v>12.063333333333389</v>
      </c>
      <c r="M1256" s="25">
        <f>SMA1MSFT[[#This Row],[Abs Erorr 2]]/SMA1MSFT[[#This Row],[Adj Close]]</f>
        <v>2.8355624505402507E-2</v>
      </c>
      <c r="N1256" s="23">
        <f t="shared" si="99"/>
        <v>414.89166666666665</v>
      </c>
      <c r="O1256" s="27">
        <f>SMA1MSFT[[#This Row],[Adj Close]]-SMA1MSFT[[#This Row],[6-MA]]</f>
        <v>10.538333333333355</v>
      </c>
      <c r="P1256" s="11">
        <f>(SMA1MSFT[[#This Row],[Adj Close]]-N1256)^2</f>
        <v>111.05646944444491</v>
      </c>
      <c r="Q1256" s="11">
        <f>ABS(SMA1MSFT[[#This Row],[Erorr 3]])</f>
        <v>10.538333333333355</v>
      </c>
      <c r="R1256" s="28">
        <f>SMA1MSFT[[#This Row],[Abs Erorr 3]]/SMA1MSFT[[#This Row],[Adj Close]]</f>
        <v>2.4771015991663387E-2</v>
      </c>
    </row>
    <row r="1257" spans="2:20">
      <c r="B1257" s="14">
        <v>45604.291666666664</v>
      </c>
      <c r="C1257" s="15">
        <v>422.54</v>
      </c>
      <c r="D1257" s="23">
        <f t="shared" si="96"/>
        <v>425.43</v>
      </c>
      <c r="E1257" s="24">
        <f>SMA1MSFT[[#This Row],[Adj Close]]-SMA1MSFT[[#This Row],[Naive Trend ]]</f>
        <v>-2.8899999999999864</v>
      </c>
      <c r="F1257" s="6">
        <f t="shared" si="95"/>
        <v>8.3520999999999219</v>
      </c>
      <c r="G1257" s="6">
        <f>ABS(SMA1MSFT[[#This Row],[Erorr 1]])</f>
        <v>2.8899999999999864</v>
      </c>
      <c r="H1257" s="25">
        <f>SMA1MSFT[[#This Row],[Abs Erorr 1]]/SMA1MSFT[[#This Row],[Adj Close]]</f>
        <v>6.8395891513229187E-3</v>
      </c>
      <c r="I1257" s="23">
        <f t="shared" si="98"/>
        <v>419.02333333333331</v>
      </c>
      <c r="J1257" s="26">
        <f>(SMA1MSFT[[#This Row],[Adj Close]]-SMA1MSFT[[#This Row],[3-MA]])</f>
        <v>3.5166666666667084</v>
      </c>
      <c r="K1257" s="11">
        <f t="shared" si="97"/>
        <v>12.366944444444737</v>
      </c>
      <c r="L1257" s="11">
        <f>ABS(SMA1MSFT[[#This Row],[Erorr 2]])</f>
        <v>3.5166666666667084</v>
      </c>
      <c r="M1257" s="25">
        <f>SMA1MSFT[[#This Row],[Abs Erorr 2]]/SMA1MSFT[[#This Row],[Adj Close]]</f>
        <v>8.3226834540320628E-3</v>
      </c>
      <c r="N1257" s="23">
        <f t="shared" si="99"/>
        <v>413.70833333333331</v>
      </c>
      <c r="O1257" s="27">
        <f>SMA1MSFT[[#This Row],[Adj Close]]-SMA1MSFT[[#This Row],[6-MA]]</f>
        <v>8.8316666666667061</v>
      </c>
      <c r="P1257" s="11">
        <f>(SMA1MSFT[[#This Row],[Adj Close]]-N1257)^2</f>
        <v>77.998336111111811</v>
      </c>
      <c r="Q1257" s="11">
        <f>ABS(SMA1MSFT[[#This Row],[Erorr 3]])</f>
        <v>8.8316666666667061</v>
      </c>
      <c r="R1257" s="28">
        <f>SMA1MSFT[[#This Row],[Abs Erorr 3]]/SMA1MSFT[[#This Row],[Adj Close]]</f>
        <v>2.0901374228869944E-2</v>
      </c>
    </row>
    <row r="1258" spans="2:20">
      <c r="B1258" s="14">
        <v>45607.291666666664</v>
      </c>
      <c r="C1258" s="15">
        <v>418.01</v>
      </c>
      <c r="D1258" s="23">
        <f t="shared" si="96"/>
        <v>422.54</v>
      </c>
      <c r="E1258" s="24">
        <f>SMA1MSFT[[#This Row],[Adj Close]]-SMA1MSFT[[#This Row],[Naive Trend ]]</f>
        <v>-4.5300000000000296</v>
      </c>
      <c r="F1258" s="6">
        <f t="shared" si="95"/>
        <v>20.520900000000267</v>
      </c>
      <c r="G1258" s="6">
        <f>ABS(SMA1MSFT[[#This Row],[Erorr 1]])</f>
        <v>4.5300000000000296</v>
      </c>
      <c r="H1258" s="25">
        <f>SMA1MSFT[[#This Row],[Abs Erorr 1]]/SMA1MSFT[[#This Row],[Adj Close]]</f>
        <v>1.0837061314322695E-2</v>
      </c>
      <c r="I1258" s="23">
        <f t="shared" si="98"/>
        <v>422.7166666666667</v>
      </c>
      <c r="J1258" s="26">
        <f>(SMA1MSFT[[#This Row],[Adj Close]]-SMA1MSFT[[#This Row],[3-MA]])</f>
        <v>-4.7066666666667061</v>
      </c>
      <c r="K1258" s="11">
        <f t="shared" si="97"/>
        <v>22.152711111111483</v>
      </c>
      <c r="L1258" s="11">
        <f>ABS(SMA1MSFT[[#This Row],[Erorr 2]])</f>
        <v>4.7066666666667061</v>
      </c>
      <c r="M1258" s="25">
        <f>SMA1MSFT[[#This Row],[Abs Erorr 2]]/SMA1MSFT[[#This Row],[Adj Close]]</f>
        <v>1.1259698731290414E-2</v>
      </c>
      <c r="N1258" s="23">
        <f t="shared" si="99"/>
        <v>416.40666666666669</v>
      </c>
      <c r="O1258" s="27">
        <f>SMA1MSFT[[#This Row],[Adj Close]]-SMA1MSFT[[#This Row],[6-MA]]</f>
        <v>1.6033333333332962</v>
      </c>
      <c r="P1258" s="11">
        <f>(SMA1MSFT[[#This Row],[Adj Close]]-N1258)^2</f>
        <v>2.5706777777776586</v>
      </c>
      <c r="Q1258" s="11">
        <f>ABS(SMA1MSFT[[#This Row],[Erorr 3]])</f>
        <v>1.6033333333332962</v>
      </c>
      <c r="R1258" s="28">
        <f>SMA1MSFT[[#This Row],[Abs Erorr 3]]/SMA1MSFT[[#This Row],[Adj Close]]</f>
        <v>3.8356339162539084E-3</v>
      </c>
    </row>
    <row r="1259" spans="2:20">
      <c r="B1259" s="14">
        <v>45608.291666666664</v>
      </c>
      <c r="C1259" s="15">
        <v>423.03</v>
      </c>
      <c r="D1259" s="23">
        <f t="shared" si="96"/>
        <v>418.01</v>
      </c>
      <c r="E1259" s="24">
        <f>SMA1MSFT[[#This Row],[Adj Close]]-SMA1MSFT[[#This Row],[Naive Trend ]]</f>
        <v>5.0199999999999818</v>
      </c>
      <c r="F1259" s="6">
        <f t="shared" si="95"/>
        <v>25.200399999999817</v>
      </c>
      <c r="G1259" s="6">
        <f>ABS(SMA1MSFT[[#This Row],[Erorr 1]])</f>
        <v>5.0199999999999818</v>
      </c>
      <c r="H1259" s="25">
        <f>SMA1MSFT[[#This Row],[Abs Erorr 1]]/SMA1MSFT[[#This Row],[Adj Close]]</f>
        <v>1.186677067820245E-2</v>
      </c>
      <c r="I1259" s="23">
        <f t="shared" si="98"/>
        <v>421.99333333333334</v>
      </c>
      <c r="J1259" s="26">
        <f>(SMA1MSFT[[#This Row],[Adj Close]]-SMA1MSFT[[#This Row],[3-MA]])</f>
        <v>1.0366666666666333</v>
      </c>
      <c r="K1259" s="11">
        <f t="shared" si="97"/>
        <v>1.0746777777777086</v>
      </c>
      <c r="L1259" s="11">
        <f>ABS(SMA1MSFT[[#This Row],[Erorr 2]])</f>
        <v>1.0366666666666333</v>
      </c>
      <c r="M1259" s="25">
        <f>SMA1MSFT[[#This Row],[Abs Erorr 2]]/SMA1MSFT[[#This Row],[Adj Close]]</f>
        <v>2.4505748213285898E-3</v>
      </c>
      <c r="N1259" s="23">
        <f t="shared" si="99"/>
        <v>417.68</v>
      </c>
      <c r="O1259" s="27">
        <f>SMA1MSFT[[#This Row],[Adj Close]]-SMA1MSFT[[#This Row],[6-MA]]</f>
        <v>5.3499999999999659</v>
      </c>
      <c r="P1259" s="11">
        <f>(SMA1MSFT[[#This Row],[Adj Close]]-N1259)^2</f>
        <v>28.622499999999636</v>
      </c>
      <c r="Q1259" s="11">
        <f>ABS(SMA1MSFT[[#This Row],[Erorr 3]])</f>
        <v>5.3499999999999659</v>
      </c>
      <c r="R1259" s="28">
        <f>SMA1MSFT[[#This Row],[Abs Erorr 3]]/SMA1MSFT[[#This Row],[Adj Close]]</f>
        <v>1.264685719688903E-2</v>
      </c>
    </row>
    <row r="1260" spans="2:20">
      <c r="B1260" s="14">
        <v>45609.291666666664</v>
      </c>
      <c r="C1260" s="15">
        <v>425.2</v>
      </c>
      <c r="D1260" s="23">
        <f t="shared" si="96"/>
        <v>423.03</v>
      </c>
      <c r="E1260" s="24">
        <f>SMA1MSFT[[#This Row],[Adj Close]]-SMA1MSFT[[#This Row],[Naive Trend ]]</f>
        <v>2.1700000000000159</v>
      </c>
      <c r="F1260" s="6">
        <f t="shared" si="95"/>
        <v>4.7089000000000691</v>
      </c>
      <c r="G1260" s="6">
        <f>ABS(SMA1MSFT[[#This Row],[Erorr 1]])</f>
        <v>2.1700000000000159</v>
      </c>
      <c r="H1260" s="25">
        <f>SMA1MSFT[[#This Row],[Abs Erorr 1]]/SMA1MSFT[[#This Row],[Adj Close]]</f>
        <v>5.1034807149577047E-3</v>
      </c>
      <c r="I1260" s="23">
        <f t="shared" si="98"/>
        <v>421.19333333333333</v>
      </c>
      <c r="J1260" s="26">
        <f>(SMA1MSFT[[#This Row],[Adj Close]]-SMA1MSFT[[#This Row],[3-MA]])</f>
        <v>4.0066666666666606</v>
      </c>
      <c r="K1260" s="11">
        <f t="shared" si="97"/>
        <v>16.05337777777773</v>
      </c>
      <c r="L1260" s="11">
        <f>ABS(SMA1MSFT[[#This Row],[Erorr 2]])</f>
        <v>4.0066666666666606</v>
      </c>
      <c r="M1260" s="25">
        <f>SMA1MSFT[[#This Row],[Abs Erorr 2]]/SMA1MSFT[[#This Row],[Adj Close]]</f>
        <v>9.4230166196299647E-3</v>
      </c>
      <c r="N1260" s="23">
        <f t="shared" si="99"/>
        <v>420.10833333333329</v>
      </c>
      <c r="O1260" s="27">
        <f>SMA1MSFT[[#This Row],[Adj Close]]-SMA1MSFT[[#This Row],[6-MA]]</f>
        <v>5.091666666666697</v>
      </c>
      <c r="P1260" s="11">
        <f>(SMA1MSFT[[#This Row],[Adj Close]]-N1260)^2</f>
        <v>25.925069444444752</v>
      </c>
      <c r="Q1260" s="11">
        <f>ABS(SMA1MSFT[[#This Row],[Erorr 3]])</f>
        <v>5.091666666666697</v>
      </c>
      <c r="R1260" s="28">
        <f>SMA1MSFT[[#This Row],[Abs Erorr 3]]/SMA1MSFT[[#This Row],[Adj Close]]</f>
        <v>1.1974756977108883E-2</v>
      </c>
    </row>
    <row r="1261" spans="2:20">
      <c r="B1261" s="10">
        <v>45610.291666608799</v>
      </c>
      <c r="C1261" s="29"/>
      <c r="D1261" s="30"/>
      <c r="E1261" s="31"/>
      <c r="F1261" s="32"/>
      <c r="G1261" s="32"/>
      <c r="H1261" s="33"/>
      <c r="I1261" s="23">
        <f t="shared" ref="I1261:I1263" si="100">AVERAGE(C1258:C1260)</f>
        <v>422.08</v>
      </c>
      <c r="J1261" s="26">
        <f>(SMA1MSFT[[#This Row],[Adj Close]]-SMA1MSFT[[#This Row],[3-MA]])</f>
        <v>-422.08</v>
      </c>
      <c r="K1261" s="11">
        <f t="shared" ref="K1261:K1263" si="101">(C1261-I1261)^2</f>
        <v>178151.52639999997</v>
      </c>
      <c r="L1261" s="11">
        <f>ABS(SMA1MSFT[[#This Row],[Erorr 2]])</f>
        <v>422.08</v>
      </c>
      <c r="M1261" s="33"/>
      <c r="N1261" s="23">
        <f t="shared" ref="N1261:N1266" si="102">AVERAGE(C1255:C1260)</f>
        <v>422.39833333333331</v>
      </c>
      <c r="O1261" s="27">
        <f>SMA1MSFT[[#This Row],[Adj Close]]-SMA1MSFT[[#This Row],[6-MA]]</f>
        <v>-422.39833333333331</v>
      </c>
      <c r="P1261" s="11">
        <f>(SMA1MSFT[[#This Row],[Adj Close]]-N1261)^2</f>
        <v>178420.35200277777</v>
      </c>
      <c r="Q1261" s="11">
        <f>ABS(SMA1MSFT[[#This Row],[Erorr 3]])</f>
        <v>422.39833333333331</v>
      </c>
      <c r="R1261" s="34"/>
      <c r="T1261" s="3"/>
    </row>
    <row r="1262" spans="2:20">
      <c r="B1262" s="10">
        <v>45611.291666608799</v>
      </c>
      <c r="C1262" s="29"/>
      <c r="D1262" s="30"/>
      <c r="E1262" s="31"/>
      <c r="F1262" s="32"/>
      <c r="G1262" s="32"/>
      <c r="H1262" s="33"/>
      <c r="I1262" s="23">
        <f t="shared" si="100"/>
        <v>424.11500000000001</v>
      </c>
      <c r="J1262" s="26">
        <f>(SMA1MSFT[[#This Row],[Adj Close]]-SMA1MSFT[[#This Row],[3-MA]])</f>
        <v>-424.11500000000001</v>
      </c>
      <c r="K1262" s="11">
        <f t="shared" si="101"/>
        <v>179873.53322500002</v>
      </c>
      <c r="L1262" s="11">
        <f>ABS(SMA1MSFT[[#This Row],[Erorr 2]])</f>
        <v>424.11500000000001</v>
      </c>
      <c r="M1262" s="33"/>
      <c r="N1262" s="23">
        <f t="shared" si="102"/>
        <v>422.84199999999998</v>
      </c>
      <c r="O1262" s="27">
        <f>SMA1MSFT[[#This Row],[Adj Close]]-SMA1MSFT[[#This Row],[6-MA]]</f>
        <v>-422.84199999999998</v>
      </c>
      <c r="P1262" s="11">
        <f>(SMA1MSFT[[#This Row],[Adj Close]]-N1262)^2</f>
        <v>178795.35696399998</v>
      </c>
      <c r="Q1262" s="11">
        <f>ABS(SMA1MSFT[[#This Row],[Erorr 3]])</f>
        <v>422.84199999999998</v>
      </c>
      <c r="R1262" s="34"/>
      <c r="T1262" s="3"/>
    </row>
    <row r="1263" spans="2:20">
      <c r="B1263" s="10">
        <v>45612.291666608799</v>
      </c>
      <c r="C1263" s="29"/>
      <c r="D1263" s="30"/>
      <c r="E1263" s="31"/>
      <c r="F1263" s="32"/>
      <c r="G1263" s="32"/>
      <c r="H1263" s="33"/>
      <c r="I1263" s="23">
        <f t="shared" si="100"/>
        <v>425.2</v>
      </c>
      <c r="J1263" s="26">
        <f>(SMA1MSFT[[#This Row],[Adj Close]]-SMA1MSFT[[#This Row],[3-MA]])</f>
        <v>-425.2</v>
      </c>
      <c r="K1263" s="11">
        <f t="shared" si="101"/>
        <v>180795.03999999998</v>
      </c>
      <c r="L1263" s="11">
        <f>ABS(SMA1MSFT[[#This Row],[Erorr 2]])</f>
        <v>425.2</v>
      </c>
      <c r="M1263" s="33"/>
      <c r="N1263" s="23">
        <f t="shared" si="102"/>
        <v>422.19499999999999</v>
      </c>
      <c r="O1263" s="27">
        <f>SMA1MSFT[[#This Row],[Adj Close]]-SMA1MSFT[[#This Row],[6-MA]]</f>
        <v>-422.19499999999999</v>
      </c>
      <c r="P1263" s="11">
        <f>(SMA1MSFT[[#This Row],[Adj Close]]-N1263)^2</f>
        <v>178248.618025</v>
      </c>
      <c r="Q1263" s="11">
        <f>ABS(SMA1MSFT[[#This Row],[Erorr 3]])</f>
        <v>422.19499999999999</v>
      </c>
      <c r="R1263" s="34"/>
      <c r="T1263" s="3"/>
    </row>
    <row r="1264" spans="2:20">
      <c r="B1264" s="10">
        <v>45613.291666608799</v>
      </c>
      <c r="C1264" s="29"/>
      <c r="D1264" s="30"/>
      <c r="E1264" s="31"/>
      <c r="F1264" s="32"/>
      <c r="G1264" s="32"/>
      <c r="H1264" s="33"/>
      <c r="I1264" s="30"/>
      <c r="J1264" s="35"/>
      <c r="K1264" s="36"/>
      <c r="L1264" s="36"/>
      <c r="M1264" s="33"/>
      <c r="N1264" s="23">
        <f t="shared" si="102"/>
        <v>422.08</v>
      </c>
      <c r="O1264" s="27">
        <f>SMA1MSFT[[#This Row],[Adj Close]]-SMA1MSFT[[#This Row],[6-MA]]</f>
        <v>-422.08</v>
      </c>
      <c r="P1264" s="11">
        <f>(SMA1MSFT[[#This Row],[Adj Close]]-N1264)^2</f>
        <v>178151.52639999997</v>
      </c>
      <c r="Q1264" s="11">
        <f>ABS(SMA1MSFT[[#This Row],[Erorr 3]])</f>
        <v>422.08</v>
      </c>
      <c r="R1264" s="34"/>
      <c r="T1264" s="3"/>
    </row>
    <row r="1265" spans="2:20">
      <c r="B1265" s="10">
        <v>45614.291666608799</v>
      </c>
      <c r="C1265" s="29"/>
      <c r="D1265" s="30"/>
      <c r="E1265" s="31"/>
      <c r="F1265" s="32"/>
      <c r="G1265" s="32"/>
      <c r="H1265" s="33"/>
      <c r="I1265" s="30"/>
      <c r="J1265" s="35"/>
      <c r="K1265" s="36"/>
      <c r="L1265" s="36"/>
      <c r="M1265" s="33"/>
      <c r="N1265" s="23">
        <f t="shared" si="102"/>
        <v>424.11500000000001</v>
      </c>
      <c r="O1265" s="27">
        <f>SMA1MSFT[[#This Row],[Adj Close]]-SMA1MSFT[[#This Row],[6-MA]]</f>
        <v>-424.11500000000001</v>
      </c>
      <c r="P1265" s="11">
        <f>(SMA1MSFT[[#This Row],[Adj Close]]-N1265)^2</f>
        <v>179873.53322500002</v>
      </c>
      <c r="Q1265" s="11">
        <f>ABS(SMA1MSFT[[#This Row],[Erorr 3]])</f>
        <v>424.11500000000001</v>
      </c>
      <c r="R1265" s="34"/>
      <c r="T1265" s="3"/>
    </row>
    <row r="1266" spans="2:20">
      <c r="B1266" s="37">
        <v>45615.291666608799</v>
      </c>
      <c r="C1266" s="38"/>
      <c r="D1266" s="39"/>
      <c r="E1266" s="40"/>
      <c r="F1266" s="41"/>
      <c r="G1266" s="41"/>
      <c r="H1266" s="42"/>
      <c r="I1266" s="39"/>
      <c r="J1266" s="43"/>
      <c r="K1266" s="44"/>
      <c r="L1266" s="44"/>
      <c r="M1266" s="42"/>
      <c r="N1266" s="45">
        <f t="shared" si="102"/>
        <v>425.2</v>
      </c>
      <c r="O1266" s="46">
        <f>SMA1MSFT[[#This Row],[Adj Close]]-SMA1MSFT[[#This Row],[6-MA]]</f>
        <v>-425.2</v>
      </c>
      <c r="P1266" s="47">
        <f>(SMA1MSFT[[#This Row],[Adj Close]]-N1266)^2</f>
        <v>180795.03999999998</v>
      </c>
      <c r="Q1266" s="47">
        <f>ABS(SMA1MSFT[[#This Row],[Erorr 3]])</f>
        <v>425.2</v>
      </c>
      <c r="R1266" s="48"/>
      <c r="T1266" s="3"/>
    </row>
    <row r="1267" spans="2:20">
      <c r="B1267" s="4"/>
      <c r="K1267" s="3"/>
      <c r="T1267" s="3"/>
    </row>
  </sheetData>
  <mergeCells count="5">
    <mergeCell ref="T6:V6"/>
    <mergeCell ref="T2:V2"/>
    <mergeCell ref="T3:V3"/>
    <mergeCell ref="T4:V4"/>
    <mergeCell ref="T5:V5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A028A-FA9A-4910-8C44-D9FB699E9593}">
  <dimension ref="B2:Q1260"/>
  <sheetViews>
    <sheetView tabSelected="1" topLeftCell="I52" zoomScale="70" zoomScaleNormal="70" workbookViewId="0">
      <selection activeCell="O59" sqref="O59"/>
    </sheetView>
  </sheetViews>
  <sheetFormatPr defaultRowHeight="15.5"/>
  <cols>
    <col min="2" max="2" width="14.33203125" bestFit="1" customWidth="1"/>
    <col min="3" max="3" width="13.08203125" bestFit="1" customWidth="1"/>
    <col min="4" max="4" width="12.1640625" bestFit="1" customWidth="1"/>
    <col min="5" max="5" width="12.58203125" bestFit="1" customWidth="1"/>
    <col min="6" max="6" width="11.9140625" bestFit="1" customWidth="1"/>
    <col min="7" max="7" width="12.1640625" bestFit="1" customWidth="1"/>
    <col min="8" max="8" width="14.58203125" bestFit="1" customWidth="1"/>
    <col min="12" max="12" width="12.75" customWidth="1"/>
    <col min="13" max="13" width="13.9140625" customWidth="1"/>
  </cols>
  <sheetData>
    <row r="2" spans="2:17">
      <c r="B2" s="16" t="s">
        <v>0</v>
      </c>
      <c r="C2" s="16" t="s">
        <v>1</v>
      </c>
      <c r="D2" s="16" t="s">
        <v>38</v>
      </c>
      <c r="E2" s="16" t="s">
        <v>39</v>
      </c>
      <c r="F2" s="16" t="s">
        <v>40</v>
      </c>
      <c r="G2" s="16" t="s">
        <v>22</v>
      </c>
      <c r="H2" s="16" t="s">
        <v>23</v>
      </c>
      <c r="J2" s="61" t="s">
        <v>32</v>
      </c>
      <c r="K2" s="61"/>
      <c r="L2" s="61"/>
      <c r="N2" s="63" t="s">
        <v>17</v>
      </c>
      <c r="O2" s="63"/>
      <c r="P2" s="63"/>
      <c r="Q2" s="63"/>
    </row>
    <row r="3" spans="2:17">
      <c r="B3" s="14">
        <v>43783.291666666664</v>
      </c>
      <c r="C3" s="15">
        <v>141.4195</v>
      </c>
      <c r="D3" s="15">
        <f>C3</f>
        <v>141.4195</v>
      </c>
      <c r="E3" s="51">
        <f>C3-D3</f>
        <v>0</v>
      </c>
      <c r="F3" s="51">
        <f>ABS(E3)</f>
        <v>0</v>
      </c>
      <c r="G3" s="51">
        <f>E3^2</f>
        <v>0</v>
      </c>
      <c r="H3" s="52">
        <f>F3/C3</f>
        <v>0</v>
      </c>
      <c r="J3" s="62" t="s">
        <v>33</v>
      </c>
      <c r="K3" s="62"/>
      <c r="L3" s="5">
        <v>0.99</v>
      </c>
      <c r="N3" s="60" t="s">
        <v>28</v>
      </c>
      <c r="O3" s="60"/>
      <c r="P3" s="60"/>
      <c r="Q3" s="13">
        <f>AVERAGE(ESMSFT[Error])</f>
        <v>0.22784145313096446</v>
      </c>
    </row>
    <row r="4" spans="2:17">
      <c r="B4" s="14">
        <v>43784.291666666664</v>
      </c>
      <c r="C4" s="15">
        <v>143.2439</v>
      </c>
      <c r="D4" s="8">
        <f t="shared" ref="D4:D67" si="0">alpha*C3+(1-alpha)*D3</f>
        <v>141.4195</v>
      </c>
      <c r="E4" s="6">
        <f t="shared" ref="E4:E67" si="1">C4-D4</f>
        <v>1.8243999999999971</v>
      </c>
      <c r="F4" s="6">
        <f t="shared" ref="F4:F67" si="2">ABS(E4)</f>
        <v>1.8243999999999971</v>
      </c>
      <c r="G4" s="6">
        <f t="shared" ref="G4:G67" si="3">E4^2</f>
        <v>3.3284353599999896</v>
      </c>
      <c r="H4" s="9">
        <f t="shared" ref="H4:H67" si="4">F4/C4</f>
        <v>1.2736318963669637E-2</v>
      </c>
      <c r="N4" s="60" t="s">
        <v>29</v>
      </c>
      <c r="O4" s="60"/>
      <c r="P4" s="60"/>
      <c r="Q4" s="13">
        <f>AVERAGE(ESMSFT[Abs Error])</f>
        <v>3.5387862429909998</v>
      </c>
    </row>
    <row r="5" spans="2:17">
      <c r="B5" s="14">
        <v>43787.291666666664</v>
      </c>
      <c r="C5" s="15">
        <v>143.59719999999999</v>
      </c>
      <c r="D5" s="8">
        <f t="shared" si="0"/>
        <v>143.22565600000001</v>
      </c>
      <c r="E5" s="6">
        <f t="shared" si="1"/>
        <v>0.37154399999997167</v>
      </c>
      <c r="F5" s="6">
        <f t="shared" si="2"/>
        <v>0.37154399999997167</v>
      </c>
      <c r="G5" s="6">
        <f t="shared" si="3"/>
        <v>0.13804494393597896</v>
      </c>
      <c r="H5" s="9">
        <f t="shared" si="4"/>
        <v>2.5874042112239773E-3</v>
      </c>
      <c r="J5" s="63" t="s">
        <v>34</v>
      </c>
      <c r="K5" s="63"/>
      <c r="L5" s="63"/>
      <c r="N5" s="60" t="s">
        <v>30</v>
      </c>
      <c r="O5" s="60"/>
      <c r="P5" s="60"/>
      <c r="Q5" s="13">
        <f>SQRT(AVERAGE(ESMSFT[Sq Error]))</f>
        <v>4.7749168463128502</v>
      </c>
    </row>
    <row r="6" spans="2:17">
      <c r="B6" s="14">
        <v>43788.291666666664</v>
      </c>
      <c r="C6" s="15">
        <v>143.64500000000001</v>
      </c>
      <c r="D6" s="8">
        <f t="shared" si="0"/>
        <v>143.59348456000001</v>
      </c>
      <c r="E6" s="6">
        <f t="shared" si="1"/>
        <v>5.1515440000002855E-2</v>
      </c>
      <c r="F6" s="6">
        <f t="shared" si="2"/>
        <v>5.1515440000002855E-2</v>
      </c>
      <c r="G6" s="6">
        <f t="shared" si="3"/>
        <v>2.6538405583938942E-3</v>
      </c>
      <c r="H6" s="9">
        <f t="shared" si="4"/>
        <v>3.5863023425808659E-4</v>
      </c>
      <c r="J6" s="67" t="s">
        <v>35</v>
      </c>
      <c r="K6" s="67"/>
      <c r="L6" s="7">
        <v>20.67</v>
      </c>
      <c r="N6" s="60" t="s">
        <v>31</v>
      </c>
      <c r="O6" s="60"/>
      <c r="P6" s="60"/>
      <c r="Q6" s="13">
        <f>AVERAGE(ESMSFT[Abs Pct Error])</f>
        <v>1.3382843394963496E-2</v>
      </c>
    </row>
    <row r="7" spans="2:17">
      <c r="B7" s="14">
        <v>43789.291666666664</v>
      </c>
      <c r="C7" s="15">
        <v>143.39580000000001</v>
      </c>
      <c r="D7" s="8">
        <f t="shared" si="0"/>
        <v>143.6444848456</v>
      </c>
      <c r="E7" s="6">
        <f t="shared" si="1"/>
        <v>-0.24868484559999615</v>
      </c>
      <c r="F7" s="6">
        <f t="shared" si="2"/>
        <v>0.24868484559999615</v>
      </c>
      <c r="G7" s="6">
        <f t="shared" si="3"/>
        <v>6.1844152431093924E-2</v>
      </c>
      <c r="H7" s="9">
        <f t="shared" si="4"/>
        <v>1.7342547382838002E-3</v>
      </c>
    </row>
    <row r="8" spans="2:17">
      <c r="B8" s="14">
        <v>43790.291666666664</v>
      </c>
      <c r="C8" s="15">
        <v>143.26159999999999</v>
      </c>
      <c r="D8" s="8">
        <f t="shared" si="0"/>
        <v>143.39828684845602</v>
      </c>
      <c r="E8" s="6">
        <f t="shared" si="1"/>
        <v>-0.13668684845603707</v>
      </c>
      <c r="F8" s="6">
        <f t="shared" si="2"/>
        <v>0.13668684845603707</v>
      </c>
      <c r="G8" s="6">
        <f t="shared" si="3"/>
        <v>1.8683294540843644E-2</v>
      </c>
      <c r="H8" s="9">
        <f t="shared" si="4"/>
        <v>9.5410667238141327E-4</v>
      </c>
      <c r="J8" s="68" t="s">
        <v>36</v>
      </c>
      <c r="K8" s="69"/>
      <c r="L8" s="69"/>
      <c r="M8" s="70"/>
    </row>
    <row r="9" spans="2:17">
      <c r="B9" s="14">
        <v>43791.291666666664</v>
      </c>
      <c r="C9" s="15">
        <v>143.36709999999999</v>
      </c>
      <c r="D9" s="8">
        <f t="shared" si="0"/>
        <v>143.26296686848454</v>
      </c>
      <c r="E9" s="6">
        <f t="shared" si="1"/>
        <v>0.10413313151545367</v>
      </c>
      <c r="F9" s="6">
        <f t="shared" si="2"/>
        <v>0.10413313151545367</v>
      </c>
      <c r="G9" s="6">
        <f t="shared" si="3"/>
        <v>1.084370907921477E-2</v>
      </c>
      <c r="H9" s="9">
        <f t="shared" si="4"/>
        <v>7.2633910789472397E-4</v>
      </c>
      <c r="J9" s="71" t="s">
        <v>24</v>
      </c>
      <c r="K9" s="72"/>
      <c r="L9" s="73"/>
      <c r="M9" s="12">
        <v>2.23</v>
      </c>
    </row>
    <row r="10" spans="2:17">
      <c r="B10" s="14">
        <v>43794.291666666664</v>
      </c>
      <c r="C10" s="15">
        <v>144.93879999999999</v>
      </c>
      <c r="D10" s="8">
        <f t="shared" si="0"/>
        <v>143.36605866868484</v>
      </c>
      <c r="E10" s="6">
        <f t="shared" si="1"/>
        <v>1.572741331315143</v>
      </c>
      <c r="F10" s="6">
        <f t="shared" si="2"/>
        <v>1.572741331315143</v>
      </c>
      <c r="G10" s="6">
        <f t="shared" si="3"/>
        <v>2.4735152952269286</v>
      </c>
      <c r="H10" s="9">
        <f t="shared" si="4"/>
        <v>1.0851071840771023E-2</v>
      </c>
      <c r="J10" s="64" t="s">
        <v>37</v>
      </c>
      <c r="K10" s="65"/>
      <c r="L10" s="66"/>
      <c r="M10" s="1">
        <v>0.99</v>
      </c>
    </row>
    <row r="11" spans="2:17">
      <c r="B11" s="14">
        <v>43795.291666666664</v>
      </c>
      <c r="C11" s="15">
        <v>145.7055</v>
      </c>
      <c r="D11" s="8">
        <f t="shared" si="0"/>
        <v>144.92307258668683</v>
      </c>
      <c r="E11" s="6">
        <f t="shared" si="1"/>
        <v>0.78242741331317234</v>
      </c>
      <c r="F11" s="6">
        <f t="shared" si="2"/>
        <v>0.78242741331317234</v>
      </c>
      <c r="G11" s="6">
        <f t="shared" si="3"/>
        <v>0.61219265710394177</v>
      </c>
      <c r="H11" s="9">
        <f t="shared" si="4"/>
        <v>5.3699236700959973E-3</v>
      </c>
      <c r="J11" s="71" t="s">
        <v>25</v>
      </c>
      <c r="K11" s="72"/>
      <c r="L11" s="73"/>
      <c r="M11" s="12">
        <v>3.54</v>
      </c>
    </row>
    <row r="12" spans="2:17">
      <c r="B12" s="14">
        <v>43796.291666666664</v>
      </c>
      <c r="C12" s="15">
        <v>145.98349999999999</v>
      </c>
      <c r="D12" s="8">
        <f t="shared" si="0"/>
        <v>145.69767572586687</v>
      </c>
      <c r="E12" s="6">
        <f t="shared" si="1"/>
        <v>0.28582427413311962</v>
      </c>
      <c r="F12" s="6">
        <f t="shared" si="2"/>
        <v>0.28582427413311962</v>
      </c>
      <c r="G12" s="6">
        <f t="shared" si="3"/>
        <v>8.1695515683724712E-2</v>
      </c>
      <c r="H12" s="9">
        <f t="shared" si="4"/>
        <v>1.9579217797430506E-3</v>
      </c>
      <c r="J12" s="64" t="s">
        <v>37</v>
      </c>
      <c r="K12" s="65"/>
      <c r="L12" s="66"/>
      <c r="M12" s="1">
        <v>0.96</v>
      </c>
    </row>
    <row r="13" spans="2:17">
      <c r="B13" s="14">
        <v>43798.291666666664</v>
      </c>
      <c r="C13" s="15">
        <v>145.08260000000001</v>
      </c>
      <c r="D13" s="8">
        <f t="shared" si="0"/>
        <v>145.98064175725867</v>
      </c>
      <c r="E13" s="6">
        <f t="shared" si="1"/>
        <v>-0.89804175725865321</v>
      </c>
      <c r="F13" s="6">
        <f t="shared" si="2"/>
        <v>0.89804175725865321</v>
      </c>
      <c r="G13" s="6">
        <f t="shared" si="3"/>
        <v>0.80647899778020982</v>
      </c>
      <c r="H13" s="9">
        <f t="shared" si="4"/>
        <v>6.1898653405622252E-3</v>
      </c>
      <c r="J13" s="71" t="s">
        <v>26</v>
      </c>
      <c r="K13" s="72"/>
      <c r="L13" s="73"/>
      <c r="M13" s="12">
        <v>4.7699999999999996</v>
      </c>
    </row>
    <row r="14" spans="2:17">
      <c r="B14" s="14">
        <v>43801.291666666664</v>
      </c>
      <c r="C14" s="15">
        <v>143.3287</v>
      </c>
      <c r="D14" s="8">
        <f t="shared" si="0"/>
        <v>145.0915804175726</v>
      </c>
      <c r="E14" s="6">
        <f t="shared" si="1"/>
        <v>-1.7628804175726032</v>
      </c>
      <c r="F14" s="6">
        <f t="shared" si="2"/>
        <v>1.7628804175726032</v>
      </c>
      <c r="G14" s="6">
        <f t="shared" si="3"/>
        <v>3.1077473666609556</v>
      </c>
      <c r="H14" s="9">
        <f t="shared" si="4"/>
        <v>1.229956329452931E-2</v>
      </c>
      <c r="J14" s="64" t="s">
        <v>37</v>
      </c>
      <c r="K14" s="65"/>
      <c r="L14" s="66"/>
      <c r="M14" s="1">
        <v>0.91</v>
      </c>
    </row>
    <row r="15" spans="2:17">
      <c r="B15" s="14">
        <v>43802.291666666664</v>
      </c>
      <c r="C15" s="15">
        <v>143.09870000000001</v>
      </c>
      <c r="D15" s="8">
        <f t="shared" si="0"/>
        <v>143.34632880417573</v>
      </c>
      <c r="E15" s="6">
        <f t="shared" si="1"/>
        <v>-0.24762880417571864</v>
      </c>
      <c r="F15" s="6">
        <f t="shared" si="2"/>
        <v>0.24762880417571864</v>
      </c>
      <c r="G15" s="6">
        <f t="shared" si="3"/>
        <v>6.1320024657496412E-2</v>
      </c>
      <c r="H15" s="9">
        <f t="shared" si="4"/>
        <v>1.7304755680919437E-3</v>
      </c>
      <c r="J15" s="71" t="s">
        <v>27</v>
      </c>
      <c r="K15" s="72"/>
      <c r="L15" s="73"/>
      <c r="M15" s="12">
        <v>0.01</v>
      </c>
    </row>
    <row r="16" spans="2:17">
      <c r="B16" s="14">
        <v>43803.291666666664</v>
      </c>
      <c r="C16" s="15">
        <v>143.6163</v>
      </c>
      <c r="D16" s="8">
        <f t="shared" si="0"/>
        <v>143.10117628804178</v>
      </c>
      <c r="E16" s="6">
        <f t="shared" si="1"/>
        <v>0.51512371195821061</v>
      </c>
      <c r="F16" s="6">
        <f t="shared" si="2"/>
        <v>0.51512371195821061</v>
      </c>
      <c r="G16" s="6">
        <f t="shared" si="3"/>
        <v>0.26535243862160551</v>
      </c>
      <c r="H16" s="9">
        <f t="shared" si="4"/>
        <v>3.5868053414425147E-3</v>
      </c>
      <c r="J16" s="64" t="s">
        <v>37</v>
      </c>
      <c r="K16" s="65"/>
      <c r="L16" s="66"/>
      <c r="M16" s="1">
        <v>0.92</v>
      </c>
    </row>
    <row r="17" spans="2:8">
      <c r="B17" s="14">
        <v>43804.291666666664</v>
      </c>
      <c r="C17" s="15">
        <v>143.69290000000001</v>
      </c>
      <c r="D17" s="8">
        <f t="shared" si="0"/>
        <v>143.61114876288042</v>
      </c>
      <c r="E17" s="6">
        <f t="shared" si="1"/>
        <v>8.1751237119590314E-2</v>
      </c>
      <c r="F17" s="6">
        <f t="shared" si="2"/>
        <v>8.1751237119590314E-2</v>
      </c>
      <c r="G17" s="6">
        <f t="shared" si="3"/>
        <v>6.6832647705834811E-3</v>
      </c>
      <c r="H17" s="9">
        <f t="shared" si="4"/>
        <v>5.6893024721186853E-4</v>
      </c>
    </row>
    <row r="18" spans="2:8">
      <c r="B18" s="14">
        <v>43805.291666666664</v>
      </c>
      <c r="C18" s="15">
        <v>145.43719999999999</v>
      </c>
      <c r="D18" s="8">
        <f t="shared" si="0"/>
        <v>143.69208248762882</v>
      </c>
      <c r="E18" s="6">
        <f t="shared" si="1"/>
        <v>1.7451175123711664</v>
      </c>
      <c r="F18" s="6">
        <f t="shared" si="2"/>
        <v>1.7451175123711664</v>
      </c>
      <c r="G18" s="6">
        <f t="shared" si="3"/>
        <v>3.0454351319845281</v>
      </c>
      <c r="H18" s="9">
        <f t="shared" si="4"/>
        <v>1.1999113791871451E-2</v>
      </c>
    </row>
    <row r="19" spans="2:8">
      <c r="B19" s="14">
        <v>43808.291666666664</v>
      </c>
      <c r="C19" s="15">
        <v>145.0634</v>
      </c>
      <c r="D19" s="8">
        <f t="shared" si="0"/>
        <v>145.41974882487628</v>
      </c>
      <c r="E19" s="6">
        <f t="shared" si="1"/>
        <v>-0.35634882487627806</v>
      </c>
      <c r="F19" s="6">
        <f t="shared" si="2"/>
        <v>0.35634882487627806</v>
      </c>
      <c r="G19" s="6">
        <f t="shared" si="3"/>
        <v>0.12698448499070428</v>
      </c>
      <c r="H19" s="9">
        <f t="shared" si="4"/>
        <v>2.4565040173901761E-3</v>
      </c>
    </row>
    <row r="20" spans="2:8">
      <c r="B20" s="14">
        <v>43809.291666666664</v>
      </c>
      <c r="C20" s="15">
        <v>144.84299999999999</v>
      </c>
      <c r="D20" s="8">
        <f t="shared" si="0"/>
        <v>145.06696348824875</v>
      </c>
      <c r="E20" s="6">
        <f t="shared" si="1"/>
        <v>-0.22396348824875645</v>
      </c>
      <c r="F20" s="6">
        <f t="shared" si="2"/>
        <v>0.22396348824875645</v>
      </c>
      <c r="G20" s="6">
        <f t="shared" si="3"/>
        <v>5.015964406855087E-2</v>
      </c>
      <c r="H20" s="9">
        <f t="shared" si="4"/>
        <v>1.5462499965394011E-3</v>
      </c>
    </row>
    <row r="21" spans="2:8">
      <c r="B21" s="14">
        <v>43810.291666666664</v>
      </c>
      <c r="C21" s="15">
        <v>145.38929999999999</v>
      </c>
      <c r="D21" s="8">
        <f t="shared" si="0"/>
        <v>144.84523963488249</v>
      </c>
      <c r="E21" s="6">
        <f t="shared" si="1"/>
        <v>0.54406036511750244</v>
      </c>
      <c r="F21" s="6">
        <f t="shared" si="2"/>
        <v>0.54406036511750244</v>
      </c>
      <c r="G21" s="6">
        <f t="shared" si="3"/>
        <v>0.29600168089179008</v>
      </c>
      <c r="H21" s="9">
        <f t="shared" si="4"/>
        <v>3.7420935730311821E-3</v>
      </c>
    </row>
    <row r="22" spans="2:8">
      <c r="B22" s="14">
        <v>43811.291666666664</v>
      </c>
      <c r="C22" s="15">
        <v>146.86519999999999</v>
      </c>
      <c r="D22" s="8">
        <f t="shared" si="0"/>
        <v>145.38385939634881</v>
      </c>
      <c r="E22" s="6">
        <f t="shared" si="1"/>
        <v>1.4813406036511765</v>
      </c>
      <c r="F22" s="6">
        <f t="shared" si="2"/>
        <v>1.4813406036511765</v>
      </c>
      <c r="G22" s="6">
        <f t="shared" si="3"/>
        <v>2.1943699840256321</v>
      </c>
      <c r="H22" s="9">
        <f t="shared" si="4"/>
        <v>1.0086396257596603E-2</v>
      </c>
    </row>
    <row r="23" spans="2:8">
      <c r="B23" s="14">
        <v>43812.291666666664</v>
      </c>
      <c r="C23" s="15">
        <v>148.10149999999999</v>
      </c>
      <c r="D23" s="8">
        <f t="shared" si="0"/>
        <v>146.85038659396349</v>
      </c>
      <c r="E23" s="6">
        <f t="shared" si="1"/>
        <v>1.2511134060364952</v>
      </c>
      <c r="F23" s="6">
        <f t="shared" si="2"/>
        <v>1.2511134060364952</v>
      </c>
      <c r="G23" s="6">
        <f t="shared" si="3"/>
        <v>1.5652847547642401</v>
      </c>
      <c r="H23" s="9">
        <f t="shared" si="4"/>
        <v>8.4476754525544661E-3</v>
      </c>
    </row>
    <row r="24" spans="2:8">
      <c r="B24" s="14">
        <v>43815.291666666664</v>
      </c>
      <c r="C24" s="15">
        <v>149.06</v>
      </c>
      <c r="D24" s="8">
        <f t="shared" si="0"/>
        <v>148.0889888659396</v>
      </c>
      <c r="E24" s="6">
        <f t="shared" si="1"/>
        <v>0.9710111340604044</v>
      </c>
      <c r="F24" s="6">
        <f t="shared" si="2"/>
        <v>0.9710111340604044</v>
      </c>
      <c r="G24" s="6">
        <f t="shared" si="3"/>
        <v>0.94286262246927266</v>
      </c>
      <c r="H24" s="9">
        <f t="shared" si="4"/>
        <v>6.5142300688340558E-3</v>
      </c>
    </row>
    <row r="25" spans="2:8">
      <c r="B25" s="14">
        <v>43816.291666666664</v>
      </c>
      <c r="C25" s="15">
        <v>148.25489999999999</v>
      </c>
      <c r="D25" s="8">
        <f t="shared" si="0"/>
        <v>149.05028988865939</v>
      </c>
      <c r="E25" s="6">
        <f t="shared" si="1"/>
        <v>-0.79538988865940041</v>
      </c>
      <c r="F25" s="6">
        <f t="shared" si="2"/>
        <v>0.79538988865940041</v>
      </c>
      <c r="G25" s="6">
        <f t="shared" si="3"/>
        <v>0.63264507498161338</v>
      </c>
      <c r="H25" s="9">
        <f t="shared" si="4"/>
        <v>5.3650158521532879E-3</v>
      </c>
    </row>
    <row r="26" spans="2:8">
      <c r="B26" s="14">
        <v>43817.291666666664</v>
      </c>
      <c r="C26" s="15">
        <v>147.94820000000001</v>
      </c>
      <c r="D26" s="8">
        <f t="shared" si="0"/>
        <v>148.26285389888659</v>
      </c>
      <c r="E26" s="6">
        <f t="shared" si="1"/>
        <v>-0.31465389888657569</v>
      </c>
      <c r="F26" s="6">
        <f t="shared" si="2"/>
        <v>0.31465389888657569</v>
      </c>
      <c r="G26" s="6">
        <f t="shared" si="3"/>
        <v>9.9007076084523402E-2</v>
      </c>
      <c r="H26" s="9">
        <f t="shared" si="4"/>
        <v>2.1267842318228656E-3</v>
      </c>
    </row>
    <row r="27" spans="2:8">
      <c r="B27" s="14">
        <v>43818.291666666664</v>
      </c>
      <c r="C27" s="15">
        <v>149.23249999999999</v>
      </c>
      <c r="D27" s="8">
        <f t="shared" si="0"/>
        <v>147.9513465389889</v>
      </c>
      <c r="E27" s="6">
        <f t="shared" si="1"/>
        <v>1.2811534610110868</v>
      </c>
      <c r="F27" s="6">
        <f t="shared" si="2"/>
        <v>1.2811534610110868</v>
      </c>
      <c r="G27" s="6">
        <f t="shared" si="3"/>
        <v>1.6413541906606863</v>
      </c>
      <c r="H27" s="9">
        <f t="shared" si="4"/>
        <v>8.5849493978261242E-3</v>
      </c>
    </row>
    <row r="28" spans="2:8">
      <c r="B28" s="14">
        <v>43819.291666666664</v>
      </c>
      <c r="C28" s="15">
        <v>150.86179999999999</v>
      </c>
      <c r="D28" s="8">
        <f t="shared" si="0"/>
        <v>149.21968846538988</v>
      </c>
      <c r="E28" s="6">
        <f t="shared" si="1"/>
        <v>1.6421115346101089</v>
      </c>
      <c r="F28" s="6">
        <f t="shared" si="2"/>
        <v>1.6421115346101089</v>
      </c>
      <c r="G28" s="6">
        <f t="shared" si="3"/>
        <v>2.6965302920995669</v>
      </c>
      <c r="H28" s="9">
        <f t="shared" si="4"/>
        <v>1.0884873007017742E-2</v>
      </c>
    </row>
    <row r="29" spans="2:8">
      <c r="B29" s="14">
        <v>43822.291666666664</v>
      </c>
      <c r="C29" s="15">
        <v>150.86179999999999</v>
      </c>
      <c r="D29" s="8">
        <f t="shared" si="0"/>
        <v>150.84537888465388</v>
      </c>
      <c r="E29" s="6">
        <f t="shared" si="1"/>
        <v>1.6421115346105353E-2</v>
      </c>
      <c r="F29" s="6">
        <f t="shared" si="2"/>
        <v>1.6421115346105353E-2</v>
      </c>
      <c r="G29" s="6">
        <f t="shared" si="3"/>
        <v>2.696530292100967E-4</v>
      </c>
      <c r="H29" s="9">
        <f t="shared" si="4"/>
        <v>1.0884873007020568E-4</v>
      </c>
    </row>
    <row r="30" spans="2:8">
      <c r="B30" s="14">
        <v>43823.291666666664</v>
      </c>
      <c r="C30" s="15">
        <v>150.833</v>
      </c>
      <c r="D30" s="8">
        <f t="shared" si="0"/>
        <v>150.86163578884651</v>
      </c>
      <c r="E30" s="6">
        <f t="shared" si="1"/>
        <v>-2.8635788846514743E-2</v>
      </c>
      <c r="F30" s="6">
        <f t="shared" si="2"/>
        <v>2.8635788846514743E-2</v>
      </c>
      <c r="G30" s="6">
        <f t="shared" si="3"/>
        <v>8.2000840286217808E-4</v>
      </c>
      <c r="H30" s="9">
        <f t="shared" si="4"/>
        <v>1.8985095334916592E-4</v>
      </c>
    </row>
    <row r="31" spans="2:8">
      <c r="B31" s="14">
        <v>43825.291666666664</v>
      </c>
      <c r="C31" s="15">
        <v>152.0693</v>
      </c>
      <c r="D31" s="8">
        <f t="shared" si="0"/>
        <v>150.83328635788845</v>
      </c>
      <c r="E31" s="6">
        <f t="shared" si="1"/>
        <v>1.2360136421115442</v>
      </c>
      <c r="F31" s="6">
        <f t="shared" si="2"/>
        <v>1.2360136421115442</v>
      </c>
      <c r="G31" s="6">
        <f t="shared" si="3"/>
        <v>1.5277297234858445</v>
      </c>
      <c r="H31" s="9">
        <f t="shared" si="4"/>
        <v>8.1279629886607235E-3</v>
      </c>
    </row>
    <row r="32" spans="2:8">
      <c r="B32" s="14">
        <v>43826.291666666664</v>
      </c>
      <c r="C32" s="15">
        <v>152.34729999999999</v>
      </c>
      <c r="D32" s="8">
        <f t="shared" si="0"/>
        <v>152.05693986357889</v>
      </c>
      <c r="E32" s="6">
        <f t="shared" si="1"/>
        <v>0.29036013642109992</v>
      </c>
      <c r="F32" s="6">
        <f t="shared" si="2"/>
        <v>0.29036013642109992</v>
      </c>
      <c r="G32" s="6">
        <f t="shared" si="3"/>
        <v>8.4309008822479756E-2</v>
      </c>
      <c r="H32" s="9">
        <f t="shared" si="4"/>
        <v>1.9059093034211958E-3</v>
      </c>
    </row>
    <row r="33" spans="2:8">
      <c r="B33" s="14">
        <v>43829.291666666664</v>
      </c>
      <c r="C33" s="15">
        <v>151.0343</v>
      </c>
      <c r="D33" s="8">
        <f t="shared" si="0"/>
        <v>152.34439639863578</v>
      </c>
      <c r="E33" s="6">
        <f t="shared" si="1"/>
        <v>-1.3100963986357783</v>
      </c>
      <c r="F33" s="6">
        <f t="shared" si="2"/>
        <v>1.3100963986357783</v>
      </c>
      <c r="G33" s="6">
        <f t="shared" si="3"/>
        <v>1.7163525737184362</v>
      </c>
      <c r="H33" s="9">
        <f t="shared" si="4"/>
        <v>8.6741647336782326E-3</v>
      </c>
    </row>
    <row r="34" spans="2:8">
      <c r="B34" s="14">
        <v>43830.291666666664</v>
      </c>
      <c r="C34" s="15">
        <v>151.1397</v>
      </c>
      <c r="D34" s="8">
        <f t="shared" si="0"/>
        <v>151.04740096398635</v>
      </c>
      <c r="E34" s="6">
        <f t="shared" si="1"/>
        <v>9.2299036013656632E-2</v>
      </c>
      <c r="F34" s="6">
        <f t="shared" si="2"/>
        <v>9.2299036013656632E-2</v>
      </c>
      <c r="G34" s="6">
        <f t="shared" si="3"/>
        <v>8.5191120490502835E-3</v>
      </c>
      <c r="H34" s="9">
        <f t="shared" si="4"/>
        <v>6.1068690763351147E-4</v>
      </c>
    </row>
    <row r="35" spans="2:8">
      <c r="B35" s="14">
        <v>43832.291666666664</v>
      </c>
      <c r="C35" s="15">
        <v>153.93819999999999</v>
      </c>
      <c r="D35" s="8">
        <f t="shared" si="0"/>
        <v>151.13877700963988</v>
      </c>
      <c r="E35" s="6">
        <f t="shared" si="1"/>
        <v>2.7994229903601138</v>
      </c>
      <c r="F35" s="6">
        <f t="shared" si="2"/>
        <v>2.7994229903601138</v>
      </c>
      <c r="G35" s="6">
        <f t="shared" si="3"/>
        <v>7.8367690789567614</v>
      </c>
      <c r="H35" s="9">
        <f t="shared" si="4"/>
        <v>1.818536913098967E-2</v>
      </c>
    </row>
    <row r="36" spans="2:8">
      <c r="B36" s="14">
        <v>43833.291666666664</v>
      </c>
      <c r="C36" s="15">
        <v>152.0214</v>
      </c>
      <c r="D36" s="8">
        <f t="shared" si="0"/>
        <v>153.91020577009641</v>
      </c>
      <c r="E36" s="6">
        <f t="shared" si="1"/>
        <v>-1.8888057700964112</v>
      </c>
      <c r="F36" s="6">
        <f t="shared" si="2"/>
        <v>1.8888057700964112</v>
      </c>
      <c r="G36" s="6">
        <f t="shared" si="3"/>
        <v>3.567587237149497</v>
      </c>
      <c r="H36" s="9">
        <f t="shared" si="4"/>
        <v>1.2424604497106402E-2</v>
      </c>
    </row>
    <row r="37" spans="2:8">
      <c r="B37" s="14">
        <v>43836.291666666664</v>
      </c>
      <c r="C37" s="15">
        <v>152.4144</v>
      </c>
      <c r="D37" s="8">
        <f t="shared" si="0"/>
        <v>152.04028805770096</v>
      </c>
      <c r="E37" s="6">
        <f t="shared" si="1"/>
        <v>0.37411194229903799</v>
      </c>
      <c r="F37" s="6">
        <f t="shared" si="2"/>
        <v>0.37411194229903799</v>
      </c>
      <c r="G37" s="6">
        <f t="shared" si="3"/>
        <v>0.13995974537075873</v>
      </c>
      <c r="H37" s="9">
        <f t="shared" si="4"/>
        <v>2.45457084303739E-3</v>
      </c>
    </row>
    <row r="38" spans="2:8">
      <c r="B38" s="14">
        <v>43837.291666666664</v>
      </c>
      <c r="C38" s="15">
        <v>151.0247</v>
      </c>
      <c r="D38" s="8">
        <f t="shared" si="0"/>
        <v>152.41065888057702</v>
      </c>
      <c r="E38" s="6">
        <f t="shared" si="1"/>
        <v>-1.3859588805770215</v>
      </c>
      <c r="F38" s="6">
        <f t="shared" si="2"/>
        <v>1.3859588805770215</v>
      </c>
      <c r="G38" s="6">
        <f t="shared" si="3"/>
        <v>1.9208820186503106</v>
      </c>
      <c r="H38" s="9">
        <f t="shared" si="4"/>
        <v>9.1770344889082495E-3</v>
      </c>
    </row>
    <row r="39" spans="2:8">
      <c r="B39" s="14">
        <v>43838.291666666664</v>
      </c>
      <c r="C39" s="15">
        <v>153.43029999999999</v>
      </c>
      <c r="D39" s="8">
        <f t="shared" si="0"/>
        <v>151.03855958880578</v>
      </c>
      <c r="E39" s="6">
        <f t="shared" si="1"/>
        <v>2.3917404111942062</v>
      </c>
      <c r="F39" s="6">
        <f t="shared" si="2"/>
        <v>2.3917404111942062</v>
      </c>
      <c r="G39" s="6">
        <f t="shared" si="3"/>
        <v>5.7204221945394309</v>
      </c>
      <c r="H39" s="9">
        <f t="shared" si="4"/>
        <v>1.5588449029912648E-2</v>
      </c>
    </row>
    <row r="40" spans="2:8">
      <c r="B40" s="14">
        <v>43839.291666666664</v>
      </c>
      <c r="C40" s="15">
        <v>155.34700000000001</v>
      </c>
      <c r="D40" s="8">
        <f t="shared" si="0"/>
        <v>153.40638259588806</v>
      </c>
      <c r="E40" s="6">
        <f t="shared" si="1"/>
        <v>1.9406174041119471</v>
      </c>
      <c r="F40" s="6">
        <f t="shared" si="2"/>
        <v>1.9406174041119471</v>
      </c>
      <c r="G40" s="6">
        <f t="shared" si="3"/>
        <v>3.765995909142192</v>
      </c>
      <c r="H40" s="9">
        <f t="shared" si="4"/>
        <v>1.2492145996459198E-2</v>
      </c>
    </row>
    <row r="41" spans="2:8">
      <c r="B41" s="14">
        <v>43840.291666666664</v>
      </c>
      <c r="C41" s="15">
        <v>154.6283</v>
      </c>
      <c r="D41" s="8">
        <f t="shared" si="0"/>
        <v>155.3275938259589</v>
      </c>
      <c r="E41" s="6">
        <f t="shared" si="1"/>
        <v>-0.69929382595890388</v>
      </c>
      <c r="F41" s="6">
        <f t="shared" si="2"/>
        <v>0.69929382595890388</v>
      </c>
      <c r="G41" s="6">
        <f t="shared" si="3"/>
        <v>0.48901185502424177</v>
      </c>
      <c r="H41" s="9">
        <f t="shared" si="4"/>
        <v>4.5224181211259767E-3</v>
      </c>
    </row>
    <row r="42" spans="2:8">
      <c r="B42" s="14">
        <v>43843.291666666664</v>
      </c>
      <c r="C42" s="15">
        <v>156.48759999999999</v>
      </c>
      <c r="D42" s="8">
        <f t="shared" si="0"/>
        <v>154.6352929382596</v>
      </c>
      <c r="E42" s="6">
        <f t="shared" si="1"/>
        <v>1.8523070617403903</v>
      </c>
      <c r="F42" s="6">
        <f t="shared" si="2"/>
        <v>1.8523070617403903</v>
      </c>
      <c r="G42" s="6">
        <f t="shared" si="3"/>
        <v>3.4310414509733178</v>
      </c>
      <c r="H42" s="9">
        <f t="shared" si="4"/>
        <v>1.183676573569018E-2</v>
      </c>
    </row>
    <row r="43" spans="2:8">
      <c r="B43" s="14">
        <v>43844.291666666664</v>
      </c>
      <c r="C43" s="15">
        <v>155.3854</v>
      </c>
      <c r="D43" s="8">
        <f t="shared" si="0"/>
        <v>156.4690769293826</v>
      </c>
      <c r="E43" s="6">
        <f t="shared" si="1"/>
        <v>-1.083676929382591</v>
      </c>
      <c r="F43" s="6">
        <f t="shared" si="2"/>
        <v>1.083676929382591</v>
      </c>
      <c r="G43" s="6">
        <f t="shared" si="3"/>
        <v>1.174355687276081</v>
      </c>
      <c r="H43" s="9">
        <f t="shared" si="4"/>
        <v>6.9741232405527865E-3</v>
      </c>
    </row>
    <row r="44" spans="2:8">
      <c r="B44" s="14">
        <v>43845.291666666664</v>
      </c>
      <c r="C44" s="15">
        <v>156.39169999999999</v>
      </c>
      <c r="D44" s="8">
        <f t="shared" si="0"/>
        <v>155.39623676929384</v>
      </c>
      <c r="E44" s="6">
        <f t="shared" si="1"/>
        <v>0.99546323070615017</v>
      </c>
      <c r="F44" s="6">
        <f t="shared" si="2"/>
        <v>0.99546323070615017</v>
      </c>
      <c r="G44" s="6">
        <f t="shared" si="3"/>
        <v>0.99094704368792597</v>
      </c>
      <c r="H44" s="9">
        <f t="shared" si="4"/>
        <v>6.3651922110070439E-3</v>
      </c>
    </row>
    <row r="45" spans="2:8">
      <c r="B45" s="14">
        <v>43846.291666666664</v>
      </c>
      <c r="C45" s="15">
        <v>159.25729999999999</v>
      </c>
      <c r="D45" s="8">
        <f t="shared" si="0"/>
        <v>156.38174536769293</v>
      </c>
      <c r="E45" s="6">
        <f t="shared" si="1"/>
        <v>2.8755546323070575</v>
      </c>
      <c r="F45" s="6">
        <f t="shared" si="2"/>
        <v>2.8755546323070575</v>
      </c>
      <c r="G45" s="6">
        <f t="shared" si="3"/>
        <v>8.2688144433825777</v>
      </c>
      <c r="H45" s="9">
        <f t="shared" si="4"/>
        <v>1.8056030287509947E-2</v>
      </c>
    </row>
    <row r="46" spans="2:8">
      <c r="B46" s="14">
        <v>43847.291666666664</v>
      </c>
      <c r="C46" s="15">
        <v>160.14869999999999</v>
      </c>
      <c r="D46" s="8">
        <f t="shared" si="0"/>
        <v>159.22854445367693</v>
      </c>
      <c r="E46" s="6">
        <f t="shared" si="1"/>
        <v>0.92015554632305907</v>
      </c>
      <c r="F46" s="6">
        <f t="shared" si="2"/>
        <v>0.92015554632305907</v>
      </c>
      <c r="G46" s="6">
        <f t="shared" si="3"/>
        <v>0.84668622942908733</v>
      </c>
      <c r="H46" s="9">
        <f t="shared" si="4"/>
        <v>5.7456323174840578E-3</v>
      </c>
    </row>
    <row r="47" spans="2:8">
      <c r="B47" s="14">
        <v>43851.291666666664</v>
      </c>
      <c r="C47" s="15">
        <v>159.5736</v>
      </c>
      <c r="D47" s="8">
        <f t="shared" si="0"/>
        <v>160.13949844453677</v>
      </c>
      <c r="E47" s="6">
        <f t="shared" si="1"/>
        <v>-0.56589844453677074</v>
      </c>
      <c r="F47" s="6">
        <f t="shared" si="2"/>
        <v>0.56589844453677074</v>
      </c>
      <c r="G47" s="6">
        <f t="shared" si="3"/>
        <v>0.32024104952913657</v>
      </c>
      <c r="H47" s="9">
        <f t="shared" si="4"/>
        <v>3.5463162110572848E-3</v>
      </c>
    </row>
    <row r="48" spans="2:8">
      <c r="B48" s="14">
        <v>43852.291666666664</v>
      </c>
      <c r="C48" s="15">
        <v>158.80690000000001</v>
      </c>
      <c r="D48" s="8">
        <f t="shared" si="0"/>
        <v>159.57925898444537</v>
      </c>
      <c r="E48" s="6">
        <f t="shared" si="1"/>
        <v>-0.77235898444536133</v>
      </c>
      <c r="F48" s="6">
        <f t="shared" si="2"/>
        <v>0.77235898444536133</v>
      </c>
      <c r="G48" s="6">
        <f t="shared" si="3"/>
        <v>0.59653840085346987</v>
      </c>
      <c r="H48" s="9">
        <f t="shared" si="4"/>
        <v>4.8635102407097001E-3</v>
      </c>
    </row>
    <row r="49" spans="2:8">
      <c r="B49" s="14">
        <v>43853.291666666664</v>
      </c>
      <c r="C49" s="15">
        <v>159.78440000000001</v>
      </c>
      <c r="D49" s="8">
        <f t="shared" si="0"/>
        <v>158.81462358984447</v>
      </c>
      <c r="E49" s="6">
        <f t="shared" si="1"/>
        <v>0.96977641015553218</v>
      </c>
      <c r="F49" s="6">
        <f t="shared" si="2"/>
        <v>0.96977641015553218</v>
      </c>
      <c r="G49" s="6">
        <f t="shared" si="3"/>
        <v>0.94046628569415092</v>
      </c>
      <c r="H49" s="9">
        <f t="shared" si="4"/>
        <v>6.0692809195111172E-3</v>
      </c>
    </row>
    <row r="50" spans="2:8">
      <c r="B50" s="14">
        <v>43854.291666666664</v>
      </c>
      <c r="C50" s="15">
        <v>158.17429999999999</v>
      </c>
      <c r="D50" s="8">
        <f t="shared" si="0"/>
        <v>159.77470223589845</v>
      </c>
      <c r="E50" s="6">
        <f t="shared" si="1"/>
        <v>-1.6004022358984571</v>
      </c>
      <c r="F50" s="6">
        <f t="shared" si="2"/>
        <v>1.6004022358984571</v>
      </c>
      <c r="G50" s="6">
        <f t="shared" si="3"/>
        <v>2.5612873166687806</v>
      </c>
      <c r="H50" s="9">
        <f t="shared" si="4"/>
        <v>1.0117966293503162E-2</v>
      </c>
    </row>
    <row r="51" spans="2:8">
      <c r="B51" s="14">
        <v>43857.291666666664</v>
      </c>
      <c r="C51" s="15">
        <v>155.5291</v>
      </c>
      <c r="D51" s="8">
        <f t="shared" si="0"/>
        <v>158.19030402235899</v>
      </c>
      <c r="E51" s="6">
        <f t="shared" si="1"/>
        <v>-2.6612040223589872</v>
      </c>
      <c r="F51" s="6">
        <f t="shared" si="2"/>
        <v>2.6612040223589872</v>
      </c>
      <c r="G51" s="6">
        <f t="shared" si="3"/>
        <v>7.0820068486196526</v>
      </c>
      <c r="H51" s="9">
        <f t="shared" si="4"/>
        <v>1.7110650176455643E-2</v>
      </c>
    </row>
    <row r="52" spans="2:8">
      <c r="B52" s="14">
        <v>43858.291666666664</v>
      </c>
      <c r="C52" s="15">
        <v>158.57689999999999</v>
      </c>
      <c r="D52" s="8">
        <f t="shared" si="0"/>
        <v>155.55571204022357</v>
      </c>
      <c r="E52" s="6">
        <f t="shared" si="1"/>
        <v>3.0211879597764266</v>
      </c>
      <c r="F52" s="6">
        <f t="shared" si="2"/>
        <v>3.0211879597764266</v>
      </c>
      <c r="G52" s="6">
        <f t="shared" si="3"/>
        <v>9.1275766882980474</v>
      </c>
      <c r="H52" s="9">
        <f t="shared" si="4"/>
        <v>1.9051879307619375E-2</v>
      </c>
    </row>
    <row r="53" spans="2:8">
      <c r="B53" s="14">
        <v>43859.291666666664</v>
      </c>
      <c r="C53" s="15">
        <v>161.04949999999999</v>
      </c>
      <c r="D53" s="8">
        <f t="shared" si="0"/>
        <v>158.54668812040222</v>
      </c>
      <c r="E53" s="6">
        <f t="shared" si="1"/>
        <v>2.5028118795977718</v>
      </c>
      <c r="F53" s="6">
        <f t="shared" si="2"/>
        <v>2.5028118795977718</v>
      </c>
      <c r="G53" s="6">
        <f t="shared" si="3"/>
        <v>6.2640673046557316</v>
      </c>
      <c r="H53" s="9">
        <f t="shared" si="4"/>
        <v>1.5540637379177035E-2</v>
      </c>
    </row>
    <row r="54" spans="2:8">
      <c r="B54" s="14">
        <v>43860.291666666664</v>
      </c>
      <c r="C54" s="15">
        <v>165.59229999999999</v>
      </c>
      <c r="D54" s="8">
        <f t="shared" si="0"/>
        <v>161.02447188120399</v>
      </c>
      <c r="E54" s="6">
        <f t="shared" si="1"/>
        <v>4.567828118796001</v>
      </c>
      <c r="F54" s="6">
        <f t="shared" si="2"/>
        <v>4.567828118796001</v>
      </c>
      <c r="G54" s="6">
        <f t="shared" si="3"/>
        <v>20.865053722863415</v>
      </c>
      <c r="H54" s="9">
        <f t="shared" si="4"/>
        <v>2.7584785758733958E-2</v>
      </c>
    </row>
    <row r="55" spans="2:8">
      <c r="B55" s="14">
        <v>43861.291666666664</v>
      </c>
      <c r="C55" s="15">
        <v>163.14840000000001</v>
      </c>
      <c r="D55" s="8">
        <f t="shared" si="0"/>
        <v>165.54662171881205</v>
      </c>
      <c r="E55" s="6">
        <f t="shared" si="1"/>
        <v>-2.3982217188120387</v>
      </c>
      <c r="F55" s="6">
        <f t="shared" si="2"/>
        <v>2.3982217188120387</v>
      </c>
      <c r="G55" s="6">
        <f t="shared" si="3"/>
        <v>5.7514674125817695</v>
      </c>
      <c r="H55" s="9">
        <f t="shared" si="4"/>
        <v>1.4699633700434932E-2</v>
      </c>
    </row>
    <row r="56" spans="2:8">
      <c r="B56" s="14">
        <v>43864.291666666664</v>
      </c>
      <c r="C56" s="15">
        <v>167.1258</v>
      </c>
      <c r="D56" s="8">
        <f t="shared" si="0"/>
        <v>163.17238221718813</v>
      </c>
      <c r="E56" s="6">
        <f t="shared" si="1"/>
        <v>3.9534177828118686</v>
      </c>
      <c r="F56" s="6">
        <f t="shared" si="2"/>
        <v>3.9534177828118686</v>
      </c>
      <c r="G56" s="6">
        <f t="shared" si="3"/>
        <v>15.629512165453111</v>
      </c>
      <c r="H56" s="9">
        <f t="shared" si="4"/>
        <v>2.365534096358473E-2</v>
      </c>
    </row>
    <row r="57" spans="2:8">
      <c r="B57" s="14">
        <v>43865.291666666664</v>
      </c>
      <c r="C57" s="15">
        <v>172.62700000000001</v>
      </c>
      <c r="D57" s="8">
        <f t="shared" si="0"/>
        <v>167.0862658221719</v>
      </c>
      <c r="E57" s="6">
        <f t="shared" si="1"/>
        <v>5.5407341778281136</v>
      </c>
      <c r="F57" s="6">
        <f t="shared" si="2"/>
        <v>5.5407341778281136</v>
      </c>
      <c r="G57" s="6">
        <f t="shared" si="3"/>
        <v>30.699735229352584</v>
      </c>
      <c r="H57" s="9">
        <f t="shared" si="4"/>
        <v>3.2096567615889249E-2</v>
      </c>
    </row>
    <row r="58" spans="2:8">
      <c r="B58" s="14">
        <v>43866.291666666664</v>
      </c>
      <c r="C58" s="15">
        <v>172.4161</v>
      </c>
      <c r="D58" s="8">
        <f t="shared" si="0"/>
        <v>172.57159265822173</v>
      </c>
      <c r="E58" s="6">
        <f t="shared" si="1"/>
        <v>-0.15549265822173197</v>
      </c>
      <c r="F58" s="6">
        <f t="shared" si="2"/>
        <v>0.15549265822173197</v>
      </c>
      <c r="G58" s="6">
        <f t="shared" si="3"/>
        <v>2.4177966760860353E-2</v>
      </c>
      <c r="H58" s="9">
        <f t="shared" si="4"/>
        <v>9.0184535099524911E-4</v>
      </c>
    </row>
    <row r="59" spans="2:8">
      <c r="B59" s="14">
        <v>43867.291666666664</v>
      </c>
      <c r="C59" s="15">
        <v>175.99100000000001</v>
      </c>
      <c r="D59" s="8">
        <f t="shared" si="0"/>
        <v>172.4176549265822</v>
      </c>
      <c r="E59" s="6">
        <f t="shared" si="1"/>
        <v>3.573345073417812</v>
      </c>
      <c r="F59" s="6">
        <f t="shared" si="2"/>
        <v>3.573345073417812</v>
      </c>
      <c r="G59" s="6">
        <f t="shared" si="3"/>
        <v>12.768795013719348</v>
      </c>
      <c r="H59" s="9">
        <f t="shared" si="4"/>
        <v>2.0304135287701142E-2</v>
      </c>
    </row>
    <row r="60" spans="2:8">
      <c r="B60" s="14">
        <v>43868.291666666664</v>
      </c>
      <c r="C60" s="15">
        <v>176.24019999999999</v>
      </c>
      <c r="D60" s="8">
        <f t="shared" si="0"/>
        <v>175.95526654926584</v>
      </c>
      <c r="E60" s="6">
        <f t="shared" si="1"/>
        <v>0.28493345073414389</v>
      </c>
      <c r="F60" s="6">
        <f t="shared" si="2"/>
        <v>0.28493345073414389</v>
      </c>
      <c r="G60" s="6">
        <f t="shared" si="3"/>
        <v>8.1187071347266798E-2</v>
      </c>
      <c r="H60" s="9">
        <f t="shared" si="4"/>
        <v>1.6167335870825379E-3</v>
      </c>
    </row>
    <row r="61" spans="2:8">
      <c r="B61" s="14">
        <v>43871.291666666664</v>
      </c>
      <c r="C61" s="15">
        <v>180.8501</v>
      </c>
      <c r="D61" s="8">
        <f t="shared" si="0"/>
        <v>176.23735066549264</v>
      </c>
      <c r="E61" s="6">
        <f t="shared" si="1"/>
        <v>4.612749334507356</v>
      </c>
      <c r="F61" s="6">
        <f t="shared" si="2"/>
        <v>4.612749334507356</v>
      </c>
      <c r="G61" s="6">
        <f t="shared" si="3"/>
        <v>21.277456422998057</v>
      </c>
      <c r="H61" s="9">
        <f t="shared" si="4"/>
        <v>2.5505926369448269E-2</v>
      </c>
    </row>
    <row r="62" spans="2:8">
      <c r="B62" s="14">
        <v>43872.291666666664</v>
      </c>
      <c r="C62" s="15">
        <v>176.76730000000001</v>
      </c>
      <c r="D62" s="8">
        <f t="shared" si="0"/>
        <v>180.80397250665493</v>
      </c>
      <c r="E62" s="6">
        <f t="shared" si="1"/>
        <v>-4.0366725066549236</v>
      </c>
      <c r="F62" s="6">
        <f t="shared" si="2"/>
        <v>4.0366725066549236</v>
      </c>
      <c r="G62" s="6">
        <f t="shared" si="3"/>
        <v>16.294724925983743</v>
      </c>
      <c r="H62" s="9">
        <f t="shared" si="4"/>
        <v>2.2836081711124872E-2</v>
      </c>
    </row>
    <row r="63" spans="2:8">
      <c r="B63" s="14">
        <v>43873.291666666664</v>
      </c>
      <c r="C63" s="15">
        <v>177.02610000000001</v>
      </c>
      <c r="D63" s="8">
        <f t="shared" si="0"/>
        <v>176.80766672506655</v>
      </c>
      <c r="E63" s="6">
        <f t="shared" si="1"/>
        <v>0.2184332749334601</v>
      </c>
      <c r="F63" s="6">
        <f t="shared" si="2"/>
        <v>0.2184332749334601</v>
      </c>
      <c r="G63" s="6">
        <f t="shared" si="3"/>
        <v>4.771309559815657E-2</v>
      </c>
      <c r="H63" s="9">
        <f t="shared" si="4"/>
        <v>1.2339043504514876E-3</v>
      </c>
    </row>
    <row r="64" spans="2:8">
      <c r="B64" s="14">
        <v>43874.291666666664</v>
      </c>
      <c r="C64" s="15">
        <v>176.0676</v>
      </c>
      <c r="D64" s="8">
        <f t="shared" si="0"/>
        <v>177.02391566725066</v>
      </c>
      <c r="E64" s="6">
        <f t="shared" si="1"/>
        <v>-0.95631566725066364</v>
      </c>
      <c r="F64" s="6">
        <f t="shared" si="2"/>
        <v>0.95631566725066364</v>
      </c>
      <c r="G64" s="6">
        <f t="shared" si="3"/>
        <v>0.914539655429082</v>
      </c>
      <c r="H64" s="9">
        <f t="shared" si="4"/>
        <v>5.4315255461576326E-3</v>
      </c>
    </row>
    <row r="65" spans="2:8">
      <c r="B65" s="14">
        <v>43875.291666666664</v>
      </c>
      <c r="C65" s="15">
        <v>177.63939999999999</v>
      </c>
      <c r="D65" s="8">
        <f t="shared" si="0"/>
        <v>176.07716315667253</v>
      </c>
      <c r="E65" s="6">
        <f t="shared" si="1"/>
        <v>1.5622368433274687</v>
      </c>
      <c r="F65" s="6">
        <f t="shared" si="2"/>
        <v>1.5622368433274687</v>
      </c>
      <c r="G65" s="6">
        <f t="shared" si="3"/>
        <v>2.4405839546497741</v>
      </c>
      <c r="H65" s="9">
        <f t="shared" si="4"/>
        <v>8.7944276063050691E-3</v>
      </c>
    </row>
    <row r="66" spans="2:8">
      <c r="B66" s="14">
        <v>43879.291666666664</v>
      </c>
      <c r="C66" s="15">
        <v>179.44120000000001</v>
      </c>
      <c r="D66" s="8">
        <f t="shared" si="0"/>
        <v>177.62377763156672</v>
      </c>
      <c r="E66" s="6">
        <f t="shared" si="1"/>
        <v>1.8174223684332844</v>
      </c>
      <c r="F66" s="6">
        <f t="shared" si="2"/>
        <v>1.8174223684332844</v>
      </c>
      <c r="G66" s="6">
        <f t="shared" si="3"/>
        <v>3.3030240652816492</v>
      </c>
      <c r="H66" s="9">
        <f t="shared" si="4"/>
        <v>1.0128233473880493E-2</v>
      </c>
    </row>
    <row r="67" spans="2:8">
      <c r="B67" s="14">
        <v>43880.291666666664</v>
      </c>
      <c r="C67" s="15">
        <v>179.9794</v>
      </c>
      <c r="D67" s="8">
        <f t="shared" si="0"/>
        <v>179.42302577631568</v>
      </c>
      <c r="E67" s="6">
        <f t="shared" si="1"/>
        <v>0.55637422368431544</v>
      </c>
      <c r="F67" s="6">
        <f t="shared" si="2"/>
        <v>0.55637422368431544</v>
      </c>
      <c r="G67" s="6">
        <f t="shared" si="3"/>
        <v>0.30955227678032465</v>
      </c>
      <c r="H67" s="9">
        <f t="shared" si="4"/>
        <v>3.0913216939511714E-3</v>
      </c>
    </row>
    <row r="68" spans="2:8">
      <c r="B68" s="14">
        <v>43881.291666666664</v>
      </c>
      <c r="C68" s="15">
        <v>177.23089999999999</v>
      </c>
      <c r="D68" s="8">
        <f t="shared" ref="D68:D131" si="5">alpha*C67+(1-alpha)*D67</f>
        <v>179.97383625776317</v>
      </c>
      <c r="E68" s="6">
        <f t="shared" ref="E68:E131" si="6">C68-D68</f>
        <v>-2.7429362577631764</v>
      </c>
      <c r="F68" s="6">
        <f t="shared" ref="F68:F131" si="7">ABS(E68)</f>
        <v>2.7429362577631764</v>
      </c>
      <c r="G68" s="6">
        <f t="shared" ref="G68:G131" si="8">E68^2</f>
        <v>7.5236993141518589</v>
      </c>
      <c r="H68" s="9">
        <f t="shared" ref="H68:H131" si="9">F68/C68</f>
        <v>1.547662545167449E-2</v>
      </c>
    </row>
    <row r="69" spans="2:8">
      <c r="B69" s="14">
        <v>43882.291666666664</v>
      </c>
      <c r="C69" s="15">
        <v>171.62819999999999</v>
      </c>
      <c r="D69" s="8">
        <f t="shared" si="5"/>
        <v>177.25832936257763</v>
      </c>
      <c r="E69" s="6">
        <f t="shared" si="6"/>
        <v>-5.6301293625776339</v>
      </c>
      <c r="F69" s="6">
        <f t="shared" si="7"/>
        <v>5.6301293625776339</v>
      </c>
      <c r="G69" s="6">
        <f t="shared" si="8"/>
        <v>31.698356639358835</v>
      </c>
      <c r="H69" s="9">
        <f t="shared" si="9"/>
        <v>3.2804220766620137E-2</v>
      </c>
    </row>
    <row r="70" spans="2:8">
      <c r="B70" s="14">
        <v>43885.291666666664</v>
      </c>
      <c r="C70" s="15">
        <v>164.22829999999999</v>
      </c>
      <c r="D70" s="8">
        <f t="shared" si="5"/>
        <v>171.68450129362577</v>
      </c>
      <c r="E70" s="6">
        <f t="shared" si="6"/>
        <v>-7.4562012936257815</v>
      </c>
      <c r="F70" s="6">
        <f t="shared" si="7"/>
        <v>7.4562012936257815</v>
      </c>
      <c r="G70" s="6">
        <f t="shared" si="8"/>
        <v>55.594937731066778</v>
      </c>
      <c r="H70" s="9">
        <f t="shared" si="9"/>
        <v>4.5401439907895177E-2</v>
      </c>
    </row>
    <row r="71" spans="2:8">
      <c r="B71" s="14">
        <v>43886.291666666664</v>
      </c>
      <c r="C71" s="15">
        <v>161.51820000000001</v>
      </c>
      <c r="D71" s="8">
        <f t="shared" si="5"/>
        <v>164.30286201293626</v>
      </c>
      <c r="E71" s="6">
        <f t="shared" si="6"/>
        <v>-2.784662012936252</v>
      </c>
      <c r="F71" s="6">
        <f t="shared" si="7"/>
        <v>2.784662012936252</v>
      </c>
      <c r="G71" s="6">
        <f t="shared" si="8"/>
        <v>7.7543425262901788</v>
      </c>
      <c r="H71" s="9">
        <f t="shared" si="9"/>
        <v>1.7240546346704286E-2</v>
      </c>
    </row>
    <row r="72" spans="2:8">
      <c r="B72" s="14">
        <v>43887.291666666664</v>
      </c>
      <c r="C72" s="15">
        <v>163.53639999999999</v>
      </c>
      <c r="D72" s="8">
        <f t="shared" si="5"/>
        <v>161.54604662012937</v>
      </c>
      <c r="E72" s="6">
        <f t="shared" si="6"/>
        <v>1.9903533798706121</v>
      </c>
      <c r="F72" s="6">
        <f t="shared" si="7"/>
        <v>1.9903533798706121</v>
      </c>
      <c r="G72" s="6">
        <f t="shared" si="8"/>
        <v>3.9615065767623694</v>
      </c>
      <c r="H72" s="9">
        <f t="shared" si="9"/>
        <v>1.2170705603588022E-2</v>
      </c>
    </row>
    <row r="73" spans="2:8">
      <c r="B73" s="14">
        <v>43888.291666666664</v>
      </c>
      <c r="C73" s="15">
        <v>152.0138</v>
      </c>
      <c r="D73" s="8">
        <f t="shared" si="5"/>
        <v>163.51649646620126</v>
      </c>
      <c r="E73" s="6">
        <f t="shared" si="6"/>
        <v>-11.502696466201257</v>
      </c>
      <c r="F73" s="6">
        <f t="shared" si="7"/>
        <v>11.502696466201257</v>
      </c>
      <c r="G73" s="6">
        <f t="shared" si="8"/>
        <v>132.3120259935589</v>
      </c>
      <c r="H73" s="9">
        <f t="shared" si="9"/>
        <v>7.5668764718737749E-2</v>
      </c>
    </row>
    <row r="74" spans="2:8">
      <c r="B74" s="14">
        <v>43889.291666666664</v>
      </c>
      <c r="C74" s="15">
        <v>155.69450000000001</v>
      </c>
      <c r="D74" s="8">
        <f t="shared" si="5"/>
        <v>152.12882696466201</v>
      </c>
      <c r="E74" s="6">
        <f t="shared" si="6"/>
        <v>3.5656730353379942</v>
      </c>
      <c r="F74" s="6">
        <f t="shared" si="7"/>
        <v>3.5656730353379942</v>
      </c>
      <c r="G74" s="6">
        <f t="shared" si="8"/>
        <v>12.714024194936465</v>
      </c>
      <c r="H74" s="9">
        <f t="shared" si="9"/>
        <v>2.2901727648298391E-2</v>
      </c>
    </row>
    <row r="75" spans="2:8">
      <c r="B75" s="14">
        <v>43892.291666666664</v>
      </c>
      <c r="C75" s="15">
        <v>166.05420000000001</v>
      </c>
      <c r="D75" s="8">
        <f t="shared" si="5"/>
        <v>155.65884326964661</v>
      </c>
      <c r="E75" s="6">
        <f t="shared" si="6"/>
        <v>10.395356730353399</v>
      </c>
      <c r="F75" s="6">
        <f t="shared" si="7"/>
        <v>10.395356730353399</v>
      </c>
      <c r="G75" s="6">
        <f t="shared" si="8"/>
        <v>108.0634415513037</v>
      </c>
      <c r="H75" s="9">
        <f t="shared" si="9"/>
        <v>6.2602190913288544E-2</v>
      </c>
    </row>
    <row r="76" spans="2:8">
      <c r="B76" s="14">
        <v>43893.291666666664</v>
      </c>
      <c r="C76" s="15">
        <v>158.09700000000001</v>
      </c>
      <c r="D76" s="8">
        <f t="shared" si="5"/>
        <v>165.95024643269647</v>
      </c>
      <c r="E76" s="6">
        <f t="shared" si="6"/>
        <v>-7.8532464326964657</v>
      </c>
      <c r="F76" s="6">
        <f t="shared" si="7"/>
        <v>7.8532464326964657</v>
      </c>
      <c r="G76" s="6">
        <f t="shared" si="8"/>
        <v>61.673479532659762</v>
      </c>
      <c r="H76" s="9">
        <f t="shared" si="9"/>
        <v>4.9673595531202146E-2</v>
      </c>
    </row>
    <row r="77" spans="2:8">
      <c r="B77" s="14">
        <v>43894.291666666664</v>
      </c>
      <c r="C77" s="15">
        <v>163.9016</v>
      </c>
      <c r="D77" s="8">
        <f t="shared" si="5"/>
        <v>158.17553246432698</v>
      </c>
      <c r="E77" s="6">
        <f t="shared" si="6"/>
        <v>5.7260675356730246</v>
      </c>
      <c r="F77" s="6">
        <f t="shared" si="7"/>
        <v>5.7260675356730246</v>
      </c>
      <c r="G77" s="6">
        <f t="shared" si="8"/>
        <v>32.787849423088545</v>
      </c>
      <c r="H77" s="9">
        <f t="shared" si="9"/>
        <v>3.4936007553758017E-2</v>
      </c>
    </row>
    <row r="78" spans="2:8">
      <c r="B78" s="14">
        <v>43895.291666666664</v>
      </c>
      <c r="C78" s="15">
        <v>159.7885</v>
      </c>
      <c r="D78" s="8">
        <f t="shared" si="5"/>
        <v>163.84433932464327</v>
      </c>
      <c r="E78" s="6">
        <f t="shared" si="6"/>
        <v>-4.0558393246432729</v>
      </c>
      <c r="F78" s="6">
        <f t="shared" si="7"/>
        <v>4.0558393246432729</v>
      </c>
      <c r="G78" s="6">
        <f t="shared" si="8"/>
        <v>16.449832627322799</v>
      </c>
      <c r="H78" s="9">
        <f t="shared" si="9"/>
        <v>2.5382548335100917E-2</v>
      </c>
    </row>
    <row r="79" spans="2:8">
      <c r="B79" s="14">
        <v>43896.291666666664</v>
      </c>
      <c r="C79" s="15">
        <v>155.27170000000001</v>
      </c>
      <c r="D79" s="8">
        <f t="shared" si="5"/>
        <v>159.82905839324644</v>
      </c>
      <c r="E79" s="6">
        <f t="shared" si="6"/>
        <v>-4.5573583932464317</v>
      </c>
      <c r="F79" s="6">
        <f t="shared" si="7"/>
        <v>4.5573583932464317</v>
      </c>
      <c r="G79" s="6">
        <f t="shared" si="8"/>
        <v>20.769515524493698</v>
      </c>
      <c r="H79" s="9">
        <f t="shared" si="9"/>
        <v>2.9350862992074095E-2</v>
      </c>
    </row>
    <row r="80" spans="2:8">
      <c r="B80" s="14">
        <v>43899.291666666664</v>
      </c>
      <c r="C80" s="15">
        <v>144.74850000000001</v>
      </c>
      <c r="D80" s="8">
        <f t="shared" si="5"/>
        <v>155.31727358393246</v>
      </c>
      <c r="E80" s="6">
        <f t="shared" si="6"/>
        <v>-10.568773583932455</v>
      </c>
      <c r="F80" s="6">
        <f t="shared" si="7"/>
        <v>10.568773583932455</v>
      </c>
      <c r="G80" s="6">
        <f t="shared" si="8"/>
        <v>111.69897506842847</v>
      </c>
      <c r="H80" s="9">
        <f t="shared" si="9"/>
        <v>7.3014736483849263E-2</v>
      </c>
    </row>
    <row r="81" spans="2:8">
      <c r="B81" s="14">
        <v>43900.291666666664</v>
      </c>
      <c r="C81" s="15">
        <v>154.64699999999999</v>
      </c>
      <c r="D81" s="8">
        <f t="shared" si="5"/>
        <v>144.85418773583933</v>
      </c>
      <c r="E81" s="6">
        <f t="shared" si="6"/>
        <v>9.7928122641606592</v>
      </c>
      <c r="F81" s="6">
        <f t="shared" si="7"/>
        <v>9.7928122641606592</v>
      </c>
      <c r="G81" s="6">
        <f t="shared" si="8"/>
        <v>95.899172041095412</v>
      </c>
      <c r="H81" s="9">
        <f t="shared" si="9"/>
        <v>6.3323648464959942E-2</v>
      </c>
    </row>
    <row r="82" spans="2:8">
      <c r="B82" s="14">
        <v>43901.291666666664</v>
      </c>
      <c r="C82" s="15">
        <v>147.6412</v>
      </c>
      <c r="D82" s="8">
        <f t="shared" si="5"/>
        <v>154.54907187735839</v>
      </c>
      <c r="E82" s="6">
        <f t="shared" si="6"/>
        <v>-6.9078718773583887</v>
      </c>
      <c r="F82" s="6">
        <f t="shared" si="7"/>
        <v>6.9078718773583887</v>
      </c>
      <c r="G82" s="6">
        <f t="shared" si="8"/>
        <v>47.718693873998909</v>
      </c>
      <c r="H82" s="9">
        <f t="shared" si="9"/>
        <v>4.6788239850112226E-2</v>
      </c>
    </row>
    <row r="83" spans="2:8">
      <c r="B83" s="14">
        <v>43902.291666666664</v>
      </c>
      <c r="C83" s="15">
        <v>133.63910000000001</v>
      </c>
      <c r="D83" s="8">
        <f t="shared" si="5"/>
        <v>147.71027871877357</v>
      </c>
      <c r="E83" s="6">
        <f t="shared" si="6"/>
        <v>-14.071178718773552</v>
      </c>
      <c r="F83" s="6">
        <f t="shared" si="7"/>
        <v>14.071178718773552</v>
      </c>
      <c r="G83" s="6">
        <f t="shared" si="8"/>
        <v>197.9980705356657</v>
      </c>
      <c r="H83" s="9">
        <f t="shared" si="9"/>
        <v>0.10529237864347747</v>
      </c>
    </row>
    <row r="84" spans="2:8">
      <c r="B84" s="14">
        <v>43903.291666666664</v>
      </c>
      <c r="C84" s="15">
        <v>152.63839999999999</v>
      </c>
      <c r="D84" s="8">
        <f t="shared" si="5"/>
        <v>133.77981178718775</v>
      </c>
      <c r="E84" s="6">
        <f t="shared" si="6"/>
        <v>18.858588212812236</v>
      </c>
      <c r="F84" s="6">
        <f t="shared" si="7"/>
        <v>18.858588212812236</v>
      </c>
      <c r="G84" s="6">
        <f t="shared" si="8"/>
        <v>355.64634938042065</v>
      </c>
      <c r="H84" s="9">
        <f t="shared" si="9"/>
        <v>0.1235507461609414</v>
      </c>
    </row>
    <row r="85" spans="2:8">
      <c r="B85" s="14">
        <v>43906.291666666664</v>
      </c>
      <c r="C85" s="15">
        <v>130.14099999999999</v>
      </c>
      <c r="D85" s="8">
        <f t="shared" si="5"/>
        <v>152.44981411787185</v>
      </c>
      <c r="E85" s="6">
        <f t="shared" si="6"/>
        <v>-22.308814117871862</v>
      </c>
      <c r="F85" s="6">
        <f t="shared" si="7"/>
        <v>22.308814117871862</v>
      </c>
      <c r="G85" s="6">
        <f t="shared" si="8"/>
        <v>497.68318734575888</v>
      </c>
      <c r="H85" s="9">
        <f t="shared" si="9"/>
        <v>0.17142033731008571</v>
      </c>
    </row>
    <row r="86" spans="2:8">
      <c r="B86" s="14">
        <v>43907.291666666664</v>
      </c>
      <c r="C86" s="15">
        <v>140.85640000000001</v>
      </c>
      <c r="D86" s="8">
        <f t="shared" si="5"/>
        <v>130.36408814117871</v>
      </c>
      <c r="E86" s="6">
        <f t="shared" si="6"/>
        <v>10.492311858821296</v>
      </c>
      <c r="F86" s="6">
        <f t="shared" si="7"/>
        <v>10.492311858821296</v>
      </c>
      <c r="G86" s="6">
        <f t="shared" si="8"/>
        <v>110.088608142762</v>
      </c>
      <c r="H86" s="9">
        <f t="shared" si="9"/>
        <v>7.4489422268503913E-2</v>
      </c>
    </row>
    <row r="87" spans="2:8">
      <c r="B87" s="14">
        <v>43908.291666666664</v>
      </c>
      <c r="C87" s="15">
        <v>134.92689999999999</v>
      </c>
      <c r="D87" s="8">
        <f t="shared" si="5"/>
        <v>140.75147688141178</v>
      </c>
      <c r="E87" s="6">
        <f t="shared" si="6"/>
        <v>-5.8245768814117866</v>
      </c>
      <c r="F87" s="6">
        <f t="shared" si="7"/>
        <v>5.8245768814117866</v>
      </c>
      <c r="G87" s="6">
        <f t="shared" si="8"/>
        <v>33.925695847476653</v>
      </c>
      <c r="H87" s="9">
        <f t="shared" si="9"/>
        <v>4.3168388819514771E-2</v>
      </c>
    </row>
    <row r="88" spans="2:8">
      <c r="B88" s="14">
        <v>43909.291666666664</v>
      </c>
      <c r="C88" s="15">
        <v>137.14689999999999</v>
      </c>
      <c r="D88" s="8">
        <f t="shared" si="5"/>
        <v>134.98514576881411</v>
      </c>
      <c r="E88" s="6">
        <f t="shared" si="6"/>
        <v>2.1617542311858813</v>
      </c>
      <c r="F88" s="6">
        <f t="shared" si="7"/>
        <v>2.1617542311858813</v>
      </c>
      <c r="G88" s="6">
        <f t="shared" si="8"/>
        <v>4.673181356050061</v>
      </c>
      <c r="H88" s="9">
        <f t="shared" si="9"/>
        <v>1.5762326608810565E-2</v>
      </c>
    </row>
    <row r="89" spans="2:8">
      <c r="B89" s="14">
        <v>43910.291666666664</v>
      </c>
      <c r="C89" s="15">
        <v>131.9958</v>
      </c>
      <c r="D89" s="8">
        <f t="shared" si="5"/>
        <v>137.12528245768814</v>
      </c>
      <c r="E89" s="6">
        <f t="shared" si="6"/>
        <v>-5.129482457688141</v>
      </c>
      <c r="F89" s="6">
        <f t="shared" si="7"/>
        <v>5.129482457688141</v>
      </c>
      <c r="G89" s="6">
        <f t="shared" si="8"/>
        <v>26.311590283730371</v>
      </c>
      <c r="H89" s="9">
        <f t="shared" si="9"/>
        <v>3.8860952073385219E-2</v>
      </c>
    </row>
    <row r="90" spans="2:8">
      <c r="B90" s="14">
        <v>43913.291666666664</v>
      </c>
      <c r="C90" s="15">
        <v>130.67920000000001</v>
      </c>
      <c r="D90" s="8">
        <f t="shared" si="5"/>
        <v>132.04709482457687</v>
      </c>
      <c r="E90" s="6">
        <f t="shared" si="6"/>
        <v>-1.3678948245768652</v>
      </c>
      <c r="F90" s="6">
        <f t="shared" si="7"/>
        <v>1.3678948245768652</v>
      </c>
      <c r="G90" s="6">
        <f t="shared" si="8"/>
        <v>1.8711362511041727</v>
      </c>
      <c r="H90" s="9">
        <f t="shared" si="9"/>
        <v>1.0467578808080131E-2</v>
      </c>
    </row>
    <row r="91" spans="2:8">
      <c r="B91" s="14">
        <v>43914.291666666664</v>
      </c>
      <c r="C91" s="15">
        <v>142.5574</v>
      </c>
      <c r="D91" s="8">
        <f t="shared" si="5"/>
        <v>130.69287894824578</v>
      </c>
      <c r="E91" s="6">
        <f t="shared" si="6"/>
        <v>11.864521051754224</v>
      </c>
      <c r="F91" s="6">
        <f t="shared" si="7"/>
        <v>11.864521051754224</v>
      </c>
      <c r="G91" s="6">
        <f t="shared" si="8"/>
        <v>140.76685978751917</v>
      </c>
      <c r="H91" s="9">
        <f t="shared" si="9"/>
        <v>8.3226272727716863E-2</v>
      </c>
    </row>
    <row r="92" spans="2:8">
      <c r="B92" s="14">
        <v>43915.291666666664</v>
      </c>
      <c r="C92" s="15">
        <v>141.1927</v>
      </c>
      <c r="D92" s="8">
        <f t="shared" si="5"/>
        <v>142.43875478948246</v>
      </c>
      <c r="E92" s="6">
        <f t="shared" si="6"/>
        <v>-1.2460547894824572</v>
      </c>
      <c r="F92" s="6">
        <f t="shared" si="7"/>
        <v>1.2460547894824572</v>
      </c>
      <c r="G92" s="6">
        <f t="shared" si="8"/>
        <v>1.5526525383921708</v>
      </c>
      <c r="H92" s="9">
        <f t="shared" si="9"/>
        <v>8.8252068944248332E-3</v>
      </c>
    </row>
    <row r="93" spans="2:8">
      <c r="B93" s="14">
        <v>43916.291666666664</v>
      </c>
      <c r="C93" s="15">
        <v>150.02449999999999</v>
      </c>
      <c r="D93" s="8">
        <f t="shared" si="5"/>
        <v>141.20516054789485</v>
      </c>
      <c r="E93" s="6">
        <f t="shared" si="6"/>
        <v>8.8193394521051403</v>
      </c>
      <c r="F93" s="6">
        <f t="shared" si="7"/>
        <v>8.8193394521051403</v>
      </c>
      <c r="G93" s="6">
        <f t="shared" si="8"/>
        <v>77.780748371458202</v>
      </c>
      <c r="H93" s="9">
        <f t="shared" si="9"/>
        <v>5.878599463491057E-2</v>
      </c>
    </row>
    <row r="94" spans="2:8">
      <c r="B94" s="14">
        <v>43917.291666666664</v>
      </c>
      <c r="C94" s="15">
        <v>143.86429999999999</v>
      </c>
      <c r="D94" s="8">
        <f t="shared" si="5"/>
        <v>149.93630660547893</v>
      </c>
      <c r="E94" s="6">
        <f t="shared" si="6"/>
        <v>-6.072006605478947</v>
      </c>
      <c r="F94" s="6">
        <f t="shared" si="7"/>
        <v>6.072006605478947</v>
      </c>
      <c r="G94" s="6">
        <f t="shared" si="8"/>
        <v>36.869264216979964</v>
      </c>
      <c r="H94" s="9">
        <f t="shared" si="9"/>
        <v>4.2206486289363986E-2</v>
      </c>
    </row>
    <row r="95" spans="2:8">
      <c r="B95" s="14">
        <v>43920.291666666664</v>
      </c>
      <c r="C95" s="15">
        <v>153.98390000000001</v>
      </c>
      <c r="D95" s="8">
        <f t="shared" si="5"/>
        <v>143.92502006605477</v>
      </c>
      <c r="E95" s="6">
        <f t="shared" si="6"/>
        <v>10.058879933945235</v>
      </c>
      <c r="F95" s="6">
        <f t="shared" si="7"/>
        <v>10.058879933945235</v>
      </c>
      <c r="G95" s="6">
        <f t="shared" si="8"/>
        <v>101.18106552552609</v>
      </c>
      <c r="H95" s="9">
        <f t="shared" si="9"/>
        <v>6.5324231519952633E-2</v>
      </c>
    </row>
    <row r="96" spans="2:8">
      <c r="B96" s="14">
        <v>43921.291666666664</v>
      </c>
      <c r="C96" s="15">
        <v>151.56209999999999</v>
      </c>
      <c r="D96" s="8">
        <f t="shared" si="5"/>
        <v>153.88331120066056</v>
      </c>
      <c r="E96" s="6">
        <f t="shared" si="6"/>
        <v>-2.3212112006605707</v>
      </c>
      <c r="F96" s="6">
        <f t="shared" si="7"/>
        <v>2.3212112006605707</v>
      </c>
      <c r="G96" s="6">
        <f t="shared" si="8"/>
        <v>5.3880214380720881</v>
      </c>
      <c r="H96" s="9">
        <f t="shared" si="9"/>
        <v>1.5315248341508669E-2</v>
      </c>
    </row>
    <row r="97" spans="2:8">
      <c r="B97" s="14">
        <v>43922.291666666664</v>
      </c>
      <c r="C97" s="15">
        <v>146.18039999999999</v>
      </c>
      <c r="D97" s="8">
        <f t="shared" si="5"/>
        <v>151.58531211200659</v>
      </c>
      <c r="E97" s="6">
        <f t="shared" si="6"/>
        <v>-5.404912112006599</v>
      </c>
      <c r="F97" s="6">
        <f t="shared" si="7"/>
        <v>5.404912112006599</v>
      </c>
      <c r="G97" s="6">
        <f t="shared" si="8"/>
        <v>29.213074938515636</v>
      </c>
      <c r="H97" s="9">
        <f t="shared" si="9"/>
        <v>3.6974259969233904E-2</v>
      </c>
    </row>
    <row r="98" spans="2:8">
      <c r="B98" s="14">
        <v>43923.291666666664</v>
      </c>
      <c r="C98" s="15">
        <v>149.20760000000001</v>
      </c>
      <c r="D98" s="8">
        <f t="shared" si="5"/>
        <v>146.23444912112006</v>
      </c>
      <c r="E98" s="6">
        <f t="shared" si="6"/>
        <v>2.9731508788799488</v>
      </c>
      <c r="F98" s="6">
        <f t="shared" si="7"/>
        <v>2.9731508788799488</v>
      </c>
      <c r="G98" s="6">
        <f t="shared" si="8"/>
        <v>8.8396261485846122</v>
      </c>
      <c r="H98" s="9">
        <f t="shared" si="9"/>
        <v>1.992626969993451E-2</v>
      </c>
    </row>
    <row r="99" spans="2:8">
      <c r="B99" s="14">
        <v>43924.291666666664</v>
      </c>
      <c r="C99" s="15">
        <v>147.83340000000001</v>
      </c>
      <c r="D99" s="8">
        <f t="shared" si="5"/>
        <v>149.17786849121123</v>
      </c>
      <c r="E99" s="6">
        <f t="shared" si="6"/>
        <v>-1.3444684912112166</v>
      </c>
      <c r="F99" s="6">
        <f t="shared" si="7"/>
        <v>1.3444684912112166</v>
      </c>
      <c r="G99" s="6">
        <f t="shared" si="8"/>
        <v>1.8075955238597652</v>
      </c>
      <c r="H99" s="9">
        <f t="shared" si="9"/>
        <v>9.0944840016614417E-3</v>
      </c>
    </row>
    <row r="100" spans="2:8">
      <c r="B100" s="14">
        <v>43927.291666666664</v>
      </c>
      <c r="C100" s="15">
        <v>158.82740000000001</v>
      </c>
      <c r="D100" s="8">
        <f t="shared" si="5"/>
        <v>147.84684468491213</v>
      </c>
      <c r="E100" s="6">
        <f t="shared" si="6"/>
        <v>10.980555315087884</v>
      </c>
      <c r="F100" s="6">
        <f t="shared" si="7"/>
        <v>10.980555315087884</v>
      </c>
      <c r="G100" s="6">
        <f t="shared" si="8"/>
        <v>120.57259502770476</v>
      </c>
      <c r="H100" s="9">
        <f t="shared" si="9"/>
        <v>6.9135144912577315E-2</v>
      </c>
    </row>
    <row r="101" spans="2:8">
      <c r="B101" s="14">
        <v>43928.291666666664</v>
      </c>
      <c r="C101" s="15">
        <v>157.11680000000001</v>
      </c>
      <c r="D101" s="8">
        <f t="shared" si="5"/>
        <v>158.71759444684912</v>
      </c>
      <c r="E101" s="6">
        <f t="shared" si="6"/>
        <v>-1.6007944468491075</v>
      </c>
      <c r="F101" s="6">
        <f t="shared" si="7"/>
        <v>1.6007944468491075</v>
      </c>
      <c r="G101" s="6">
        <f t="shared" si="8"/>
        <v>2.5625428610629402</v>
      </c>
      <c r="H101" s="9">
        <f t="shared" si="9"/>
        <v>1.0188563201701584E-2</v>
      </c>
    </row>
    <row r="102" spans="2:8">
      <c r="B102" s="14">
        <v>43929.291666666664</v>
      </c>
      <c r="C102" s="15">
        <v>158.69290000000001</v>
      </c>
      <c r="D102" s="8">
        <f t="shared" si="5"/>
        <v>157.13280794446851</v>
      </c>
      <c r="E102" s="6">
        <f t="shared" si="6"/>
        <v>1.5600920555314985</v>
      </c>
      <c r="F102" s="6">
        <f t="shared" si="7"/>
        <v>1.5600920555314985</v>
      </c>
      <c r="G102" s="6">
        <f t="shared" si="8"/>
        <v>2.4338872217324963</v>
      </c>
      <c r="H102" s="9">
        <f t="shared" si="9"/>
        <v>9.8308875540840113E-3</v>
      </c>
    </row>
    <row r="103" spans="2:8">
      <c r="B103" s="14">
        <v>43930.291666666664</v>
      </c>
      <c r="C103" s="15">
        <v>158.70249999999999</v>
      </c>
      <c r="D103" s="8">
        <f t="shared" si="5"/>
        <v>158.67729907944471</v>
      </c>
      <c r="E103" s="6">
        <f t="shared" si="6"/>
        <v>2.5200920555278117E-2</v>
      </c>
      <c r="F103" s="6">
        <f t="shared" si="7"/>
        <v>2.5200920555278117E-2</v>
      </c>
      <c r="G103" s="6">
        <f t="shared" si="8"/>
        <v>6.3508639683343914E-4</v>
      </c>
      <c r="H103" s="9">
        <f t="shared" si="9"/>
        <v>1.5879346926027076E-4</v>
      </c>
    </row>
    <row r="104" spans="2:8">
      <c r="B104" s="14">
        <v>43934.291666666664</v>
      </c>
      <c r="C104" s="15">
        <v>159.0581</v>
      </c>
      <c r="D104" s="8">
        <f t="shared" si="5"/>
        <v>158.70224799079443</v>
      </c>
      <c r="E104" s="6">
        <f t="shared" si="6"/>
        <v>0.35585200920556304</v>
      </c>
      <c r="F104" s="6">
        <f t="shared" si="7"/>
        <v>0.35585200920556304</v>
      </c>
      <c r="G104" s="6">
        <f t="shared" si="8"/>
        <v>0.12663065245563612</v>
      </c>
      <c r="H104" s="9">
        <f t="shared" si="9"/>
        <v>2.2372454417949354E-3</v>
      </c>
    </row>
    <row r="105" spans="2:8">
      <c r="B105" s="14">
        <v>43935.291666666664</v>
      </c>
      <c r="C105" s="15">
        <v>166.9288</v>
      </c>
      <c r="D105" s="8">
        <f t="shared" si="5"/>
        <v>159.05454147990793</v>
      </c>
      <c r="E105" s="6">
        <f t="shared" si="6"/>
        <v>7.8742585200920701</v>
      </c>
      <c r="F105" s="6">
        <f t="shared" si="7"/>
        <v>7.8742585200920701</v>
      </c>
      <c r="G105" s="6">
        <f t="shared" si="8"/>
        <v>62.003947241242557</v>
      </c>
      <c r="H105" s="9">
        <f t="shared" si="9"/>
        <v>4.7171360005535713E-2</v>
      </c>
    </row>
    <row r="106" spans="2:8">
      <c r="B106" s="14">
        <v>43936.291666666664</v>
      </c>
      <c r="C106" s="15">
        <v>165.1798</v>
      </c>
      <c r="D106" s="8">
        <f t="shared" si="5"/>
        <v>166.85005741479907</v>
      </c>
      <c r="E106" s="6">
        <f t="shared" si="6"/>
        <v>-1.6702574147990674</v>
      </c>
      <c r="F106" s="6">
        <f t="shared" si="7"/>
        <v>1.6702574147990674</v>
      </c>
      <c r="G106" s="6">
        <f t="shared" si="8"/>
        <v>2.789759831691264</v>
      </c>
      <c r="H106" s="9">
        <f t="shared" si="9"/>
        <v>1.0111753463795618E-2</v>
      </c>
    </row>
    <row r="107" spans="2:8">
      <c r="B107" s="14">
        <v>43937.291666666664</v>
      </c>
      <c r="C107" s="15">
        <v>170.1386</v>
      </c>
      <c r="D107" s="8">
        <f t="shared" si="5"/>
        <v>165.19650257414798</v>
      </c>
      <c r="E107" s="6">
        <f t="shared" si="6"/>
        <v>4.9420974258520118</v>
      </c>
      <c r="F107" s="6">
        <f t="shared" si="7"/>
        <v>4.9420974258520118</v>
      </c>
      <c r="G107" s="6">
        <f t="shared" si="8"/>
        <v>24.42432696661308</v>
      </c>
      <c r="H107" s="9">
        <f t="shared" si="9"/>
        <v>2.9047479089706934E-2</v>
      </c>
    </row>
    <row r="108" spans="2:8">
      <c r="B108" s="14">
        <v>43938.291666666664</v>
      </c>
      <c r="C108" s="15">
        <v>171.6378</v>
      </c>
      <c r="D108" s="8">
        <f t="shared" si="5"/>
        <v>170.08917902574146</v>
      </c>
      <c r="E108" s="6">
        <f t="shared" si="6"/>
        <v>1.5486209742585402</v>
      </c>
      <c r="F108" s="6">
        <f t="shared" si="7"/>
        <v>1.5486209742585402</v>
      </c>
      <c r="G108" s="6">
        <f t="shared" si="8"/>
        <v>2.3982269219134702</v>
      </c>
      <c r="H108" s="9">
        <f t="shared" si="9"/>
        <v>9.0226102540264443E-3</v>
      </c>
    </row>
    <row r="109" spans="2:8">
      <c r="B109" s="14">
        <v>43941.291666666664</v>
      </c>
      <c r="C109" s="15">
        <v>168.23580000000001</v>
      </c>
      <c r="D109" s="8">
        <f t="shared" si="5"/>
        <v>171.62231379025744</v>
      </c>
      <c r="E109" s="6">
        <f t="shared" si="6"/>
        <v>-3.3865137902574247</v>
      </c>
      <c r="F109" s="6">
        <f t="shared" si="7"/>
        <v>3.3865137902574247</v>
      </c>
      <c r="G109" s="6">
        <f t="shared" si="8"/>
        <v>11.468475651603709</v>
      </c>
      <c r="H109" s="9">
        <f t="shared" si="9"/>
        <v>2.0129566895140182E-2</v>
      </c>
    </row>
    <row r="110" spans="2:8">
      <c r="B110" s="14">
        <v>43942.291666666664</v>
      </c>
      <c r="C110" s="15">
        <v>161.27799999999999</v>
      </c>
      <c r="D110" s="8">
        <f t="shared" si="5"/>
        <v>168.26966513790259</v>
      </c>
      <c r="E110" s="6">
        <f t="shared" si="6"/>
        <v>-6.9916651379026007</v>
      </c>
      <c r="F110" s="6">
        <f t="shared" si="7"/>
        <v>6.9916651379026007</v>
      </c>
      <c r="G110" s="6">
        <f t="shared" si="8"/>
        <v>48.883381400562591</v>
      </c>
      <c r="H110" s="9">
        <f t="shared" si="9"/>
        <v>4.3351635919980411E-2</v>
      </c>
    </row>
    <row r="111" spans="2:8">
      <c r="B111" s="14">
        <v>43943.291666666664</v>
      </c>
      <c r="C111" s="15">
        <v>166.75579999999999</v>
      </c>
      <c r="D111" s="8">
        <f t="shared" si="5"/>
        <v>161.34791665137899</v>
      </c>
      <c r="E111" s="6">
        <f t="shared" si="6"/>
        <v>5.4078833486209987</v>
      </c>
      <c r="F111" s="6">
        <f t="shared" si="7"/>
        <v>5.4078833486209987</v>
      </c>
      <c r="G111" s="6">
        <f t="shared" si="8"/>
        <v>29.245202312292268</v>
      </c>
      <c r="H111" s="9">
        <f t="shared" si="9"/>
        <v>3.2429956550962542E-2</v>
      </c>
    </row>
    <row r="112" spans="2:8">
      <c r="B112" s="14">
        <v>43944.291666666664</v>
      </c>
      <c r="C112" s="15">
        <v>164.73769999999999</v>
      </c>
      <c r="D112" s="8">
        <f t="shared" si="5"/>
        <v>166.70172116651378</v>
      </c>
      <c r="E112" s="6">
        <f t="shared" si="6"/>
        <v>-1.9640211665137883</v>
      </c>
      <c r="F112" s="6">
        <f t="shared" si="7"/>
        <v>1.9640211665137883</v>
      </c>
      <c r="G112" s="6">
        <f t="shared" si="8"/>
        <v>3.8573791425141817</v>
      </c>
      <c r="H112" s="9">
        <f t="shared" si="9"/>
        <v>1.1922111128866E-2</v>
      </c>
    </row>
    <row r="113" spans="2:8">
      <c r="B113" s="14">
        <v>43945.291666666664</v>
      </c>
      <c r="C113" s="15">
        <v>167.7457</v>
      </c>
      <c r="D113" s="8">
        <f t="shared" si="5"/>
        <v>164.75734021166511</v>
      </c>
      <c r="E113" s="6">
        <f t="shared" si="6"/>
        <v>2.9883597883348898</v>
      </c>
      <c r="F113" s="6">
        <f t="shared" si="7"/>
        <v>2.9883597883348898</v>
      </c>
      <c r="G113" s="6">
        <f t="shared" si="8"/>
        <v>8.9302942245369472</v>
      </c>
      <c r="H113" s="9">
        <f t="shared" si="9"/>
        <v>1.7814822009356364E-2</v>
      </c>
    </row>
    <row r="114" spans="2:8">
      <c r="B114" s="14">
        <v>43948.291666666664</v>
      </c>
      <c r="C114" s="15">
        <v>167.26519999999999</v>
      </c>
      <c r="D114" s="8">
        <f t="shared" si="5"/>
        <v>167.71581640211664</v>
      </c>
      <c r="E114" s="6">
        <f t="shared" si="6"/>
        <v>-0.45061640211665122</v>
      </c>
      <c r="F114" s="6">
        <f t="shared" si="7"/>
        <v>0.45061640211665122</v>
      </c>
      <c r="G114" s="6">
        <f t="shared" si="8"/>
        <v>0.20305514185655552</v>
      </c>
      <c r="H114" s="9">
        <f t="shared" si="9"/>
        <v>2.6940236350218171E-3</v>
      </c>
    </row>
    <row r="115" spans="2:8">
      <c r="B115" s="14">
        <v>43949.291666666664</v>
      </c>
      <c r="C115" s="15">
        <v>163.19040000000001</v>
      </c>
      <c r="D115" s="8">
        <f t="shared" si="5"/>
        <v>167.26970616402116</v>
      </c>
      <c r="E115" s="6">
        <f t="shared" si="6"/>
        <v>-4.0793061640211477</v>
      </c>
      <c r="F115" s="6">
        <f t="shared" si="7"/>
        <v>4.0793061640211477</v>
      </c>
      <c r="G115" s="6">
        <f t="shared" si="8"/>
        <v>16.640738779820932</v>
      </c>
      <c r="H115" s="9">
        <f t="shared" si="9"/>
        <v>2.4997218978696955E-2</v>
      </c>
    </row>
    <row r="116" spans="2:8">
      <c r="B116" s="14">
        <v>43950.291666666664</v>
      </c>
      <c r="C116" s="15">
        <v>170.51339999999999</v>
      </c>
      <c r="D116" s="8">
        <f t="shared" si="5"/>
        <v>163.23119306164023</v>
      </c>
      <c r="E116" s="6">
        <f t="shared" si="6"/>
        <v>7.2822069383597636</v>
      </c>
      <c r="F116" s="6">
        <f t="shared" si="7"/>
        <v>7.2822069383597636</v>
      </c>
      <c r="G116" s="6">
        <f t="shared" si="8"/>
        <v>53.030537893095079</v>
      </c>
      <c r="H116" s="9">
        <f t="shared" si="9"/>
        <v>4.2707534647480866E-2</v>
      </c>
    </row>
    <row r="117" spans="2:8">
      <c r="B117" s="14">
        <v>43951.291666666664</v>
      </c>
      <c r="C117" s="15">
        <v>172.22399999999999</v>
      </c>
      <c r="D117" s="8">
        <f t="shared" si="5"/>
        <v>170.44057793061637</v>
      </c>
      <c r="E117" s="6">
        <f t="shared" si="6"/>
        <v>1.7834220693836187</v>
      </c>
      <c r="F117" s="6">
        <f t="shared" si="7"/>
        <v>1.7834220693836187</v>
      </c>
      <c r="G117" s="6">
        <f t="shared" si="8"/>
        <v>3.1805942775645488</v>
      </c>
      <c r="H117" s="9">
        <f t="shared" si="9"/>
        <v>1.0355247058386861E-2</v>
      </c>
    </row>
    <row r="118" spans="2:8">
      <c r="B118" s="14">
        <v>43952.291666666664</v>
      </c>
      <c r="C118" s="15">
        <v>167.76490000000001</v>
      </c>
      <c r="D118" s="8">
        <f t="shared" si="5"/>
        <v>172.20616577930616</v>
      </c>
      <c r="E118" s="6">
        <f t="shared" si="6"/>
        <v>-4.4412657793061499</v>
      </c>
      <c r="F118" s="6">
        <f t="shared" si="7"/>
        <v>4.4412657793061499</v>
      </c>
      <c r="G118" s="6">
        <f t="shared" si="8"/>
        <v>19.724841722435862</v>
      </c>
      <c r="H118" s="9">
        <f t="shared" si="9"/>
        <v>2.6473152484853206E-2</v>
      </c>
    </row>
    <row r="119" spans="2:8">
      <c r="B119" s="14">
        <v>43955.291666666664</v>
      </c>
      <c r="C119" s="15">
        <v>171.86840000000001</v>
      </c>
      <c r="D119" s="8">
        <f t="shared" si="5"/>
        <v>167.80931265779307</v>
      </c>
      <c r="E119" s="6">
        <f t="shared" si="6"/>
        <v>4.0590873422069365</v>
      </c>
      <c r="F119" s="6">
        <f t="shared" si="7"/>
        <v>4.0590873422069365</v>
      </c>
      <c r="G119" s="6">
        <f t="shared" si="8"/>
        <v>16.47619005166457</v>
      </c>
      <c r="H119" s="9">
        <f t="shared" si="9"/>
        <v>2.3617415081579489E-2</v>
      </c>
    </row>
    <row r="120" spans="2:8">
      <c r="B120" s="14">
        <v>43956.291666666664</v>
      </c>
      <c r="C120" s="15">
        <v>173.71350000000001</v>
      </c>
      <c r="D120" s="8">
        <f t="shared" si="5"/>
        <v>171.82780912657793</v>
      </c>
      <c r="E120" s="6">
        <f t="shared" si="6"/>
        <v>1.8856908734220781</v>
      </c>
      <c r="F120" s="6">
        <f t="shared" si="7"/>
        <v>1.8856908734220781</v>
      </c>
      <c r="G120" s="6">
        <f t="shared" si="8"/>
        <v>3.5558300701073198</v>
      </c>
      <c r="H120" s="9">
        <f t="shared" si="9"/>
        <v>1.0855177481439715E-2</v>
      </c>
    </row>
    <row r="121" spans="2:8">
      <c r="B121" s="14">
        <v>43957.291666666664</v>
      </c>
      <c r="C121" s="15">
        <v>175.42420000000001</v>
      </c>
      <c r="D121" s="8">
        <f t="shared" si="5"/>
        <v>173.69464309126579</v>
      </c>
      <c r="E121" s="6">
        <f t="shared" si="6"/>
        <v>1.7295569087342244</v>
      </c>
      <c r="F121" s="6">
        <f t="shared" si="7"/>
        <v>1.7295569087342244</v>
      </c>
      <c r="G121" s="6">
        <f t="shared" si="8"/>
        <v>2.9913671005502862</v>
      </c>
      <c r="H121" s="9">
        <f t="shared" si="9"/>
        <v>9.8592834325835557E-3</v>
      </c>
    </row>
    <row r="122" spans="2:8">
      <c r="B122" s="14">
        <v>43958.291666666664</v>
      </c>
      <c r="C122" s="15">
        <v>176.44280000000001</v>
      </c>
      <c r="D122" s="8">
        <f t="shared" si="5"/>
        <v>175.40690443091268</v>
      </c>
      <c r="E122" s="6">
        <f t="shared" si="6"/>
        <v>1.0358955690873302</v>
      </c>
      <c r="F122" s="6">
        <f t="shared" si="7"/>
        <v>1.0358955690873302</v>
      </c>
      <c r="G122" s="6">
        <f t="shared" si="8"/>
        <v>1.0730796300547636</v>
      </c>
      <c r="H122" s="9">
        <f t="shared" si="9"/>
        <v>5.8709993781969573E-3</v>
      </c>
    </row>
    <row r="123" spans="2:8">
      <c r="B123" s="14">
        <v>43959.291666666664</v>
      </c>
      <c r="C123" s="15">
        <v>177.48079999999999</v>
      </c>
      <c r="D123" s="8">
        <f t="shared" si="5"/>
        <v>176.43244104430912</v>
      </c>
      <c r="E123" s="6">
        <f t="shared" si="6"/>
        <v>1.0483589556908726</v>
      </c>
      <c r="F123" s="6">
        <f t="shared" si="7"/>
        <v>1.0483589556908726</v>
      </c>
      <c r="G123" s="6">
        <f t="shared" si="8"/>
        <v>1.099056499977257</v>
      </c>
      <c r="H123" s="9">
        <f t="shared" si="9"/>
        <v>5.9068865797927026E-3</v>
      </c>
    </row>
    <row r="124" spans="2:8">
      <c r="B124" s="14">
        <v>43962.291666666664</v>
      </c>
      <c r="C124" s="15">
        <v>179.46039999999999</v>
      </c>
      <c r="D124" s="8">
        <f t="shared" si="5"/>
        <v>177.47031641044308</v>
      </c>
      <c r="E124" s="6">
        <f t="shared" si="6"/>
        <v>1.9900835895569173</v>
      </c>
      <c r="F124" s="6">
        <f t="shared" si="7"/>
        <v>1.9900835895569173</v>
      </c>
      <c r="G124" s="6">
        <f t="shared" si="8"/>
        <v>3.960432693423745</v>
      </c>
      <c r="H124" s="9">
        <f t="shared" si="9"/>
        <v>1.1089263088441336E-2</v>
      </c>
    </row>
    <row r="125" spans="2:8">
      <c r="B125" s="14">
        <v>43963.291666666664</v>
      </c>
      <c r="C125" s="15">
        <v>175.3954</v>
      </c>
      <c r="D125" s="8">
        <f t="shared" si="5"/>
        <v>179.44049916410444</v>
      </c>
      <c r="E125" s="6">
        <f t="shared" si="6"/>
        <v>-4.0450991641044425</v>
      </c>
      <c r="F125" s="6">
        <f t="shared" si="7"/>
        <v>4.0450991641044425</v>
      </c>
      <c r="G125" s="6">
        <f t="shared" si="8"/>
        <v>16.36282724743846</v>
      </c>
      <c r="H125" s="9">
        <f t="shared" si="9"/>
        <v>2.3062743744160012E-2</v>
      </c>
    </row>
    <row r="126" spans="2:8">
      <c r="B126" s="14">
        <v>43964.291666666664</v>
      </c>
      <c r="C126" s="15">
        <v>172.74299999999999</v>
      </c>
      <c r="D126" s="8">
        <f t="shared" si="5"/>
        <v>175.43585099164105</v>
      </c>
      <c r="E126" s="6">
        <f t="shared" si="6"/>
        <v>-2.6928509916410519</v>
      </c>
      <c r="F126" s="6">
        <f t="shared" si="7"/>
        <v>2.6928509916410519</v>
      </c>
      <c r="G126" s="6">
        <f t="shared" si="8"/>
        <v>7.2514464631821962</v>
      </c>
      <c r="H126" s="9">
        <f t="shared" si="9"/>
        <v>1.5588770553024158E-2</v>
      </c>
    </row>
    <row r="127" spans="2:8">
      <c r="B127" s="14">
        <v>43965.291666666664</v>
      </c>
      <c r="C127" s="15">
        <v>173.49250000000001</v>
      </c>
      <c r="D127" s="8">
        <f t="shared" si="5"/>
        <v>172.76992850991641</v>
      </c>
      <c r="E127" s="6">
        <f t="shared" si="6"/>
        <v>0.72257149008359534</v>
      </c>
      <c r="F127" s="6">
        <f t="shared" si="7"/>
        <v>0.72257149008359534</v>
      </c>
      <c r="G127" s="6">
        <f t="shared" si="8"/>
        <v>0.52210955828162731</v>
      </c>
      <c r="H127" s="9">
        <f t="shared" si="9"/>
        <v>4.1648572133296561E-3</v>
      </c>
    </row>
    <row r="128" spans="2:8">
      <c r="B128" s="14">
        <v>43966.291666666664</v>
      </c>
      <c r="C128" s="15">
        <v>176.02</v>
      </c>
      <c r="D128" s="8">
        <f t="shared" si="5"/>
        <v>173.48527428509917</v>
      </c>
      <c r="E128" s="6">
        <f t="shared" si="6"/>
        <v>2.5347257149008442</v>
      </c>
      <c r="F128" s="6">
        <f t="shared" si="7"/>
        <v>2.5347257149008442</v>
      </c>
      <c r="G128" s="6">
        <f t="shared" si="8"/>
        <v>6.4248344497795955</v>
      </c>
      <c r="H128" s="9">
        <f t="shared" si="9"/>
        <v>1.4400214264861062E-2</v>
      </c>
    </row>
    <row r="129" spans="2:8">
      <c r="B129" s="14">
        <v>43969.291666666664</v>
      </c>
      <c r="C129" s="15">
        <v>177.70179999999999</v>
      </c>
      <c r="D129" s="8">
        <f t="shared" si="5"/>
        <v>175.994652742851</v>
      </c>
      <c r="E129" s="6">
        <f t="shared" si="6"/>
        <v>1.7071472571489892</v>
      </c>
      <c r="F129" s="6">
        <f t="shared" si="7"/>
        <v>1.7071472571489892</v>
      </c>
      <c r="G129" s="6">
        <f t="shared" si="8"/>
        <v>2.9143517575913171</v>
      </c>
      <c r="H129" s="9">
        <f t="shared" si="9"/>
        <v>9.6068090314728911E-3</v>
      </c>
    </row>
    <row r="130" spans="2:8">
      <c r="B130" s="14">
        <v>43970.291666666664</v>
      </c>
      <c r="C130" s="15">
        <v>176.4717</v>
      </c>
      <c r="D130" s="8">
        <f t="shared" si="5"/>
        <v>177.68472852742852</v>
      </c>
      <c r="E130" s="6">
        <f t="shared" si="6"/>
        <v>-1.21302852742852</v>
      </c>
      <c r="F130" s="6">
        <f t="shared" si="7"/>
        <v>1.21302852742852</v>
      </c>
      <c r="G130" s="6">
        <f t="shared" si="8"/>
        <v>1.4714382083554036</v>
      </c>
      <c r="H130" s="9">
        <f t="shared" si="9"/>
        <v>6.8737850172493377E-3</v>
      </c>
    </row>
    <row r="131" spans="2:8">
      <c r="B131" s="14">
        <v>43971.291666666664</v>
      </c>
      <c r="C131" s="15">
        <v>178.9195</v>
      </c>
      <c r="D131" s="8">
        <f t="shared" si="5"/>
        <v>176.48383028527431</v>
      </c>
      <c r="E131" s="6">
        <f t="shared" si="6"/>
        <v>2.4356697147256909</v>
      </c>
      <c r="F131" s="6">
        <f t="shared" si="7"/>
        <v>2.4356697147256909</v>
      </c>
      <c r="G131" s="6">
        <f t="shared" si="8"/>
        <v>5.9324869592319285</v>
      </c>
      <c r="H131" s="9">
        <f t="shared" si="9"/>
        <v>1.3613215522766892E-2</v>
      </c>
    </row>
    <row r="132" spans="2:8">
      <c r="B132" s="14">
        <v>43972.291666666664</v>
      </c>
      <c r="C132" s="15">
        <v>176.7704</v>
      </c>
      <c r="D132" s="8">
        <f t="shared" ref="D132:D195" si="10">alpha*C131+(1-alpha)*D131</f>
        <v>178.89514330285274</v>
      </c>
      <c r="E132" s="6">
        <f t="shared" ref="E132:E195" si="11">C132-D132</f>
        <v>-2.1247433028527496</v>
      </c>
      <c r="F132" s="6">
        <f t="shared" ref="F132:F195" si="12">ABS(E132)</f>
        <v>2.1247433028527496</v>
      </c>
      <c r="G132" s="6">
        <f t="shared" ref="G132:G195" si="13">E132^2</f>
        <v>4.5145341030176116</v>
      </c>
      <c r="H132" s="9">
        <f t="shared" ref="H132:H195" si="14">F132/C132</f>
        <v>1.201979122552616E-2</v>
      </c>
    </row>
    <row r="133" spans="2:8">
      <c r="B133" s="14">
        <v>43973.291666666664</v>
      </c>
      <c r="C133" s="15">
        <v>176.8475</v>
      </c>
      <c r="D133" s="8">
        <f t="shared" si="10"/>
        <v>176.79164743302852</v>
      </c>
      <c r="E133" s="6">
        <f t="shared" si="11"/>
        <v>5.585256697148111E-2</v>
      </c>
      <c r="F133" s="6">
        <f t="shared" si="12"/>
        <v>5.585256697148111E-2</v>
      </c>
      <c r="G133" s="6">
        <f t="shared" si="13"/>
        <v>3.1195092373037824E-3</v>
      </c>
      <c r="H133" s="9">
        <f t="shared" si="14"/>
        <v>3.1582333350192179E-4</v>
      </c>
    </row>
    <row r="134" spans="2:8">
      <c r="B134" s="14">
        <v>43977.291666666664</v>
      </c>
      <c r="C134" s="15">
        <v>174.97800000000001</v>
      </c>
      <c r="D134" s="8">
        <f t="shared" si="10"/>
        <v>176.84694147433029</v>
      </c>
      <c r="E134" s="6">
        <f t="shared" si="11"/>
        <v>-1.8689414743302848</v>
      </c>
      <c r="F134" s="6">
        <f t="shared" si="12"/>
        <v>1.8689414743302848</v>
      </c>
      <c r="G134" s="6">
        <f t="shared" si="13"/>
        <v>3.4929422344718586</v>
      </c>
      <c r="H134" s="9">
        <f t="shared" si="14"/>
        <v>1.0681008322933653E-2</v>
      </c>
    </row>
    <row r="135" spans="2:8">
      <c r="B135" s="14">
        <v>43978.291666666664</v>
      </c>
      <c r="C135" s="15">
        <v>175.20920000000001</v>
      </c>
      <c r="D135" s="8">
        <f t="shared" si="10"/>
        <v>174.99668941474329</v>
      </c>
      <c r="E135" s="6">
        <f t="shared" si="11"/>
        <v>0.21251058525672306</v>
      </c>
      <c r="F135" s="6">
        <f t="shared" si="12"/>
        <v>0.21251058525672306</v>
      </c>
      <c r="G135" s="6">
        <f t="shared" si="13"/>
        <v>4.5160748846154959E-2</v>
      </c>
      <c r="H135" s="9">
        <f t="shared" si="14"/>
        <v>1.2128962706109215E-3</v>
      </c>
    </row>
    <row r="136" spans="2:8">
      <c r="B136" s="14">
        <v>43979.291666666664</v>
      </c>
      <c r="C136" s="15">
        <v>174.8141</v>
      </c>
      <c r="D136" s="8">
        <f t="shared" si="10"/>
        <v>175.20707489414744</v>
      </c>
      <c r="E136" s="6">
        <f t="shared" si="11"/>
        <v>-0.39297489414744291</v>
      </c>
      <c r="F136" s="6">
        <f t="shared" si="12"/>
        <v>0.39297489414744291</v>
      </c>
      <c r="G136" s="6">
        <f t="shared" si="13"/>
        <v>0.15442926743019397</v>
      </c>
      <c r="H136" s="9">
        <f t="shared" si="14"/>
        <v>2.247958798217323E-3</v>
      </c>
    </row>
    <row r="137" spans="2:8">
      <c r="B137" s="14">
        <v>43980.291666666664</v>
      </c>
      <c r="C137" s="15">
        <v>176.59700000000001</v>
      </c>
      <c r="D137" s="8">
        <f t="shared" si="10"/>
        <v>174.81802974894146</v>
      </c>
      <c r="E137" s="6">
        <f t="shared" si="11"/>
        <v>1.7789702510585528</v>
      </c>
      <c r="F137" s="6">
        <f t="shared" si="12"/>
        <v>1.7789702510585528</v>
      </c>
      <c r="G137" s="6">
        <f t="shared" si="13"/>
        <v>3.1647351541513302</v>
      </c>
      <c r="H137" s="9">
        <f t="shared" si="14"/>
        <v>1.0073615356198308E-2</v>
      </c>
    </row>
    <row r="138" spans="2:8">
      <c r="B138" s="14">
        <v>43983.291666666664</v>
      </c>
      <c r="C138" s="15">
        <v>176.19220000000001</v>
      </c>
      <c r="D138" s="8">
        <f t="shared" si="10"/>
        <v>176.57921029748942</v>
      </c>
      <c r="E138" s="6">
        <f t="shared" si="11"/>
        <v>-0.38701029748941096</v>
      </c>
      <c r="F138" s="6">
        <f t="shared" si="12"/>
        <v>0.38701029748941096</v>
      </c>
      <c r="G138" s="6">
        <f t="shared" si="13"/>
        <v>0.14977697036284238</v>
      </c>
      <c r="H138" s="9">
        <f t="shared" si="14"/>
        <v>2.1965234413862302E-3</v>
      </c>
    </row>
    <row r="139" spans="2:8">
      <c r="B139" s="14">
        <v>43984.291666666664</v>
      </c>
      <c r="C139" s="15">
        <v>178.19669999999999</v>
      </c>
      <c r="D139" s="8">
        <f t="shared" si="10"/>
        <v>176.19607010297491</v>
      </c>
      <c r="E139" s="6">
        <f t="shared" si="11"/>
        <v>2.0006298970250782</v>
      </c>
      <c r="F139" s="6">
        <f t="shared" si="12"/>
        <v>2.0006298970250782</v>
      </c>
      <c r="G139" s="6">
        <f t="shared" si="13"/>
        <v>4.0025199848705748</v>
      </c>
      <c r="H139" s="9">
        <f t="shared" si="14"/>
        <v>1.1227087241374719E-2</v>
      </c>
    </row>
    <row r="140" spans="2:8">
      <c r="B140" s="14">
        <v>43985.291666666664</v>
      </c>
      <c r="C140" s="15">
        <v>178.63040000000001</v>
      </c>
      <c r="D140" s="8">
        <f t="shared" si="10"/>
        <v>178.17669370102973</v>
      </c>
      <c r="E140" s="6">
        <f t="shared" si="11"/>
        <v>0.4537062989702747</v>
      </c>
      <c r="F140" s="6">
        <f t="shared" si="12"/>
        <v>0.4537062989702747</v>
      </c>
      <c r="G140" s="6">
        <f t="shared" si="13"/>
        <v>0.2058494057253043</v>
      </c>
      <c r="H140" s="9">
        <f t="shared" si="14"/>
        <v>2.5399164922111504E-3</v>
      </c>
    </row>
    <row r="141" spans="2:8">
      <c r="B141" s="14">
        <v>43986.291666666664</v>
      </c>
      <c r="C141" s="15">
        <v>176.27889999999999</v>
      </c>
      <c r="D141" s="8">
        <f t="shared" si="10"/>
        <v>178.62586293701031</v>
      </c>
      <c r="E141" s="6">
        <f t="shared" si="11"/>
        <v>-2.3469629370103178</v>
      </c>
      <c r="F141" s="6">
        <f t="shared" si="12"/>
        <v>2.3469629370103178</v>
      </c>
      <c r="G141" s="6">
        <f t="shared" si="13"/>
        <v>5.5082350277000964</v>
      </c>
      <c r="H141" s="9">
        <f t="shared" si="14"/>
        <v>1.3313918665310016E-2</v>
      </c>
    </row>
    <row r="142" spans="2:8">
      <c r="B142" s="14">
        <v>43987.291666666664</v>
      </c>
      <c r="C142" s="15">
        <v>180.40350000000001</v>
      </c>
      <c r="D142" s="8">
        <f t="shared" si="10"/>
        <v>176.30236962937011</v>
      </c>
      <c r="E142" s="6">
        <f t="shared" si="11"/>
        <v>4.1011303706299032</v>
      </c>
      <c r="F142" s="6">
        <f t="shared" si="12"/>
        <v>4.1011303706299032</v>
      </c>
      <c r="G142" s="6">
        <f t="shared" si="13"/>
        <v>16.819270316902966</v>
      </c>
      <c r="H142" s="9">
        <f t="shared" si="14"/>
        <v>2.2733097587518552E-2</v>
      </c>
    </row>
    <row r="143" spans="2:8">
      <c r="B143" s="14">
        <v>43990.291666666664</v>
      </c>
      <c r="C143" s="15">
        <v>181.5215</v>
      </c>
      <c r="D143" s="8">
        <f t="shared" si="10"/>
        <v>180.36248869629372</v>
      </c>
      <c r="E143" s="6">
        <f t="shared" si="11"/>
        <v>1.1590113037062793</v>
      </c>
      <c r="F143" s="6">
        <f t="shared" si="12"/>
        <v>1.1590113037062793</v>
      </c>
      <c r="G143" s="6">
        <f t="shared" si="13"/>
        <v>1.3433072021189292</v>
      </c>
      <c r="H143" s="9">
        <f t="shared" si="14"/>
        <v>6.384980862907585E-3</v>
      </c>
    </row>
    <row r="144" spans="2:8">
      <c r="B144" s="14">
        <v>43991.291666666664</v>
      </c>
      <c r="C144" s="15">
        <v>182.9092</v>
      </c>
      <c r="D144" s="8">
        <f t="shared" si="10"/>
        <v>181.50990988696296</v>
      </c>
      <c r="E144" s="6">
        <f t="shared" si="11"/>
        <v>1.3992901130370399</v>
      </c>
      <c r="F144" s="6">
        <f t="shared" si="12"/>
        <v>1.3992901130370399</v>
      </c>
      <c r="G144" s="6">
        <f t="shared" si="13"/>
        <v>1.9580128204432119</v>
      </c>
      <c r="H144" s="9">
        <f t="shared" si="14"/>
        <v>7.6501898922363655E-3</v>
      </c>
    </row>
    <row r="145" spans="2:8">
      <c r="B145" s="14">
        <v>43992.291666666664</v>
      </c>
      <c r="C145" s="15">
        <v>189.6936</v>
      </c>
      <c r="D145" s="8">
        <f t="shared" si="10"/>
        <v>182.89520709886963</v>
      </c>
      <c r="E145" s="6">
        <f t="shared" si="11"/>
        <v>6.7983929011303701</v>
      </c>
      <c r="F145" s="6">
        <f t="shared" si="12"/>
        <v>6.7983929011303701</v>
      </c>
      <c r="G145" s="6">
        <f t="shared" si="13"/>
        <v>46.218146038139807</v>
      </c>
      <c r="H145" s="9">
        <f t="shared" si="14"/>
        <v>3.5838810065971491E-2</v>
      </c>
    </row>
    <row r="146" spans="2:8">
      <c r="B146" s="14">
        <v>43993.291666666664</v>
      </c>
      <c r="C146" s="15">
        <v>179.50729999999999</v>
      </c>
      <c r="D146" s="8">
        <f t="shared" si="10"/>
        <v>189.62561607098868</v>
      </c>
      <c r="E146" s="6">
        <f t="shared" si="11"/>
        <v>-10.118316070988698</v>
      </c>
      <c r="F146" s="6">
        <f t="shared" si="12"/>
        <v>10.118316070988698</v>
      </c>
      <c r="G146" s="6">
        <f t="shared" si="13"/>
        <v>102.38032011242815</v>
      </c>
      <c r="H146" s="9">
        <f t="shared" si="14"/>
        <v>5.6367156494408294E-2</v>
      </c>
    </row>
    <row r="147" spans="2:8">
      <c r="B147" s="14">
        <v>43994.291666666664</v>
      </c>
      <c r="C147" s="15">
        <v>180.92400000000001</v>
      </c>
      <c r="D147" s="8">
        <f t="shared" si="10"/>
        <v>179.60848316070988</v>
      </c>
      <c r="E147" s="6">
        <f t="shared" si="11"/>
        <v>1.315516839290126</v>
      </c>
      <c r="F147" s="6">
        <f t="shared" si="12"/>
        <v>1.315516839290126</v>
      </c>
      <c r="G147" s="6">
        <f t="shared" si="13"/>
        <v>1.7305845544558831</v>
      </c>
      <c r="H147" s="9">
        <f t="shared" si="14"/>
        <v>7.2711018952163666E-3</v>
      </c>
    </row>
    <row r="148" spans="2:8">
      <c r="B148" s="14">
        <v>43997.291666666664</v>
      </c>
      <c r="C148" s="15">
        <v>182.0804</v>
      </c>
      <c r="D148" s="8">
        <f t="shared" si="10"/>
        <v>180.91084483160711</v>
      </c>
      <c r="E148" s="6">
        <f t="shared" si="11"/>
        <v>1.1695551683928898</v>
      </c>
      <c r="F148" s="6">
        <f t="shared" si="12"/>
        <v>1.1695551683928898</v>
      </c>
      <c r="G148" s="6">
        <f t="shared" si="13"/>
        <v>1.3678592919145207</v>
      </c>
      <c r="H148" s="9">
        <f t="shared" si="14"/>
        <v>6.4232897576723784E-3</v>
      </c>
    </row>
    <row r="149" spans="2:8">
      <c r="B149" s="14">
        <v>43998.291666666664</v>
      </c>
      <c r="C149" s="15">
        <v>186.54230000000001</v>
      </c>
      <c r="D149" s="8">
        <f t="shared" si="10"/>
        <v>182.06870444831605</v>
      </c>
      <c r="E149" s="6">
        <f t="shared" si="11"/>
        <v>4.4735955516839567</v>
      </c>
      <c r="F149" s="6">
        <f t="shared" si="12"/>
        <v>4.4735955516839567</v>
      </c>
      <c r="G149" s="6">
        <f t="shared" si="13"/>
        <v>20.013057160046486</v>
      </c>
      <c r="H149" s="9">
        <f t="shared" si="14"/>
        <v>2.3981668241915943E-2</v>
      </c>
    </row>
    <row r="150" spans="2:8">
      <c r="B150" s="14">
        <v>43999.291666666664</v>
      </c>
      <c r="C150" s="15">
        <v>187.18799999999999</v>
      </c>
      <c r="D150" s="8">
        <f t="shared" si="10"/>
        <v>186.49756404448317</v>
      </c>
      <c r="E150" s="6">
        <f t="shared" si="11"/>
        <v>0.69043595551681847</v>
      </c>
      <c r="F150" s="6">
        <f t="shared" si="12"/>
        <v>0.69043595551681847</v>
      </c>
      <c r="G150" s="6">
        <f t="shared" si="13"/>
        <v>0.47670180867042211</v>
      </c>
      <c r="H150" s="9">
        <f t="shared" si="14"/>
        <v>3.6884626980192028E-3</v>
      </c>
    </row>
    <row r="151" spans="2:8">
      <c r="B151" s="14">
        <v>44000.291666666664</v>
      </c>
      <c r="C151" s="15">
        <v>189.19239999999999</v>
      </c>
      <c r="D151" s="8">
        <f t="shared" si="10"/>
        <v>187.18109564044482</v>
      </c>
      <c r="E151" s="6">
        <f t="shared" si="11"/>
        <v>2.0113043595551687</v>
      </c>
      <c r="F151" s="6">
        <f t="shared" si="12"/>
        <v>2.0113043595551687</v>
      </c>
      <c r="G151" s="6">
        <f t="shared" si="13"/>
        <v>4.0453452267656278</v>
      </c>
      <c r="H151" s="9">
        <f t="shared" si="14"/>
        <v>1.0630999762967058E-2</v>
      </c>
    </row>
    <row r="152" spans="2:8">
      <c r="B152" s="14">
        <v>44001.291666666664</v>
      </c>
      <c r="C152" s="15">
        <v>188.06489999999999</v>
      </c>
      <c r="D152" s="8">
        <f t="shared" si="10"/>
        <v>189.17228695640446</v>
      </c>
      <c r="E152" s="6">
        <f t="shared" si="11"/>
        <v>-1.1073869564044685</v>
      </c>
      <c r="F152" s="6">
        <f t="shared" si="12"/>
        <v>1.1073869564044685</v>
      </c>
      <c r="G152" s="6">
        <f t="shared" si="13"/>
        <v>1.2263058712147521</v>
      </c>
      <c r="H152" s="9">
        <f t="shared" si="14"/>
        <v>5.8883234266706259E-3</v>
      </c>
    </row>
    <row r="153" spans="2:8">
      <c r="B153" s="14">
        <v>44004.291666666664</v>
      </c>
      <c r="C153" s="15">
        <v>193.28819999999999</v>
      </c>
      <c r="D153" s="8">
        <f t="shared" si="10"/>
        <v>188.07597386956402</v>
      </c>
      <c r="E153" s="6">
        <f t="shared" si="11"/>
        <v>5.2122261304359654</v>
      </c>
      <c r="F153" s="6">
        <f t="shared" si="12"/>
        <v>5.2122261304359654</v>
      </c>
      <c r="G153" s="6">
        <f t="shared" si="13"/>
        <v>27.167301234799478</v>
      </c>
      <c r="H153" s="9">
        <f t="shared" si="14"/>
        <v>2.6966085516011665E-2</v>
      </c>
    </row>
    <row r="154" spans="2:8">
      <c r="B154" s="14">
        <v>44005.291666666664</v>
      </c>
      <c r="C154" s="15">
        <v>194.5795</v>
      </c>
      <c r="D154" s="8">
        <f t="shared" si="10"/>
        <v>193.23607773869563</v>
      </c>
      <c r="E154" s="6">
        <f t="shared" si="11"/>
        <v>1.3434222613043687</v>
      </c>
      <c r="F154" s="6">
        <f t="shared" si="12"/>
        <v>1.3434222613043687</v>
      </c>
      <c r="G154" s="6">
        <f t="shared" si="13"/>
        <v>1.8047833721681434</v>
      </c>
      <c r="H154" s="9">
        <f t="shared" si="14"/>
        <v>6.9042332892435675E-3</v>
      </c>
    </row>
    <row r="155" spans="2:8">
      <c r="B155" s="14">
        <v>44006.291666666664</v>
      </c>
      <c r="C155" s="15">
        <v>190.65719999999999</v>
      </c>
      <c r="D155" s="8">
        <f t="shared" si="10"/>
        <v>194.56606577738694</v>
      </c>
      <c r="E155" s="6">
        <f t="shared" si="11"/>
        <v>-3.90886577738695</v>
      </c>
      <c r="F155" s="6">
        <f t="shared" si="12"/>
        <v>3.90886577738695</v>
      </c>
      <c r="G155" s="6">
        <f t="shared" si="13"/>
        <v>15.279231665626885</v>
      </c>
      <c r="H155" s="9">
        <f t="shared" si="14"/>
        <v>2.0502062221552347E-2</v>
      </c>
    </row>
    <row r="156" spans="2:8">
      <c r="B156" s="14">
        <v>44007.291666666664</v>
      </c>
      <c r="C156" s="15">
        <v>193.06649999999999</v>
      </c>
      <c r="D156" s="8">
        <f t="shared" si="10"/>
        <v>190.69628865777383</v>
      </c>
      <c r="E156" s="6">
        <f t="shared" si="11"/>
        <v>2.3702113422261561</v>
      </c>
      <c r="F156" s="6">
        <f t="shared" si="12"/>
        <v>2.3702113422261561</v>
      </c>
      <c r="G156" s="6">
        <f t="shared" si="13"/>
        <v>5.6179018068175166</v>
      </c>
      <c r="H156" s="9">
        <f t="shared" si="14"/>
        <v>1.2276657743451901E-2</v>
      </c>
    </row>
    <row r="157" spans="2:8">
      <c r="B157" s="14">
        <v>44008.291666666664</v>
      </c>
      <c r="C157" s="15">
        <v>189.2021</v>
      </c>
      <c r="D157" s="8">
        <f t="shared" si="10"/>
        <v>193.04279788657772</v>
      </c>
      <c r="E157" s="6">
        <f t="shared" si="11"/>
        <v>-3.8406978865777148</v>
      </c>
      <c r="F157" s="6">
        <f t="shared" si="12"/>
        <v>3.8406978865777148</v>
      </c>
      <c r="G157" s="6">
        <f t="shared" si="13"/>
        <v>14.750960255962525</v>
      </c>
      <c r="H157" s="9">
        <f t="shared" si="14"/>
        <v>2.0299446393976149E-2</v>
      </c>
    </row>
    <row r="158" spans="2:8">
      <c r="B158" s="14">
        <v>44011.291666666664</v>
      </c>
      <c r="C158" s="15">
        <v>191.2355</v>
      </c>
      <c r="D158" s="8">
        <f t="shared" si="10"/>
        <v>189.24050697886577</v>
      </c>
      <c r="E158" s="6">
        <f t="shared" si="11"/>
        <v>1.9949930211342348</v>
      </c>
      <c r="F158" s="6">
        <f t="shared" si="12"/>
        <v>1.9949930211342348</v>
      </c>
      <c r="G158" s="6">
        <f t="shared" si="13"/>
        <v>3.9799971543743013</v>
      </c>
      <c r="H158" s="9">
        <f t="shared" si="14"/>
        <v>1.0432126990722093E-2</v>
      </c>
    </row>
    <row r="159" spans="2:8">
      <c r="B159" s="14">
        <v>44012.291666666664</v>
      </c>
      <c r="C159" s="15">
        <v>196.12139999999999</v>
      </c>
      <c r="D159" s="8">
        <f t="shared" si="10"/>
        <v>191.21555006978866</v>
      </c>
      <c r="E159" s="6">
        <f t="shared" si="11"/>
        <v>4.9058499302113319</v>
      </c>
      <c r="F159" s="6">
        <f t="shared" si="12"/>
        <v>4.9058499302113319</v>
      </c>
      <c r="G159" s="6">
        <f t="shared" si="13"/>
        <v>24.067363537754531</v>
      </c>
      <c r="H159" s="9">
        <f t="shared" si="14"/>
        <v>2.5014352998761643E-2</v>
      </c>
    </row>
    <row r="160" spans="2:8">
      <c r="B160" s="14">
        <v>44013.291666666664</v>
      </c>
      <c r="C160" s="15">
        <v>197.26820000000001</v>
      </c>
      <c r="D160" s="8">
        <f t="shared" si="10"/>
        <v>196.07234150069786</v>
      </c>
      <c r="E160" s="6">
        <f t="shared" si="11"/>
        <v>1.1958584993021475</v>
      </c>
      <c r="F160" s="6">
        <f t="shared" si="12"/>
        <v>1.1958584993021475</v>
      </c>
      <c r="G160" s="6">
        <f t="shared" si="13"/>
        <v>1.4300775503531844</v>
      </c>
      <c r="H160" s="9">
        <f t="shared" si="14"/>
        <v>6.0620946472981834E-3</v>
      </c>
    </row>
    <row r="161" spans="2:8">
      <c r="B161" s="14">
        <v>44014.291666666664</v>
      </c>
      <c r="C161" s="15">
        <v>198.77160000000001</v>
      </c>
      <c r="D161" s="8">
        <f t="shared" si="10"/>
        <v>197.256241415007</v>
      </c>
      <c r="E161" s="6">
        <f t="shared" si="11"/>
        <v>1.5153585849930096</v>
      </c>
      <c r="F161" s="6">
        <f t="shared" si="12"/>
        <v>1.5153585849930096</v>
      </c>
      <c r="G161" s="6">
        <f t="shared" si="13"/>
        <v>2.2963116411120161</v>
      </c>
      <c r="H161" s="9">
        <f t="shared" si="14"/>
        <v>7.6236171816950185E-3</v>
      </c>
    </row>
    <row r="162" spans="2:8">
      <c r="B162" s="14">
        <v>44018.291666666664</v>
      </c>
      <c r="C162" s="15">
        <v>203.0504</v>
      </c>
      <c r="D162" s="8">
        <f t="shared" si="10"/>
        <v>198.75644641415008</v>
      </c>
      <c r="E162" s="6">
        <f t="shared" si="11"/>
        <v>4.2939535858499198</v>
      </c>
      <c r="F162" s="6">
        <f t="shared" si="12"/>
        <v>4.2939535858499198</v>
      </c>
      <c r="G162" s="6">
        <f t="shared" si="13"/>
        <v>18.438037397433384</v>
      </c>
      <c r="H162" s="9">
        <f t="shared" si="14"/>
        <v>2.1147230371621625E-2</v>
      </c>
    </row>
    <row r="163" spans="2:8">
      <c r="B163" s="14">
        <v>44019.291666666664</v>
      </c>
      <c r="C163" s="15">
        <v>200.6893</v>
      </c>
      <c r="D163" s="8">
        <f t="shared" si="10"/>
        <v>203.0074604641415</v>
      </c>
      <c r="E163" s="6">
        <f t="shared" si="11"/>
        <v>-2.3181604641414992</v>
      </c>
      <c r="F163" s="6">
        <f t="shared" si="12"/>
        <v>2.3181604641414992</v>
      </c>
      <c r="G163" s="6">
        <f t="shared" si="13"/>
        <v>5.3738679375087308</v>
      </c>
      <c r="H163" s="9">
        <f t="shared" si="14"/>
        <v>1.155099182737445E-2</v>
      </c>
    </row>
    <row r="164" spans="2:8">
      <c r="B164" s="14">
        <v>44020.291666666664</v>
      </c>
      <c r="C164" s="15">
        <v>205.10310000000001</v>
      </c>
      <c r="D164" s="8">
        <f t="shared" si="10"/>
        <v>200.71248160464143</v>
      </c>
      <c r="E164" s="6">
        <f t="shared" si="11"/>
        <v>4.3906183953585867</v>
      </c>
      <c r="F164" s="6">
        <f t="shared" si="12"/>
        <v>4.3906183953585867</v>
      </c>
      <c r="G164" s="6">
        <f t="shared" si="13"/>
        <v>19.27752989366121</v>
      </c>
      <c r="H164" s="9">
        <f t="shared" si="14"/>
        <v>2.1406884612463616E-2</v>
      </c>
    </row>
    <row r="165" spans="2:8">
      <c r="B165" s="14">
        <v>44021.291666666664</v>
      </c>
      <c r="C165" s="15">
        <v>206.53899999999999</v>
      </c>
      <c r="D165" s="8">
        <f t="shared" si="10"/>
        <v>205.05919381604645</v>
      </c>
      <c r="E165" s="6">
        <f t="shared" si="11"/>
        <v>1.4798061839535421</v>
      </c>
      <c r="F165" s="6">
        <f t="shared" si="12"/>
        <v>1.4798061839535421</v>
      </c>
      <c r="G165" s="6">
        <f t="shared" si="13"/>
        <v>2.1898263420671444</v>
      </c>
      <c r="H165" s="9">
        <f t="shared" si="14"/>
        <v>7.1647784871309642E-3</v>
      </c>
    </row>
    <row r="166" spans="2:8">
      <c r="B166" s="14">
        <v>44022.291666666664</v>
      </c>
      <c r="C166" s="15">
        <v>205.9126</v>
      </c>
      <c r="D166" s="8">
        <f t="shared" si="10"/>
        <v>206.52420193816045</v>
      </c>
      <c r="E166" s="6">
        <f t="shared" si="11"/>
        <v>-0.61160193816044739</v>
      </c>
      <c r="F166" s="6">
        <f t="shared" si="12"/>
        <v>0.61160193816044739</v>
      </c>
      <c r="G166" s="6">
        <f t="shared" si="13"/>
        <v>0.37405693076161572</v>
      </c>
      <c r="H166" s="9">
        <f t="shared" si="14"/>
        <v>2.9702016203012704E-3</v>
      </c>
    </row>
    <row r="167" spans="2:8">
      <c r="B167" s="14">
        <v>44025.291666666664</v>
      </c>
      <c r="C167" s="15">
        <v>199.5522</v>
      </c>
      <c r="D167" s="8">
        <f t="shared" si="10"/>
        <v>205.91871601938161</v>
      </c>
      <c r="E167" s="6">
        <f t="shared" si="11"/>
        <v>-6.3665160193816064</v>
      </c>
      <c r="F167" s="6">
        <f t="shared" si="12"/>
        <v>6.3665160193816064</v>
      </c>
      <c r="G167" s="6">
        <f t="shared" si="13"/>
        <v>40.532526225042616</v>
      </c>
      <c r="H167" s="9">
        <f t="shared" si="14"/>
        <v>3.1904013182423481E-2</v>
      </c>
    </row>
    <row r="168" spans="2:8">
      <c r="B168" s="14">
        <v>44026.291666666664</v>
      </c>
      <c r="C168" s="15">
        <v>200.78569999999999</v>
      </c>
      <c r="D168" s="8">
        <f t="shared" si="10"/>
        <v>199.61586516019383</v>
      </c>
      <c r="E168" s="6">
        <f t="shared" si="11"/>
        <v>1.1698348398061569</v>
      </c>
      <c r="F168" s="6">
        <f t="shared" si="12"/>
        <v>1.1698348398061569</v>
      </c>
      <c r="G168" s="6">
        <f t="shared" si="13"/>
        <v>1.3685135524242966</v>
      </c>
      <c r="H168" s="9">
        <f t="shared" si="14"/>
        <v>5.8262856359101115E-3</v>
      </c>
    </row>
    <row r="169" spans="2:8">
      <c r="B169" s="14">
        <v>44027.291666666664</v>
      </c>
      <c r="C169" s="15">
        <v>200.48689999999999</v>
      </c>
      <c r="D169" s="8">
        <f t="shared" si="10"/>
        <v>200.77400165160194</v>
      </c>
      <c r="E169" s="6">
        <f t="shared" si="11"/>
        <v>-0.28710165160194379</v>
      </c>
      <c r="F169" s="6">
        <f t="shared" si="12"/>
        <v>0.28710165160194379</v>
      </c>
      <c r="G169" s="6">
        <f t="shared" si="13"/>
        <v>8.2427358352563915E-2</v>
      </c>
      <c r="H169" s="9">
        <f t="shared" si="14"/>
        <v>1.4320220004496243E-3</v>
      </c>
    </row>
    <row r="170" spans="2:8">
      <c r="B170" s="14">
        <v>44028.291666666664</v>
      </c>
      <c r="C170" s="15">
        <v>196.51650000000001</v>
      </c>
      <c r="D170" s="8">
        <f t="shared" si="10"/>
        <v>200.48977101651599</v>
      </c>
      <c r="E170" s="6">
        <f t="shared" si="11"/>
        <v>-3.9732710165159801</v>
      </c>
      <c r="F170" s="6">
        <f t="shared" si="12"/>
        <v>3.9732710165159801</v>
      </c>
      <c r="G170" s="6">
        <f t="shared" si="13"/>
        <v>15.786882570685931</v>
      </c>
      <c r="H170" s="9">
        <f t="shared" si="14"/>
        <v>2.0218510997885571E-2</v>
      </c>
    </row>
    <row r="171" spans="2:8">
      <c r="B171" s="14">
        <v>44029.291666666664</v>
      </c>
      <c r="C171" s="15">
        <v>195.51429999999999</v>
      </c>
      <c r="D171" s="8">
        <f t="shared" si="10"/>
        <v>196.55623271016515</v>
      </c>
      <c r="E171" s="6">
        <f t="shared" si="11"/>
        <v>-1.0419327101651561</v>
      </c>
      <c r="F171" s="6">
        <f t="shared" si="12"/>
        <v>1.0419327101651561</v>
      </c>
      <c r="G171" s="6">
        <f t="shared" si="13"/>
        <v>1.0856237725121072</v>
      </c>
      <c r="H171" s="9">
        <f t="shared" si="14"/>
        <v>5.3291892724223041E-3</v>
      </c>
    </row>
    <row r="172" spans="2:8">
      <c r="B172" s="14">
        <v>44032.291666666664</v>
      </c>
      <c r="C172" s="15">
        <v>203.9177</v>
      </c>
      <c r="D172" s="8">
        <f t="shared" si="10"/>
        <v>195.52471932710165</v>
      </c>
      <c r="E172" s="6">
        <f t="shared" si="11"/>
        <v>8.3929806728983465</v>
      </c>
      <c r="F172" s="6">
        <f t="shared" si="12"/>
        <v>8.3929806728983465</v>
      </c>
      <c r="G172" s="6">
        <f t="shared" si="13"/>
        <v>70.442124575645181</v>
      </c>
      <c r="H172" s="9">
        <f t="shared" si="14"/>
        <v>4.1158666819497994E-2</v>
      </c>
    </row>
    <row r="173" spans="2:8">
      <c r="B173" s="14">
        <v>44033.291666666664</v>
      </c>
      <c r="C173" s="15">
        <v>201.1712</v>
      </c>
      <c r="D173" s="8">
        <f t="shared" si="10"/>
        <v>203.83377019327102</v>
      </c>
      <c r="E173" s="6">
        <f t="shared" si="11"/>
        <v>-2.6625701932710228</v>
      </c>
      <c r="F173" s="6">
        <f t="shared" si="12"/>
        <v>2.6625701932710228</v>
      </c>
      <c r="G173" s="6">
        <f t="shared" si="13"/>
        <v>7.0892800340952915</v>
      </c>
      <c r="H173" s="9">
        <f t="shared" si="14"/>
        <v>1.3235344787280797E-2</v>
      </c>
    </row>
    <row r="174" spans="2:8">
      <c r="B174" s="14">
        <v>44034.291666666664</v>
      </c>
      <c r="C174" s="15">
        <v>204.06229999999999</v>
      </c>
      <c r="D174" s="8">
        <f t="shared" si="10"/>
        <v>201.19782570193271</v>
      </c>
      <c r="E174" s="6">
        <f t="shared" si="11"/>
        <v>2.8644742980672788</v>
      </c>
      <c r="F174" s="6">
        <f t="shared" si="12"/>
        <v>2.8644742980672788</v>
      </c>
      <c r="G174" s="6">
        <f t="shared" si="13"/>
        <v>8.20521300428803</v>
      </c>
      <c r="H174" s="9">
        <f t="shared" si="14"/>
        <v>1.4037253809583048E-2</v>
      </c>
    </row>
    <row r="175" spans="2:8">
      <c r="B175" s="14">
        <v>44035.291666666664</v>
      </c>
      <c r="C175" s="15">
        <v>195.1866</v>
      </c>
      <c r="D175" s="8">
        <f t="shared" si="10"/>
        <v>204.03365525701932</v>
      </c>
      <c r="E175" s="6">
        <f t="shared" si="11"/>
        <v>-8.8470552570193206</v>
      </c>
      <c r="F175" s="6">
        <f t="shared" si="12"/>
        <v>8.8470552570193206</v>
      </c>
      <c r="G175" s="6">
        <f t="shared" si="13"/>
        <v>78.270386720753194</v>
      </c>
      <c r="H175" s="9">
        <f t="shared" si="14"/>
        <v>4.532614050871997E-2</v>
      </c>
    </row>
    <row r="176" spans="2:8">
      <c r="B176" s="14">
        <v>44036.291666666664</v>
      </c>
      <c r="C176" s="15">
        <v>193.99170000000001</v>
      </c>
      <c r="D176" s="8">
        <f t="shared" si="10"/>
        <v>195.27507055257018</v>
      </c>
      <c r="E176" s="6">
        <f t="shared" si="11"/>
        <v>-1.283370552570176</v>
      </c>
      <c r="F176" s="6">
        <f t="shared" si="12"/>
        <v>1.283370552570176</v>
      </c>
      <c r="G176" s="6">
        <f t="shared" si="13"/>
        <v>1.6470399752042788</v>
      </c>
      <c r="H176" s="9">
        <f t="shared" si="14"/>
        <v>6.6155951650002341E-3</v>
      </c>
    </row>
    <row r="177" spans="2:8">
      <c r="B177" s="14">
        <v>44039.291666666664</v>
      </c>
      <c r="C177" s="15">
        <v>196.44909999999999</v>
      </c>
      <c r="D177" s="8">
        <f t="shared" si="10"/>
        <v>194.00453370552572</v>
      </c>
      <c r="E177" s="6">
        <f t="shared" si="11"/>
        <v>2.4445662944742708</v>
      </c>
      <c r="F177" s="6">
        <f t="shared" si="12"/>
        <v>2.4445662944742708</v>
      </c>
      <c r="G177" s="6">
        <f t="shared" si="13"/>
        <v>5.9759043680796671</v>
      </c>
      <c r="H177" s="9">
        <f t="shared" si="14"/>
        <v>1.2443764285376064E-2</v>
      </c>
    </row>
    <row r="178" spans="2:8">
      <c r="B178" s="14">
        <v>44040.291666666664</v>
      </c>
      <c r="C178" s="15">
        <v>194.68549999999999</v>
      </c>
      <c r="D178" s="8">
        <f t="shared" si="10"/>
        <v>196.42465433705524</v>
      </c>
      <c r="E178" s="6">
        <f t="shared" si="11"/>
        <v>-1.739154337055254</v>
      </c>
      <c r="F178" s="6">
        <f t="shared" si="12"/>
        <v>1.739154337055254</v>
      </c>
      <c r="G178" s="6">
        <f t="shared" si="13"/>
        <v>3.0246578080980999</v>
      </c>
      <c r="H178" s="9">
        <f t="shared" si="14"/>
        <v>8.9331477539686018E-3</v>
      </c>
    </row>
    <row r="179" spans="2:8">
      <c r="B179" s="14">
        <v>44041.291666666664</v>
      </c>
      <c r="C179" s="15">
        <v>196.6514</v>
      </c>
      <c r="D179" s="8">
        <f t="shared" si="10"/>
        <v>194.70289154337055</v>
      </c>
      <c r="E179" s="6">
        <f t="shared" si="11"/>
        <v>1.9485084566294404</v>
      </c>
      <c r="F179" s="6">
        <f t="shared" si="12"/>
        <v>1.9485084566294404</v>
      </c>
      <c r="G179" s="6">
        <f t="shared" si="13"/>
        <v>3.796685205556444</v>
      </c>
      <c r="H179" s="9">
        <f t="shared" si="14"/>
        <v>9.9084392820465075E-3</v>
      </c>
    </row>
    <row r="180" spans="2:8">
      <c r="B180" s="14">
        <v>44042.291666666664</v>
      </c>
      <c r="C180" s="15">
        <v>196.4973</v>
      </c>
      <c r="D180" s="8">
        <f t="shared" si="10"/>
        <v>196.63191491543373</v>
      </c>
      <c r="E180" s="6">
        <f t="shared" si="11"/>
        <v>-0.13461491543372972</v>
      </c>
      <c r="F180" s="6">
        <f t="shared" si="12"/>
        <v>0.13461491543372972</v>
      </c>
      <c r="G180" s="6">
        <f t="shared" si="13"/>
        <v>1.8121175457230205E-2</v>
      </c>
      <c r="H180" s="9">
        <f t="shared" si="14"/>
        <v>6.8507259608009739E-4</v>
      </c>
    </row>
    <row r="181" spans="2:8">
      <c r="B181" s="14">
        <v>44043.291666666664</v>
      </c>
      <c r="C181" s="15">
        <v>197.5669</v>
      </c>
      <c r="D181" s="8">
        <f t="shared" si="10"/>
        <v>196.49864614915433</v>
      </c>
      <c r="E181" s="6">
        <f t="shared" si="11"/>
        <v>1.0682538508456787</v>
      </c>
      <c r="F181" s="6">
        <f t="shared" si="12"/>
        <v>1.0682538508456787</v>
      </c>
      <c r="G181" s="6">
        <f t="shared" si="13"/>
        <v>1.1411662898466215</v>
      </c>
      <c r="H181" s="9">
        <f t="shared" si="14"/>
        <v>5.4070487052521382E-3</v>
      </c>
    </row>
    <row r="182" spans="2:8">
      <c r="B182" s="14">
        <v>44046.291666666664</v>
      </c>
      <c r="C182" s="15">
        <v>208.67840000000001</v>
      </c>
      <c r="D182" s="8">
        <f t="shared" si="10"/>
        <v>197.55621746149154</v>
      </c>
      <c r="E182" s="6">
        <f t="shared" si="11"/>
        <v>11.122182538508468</v>
      </c>
      <c r="F182" s="6">
        <f t="shared" si="12"/>
        <v>11.122182538508468</v>
      </c>
      <c r="G182" s="6">
        <f t="shared" si="13"/>
        <v>123.70294441990268</v>
      </c>
      <c r="H182" s="9">
        <f t="shared" si="14"/>
        <v>5.3298197314664418E-2</v>
      </c>
    </row>
    <row r="183" spans="2:8">
      <c r="B183" s="14">
        <v>44047.291666666664</v>
      </c>
      <c r="C183" s="15">
        <v>205.5463</v>
      </c>
      <c r="D183" s="8">
        <f t="shared" si="10"/>
        <v>208.56717817461492</v>
      </c>
      <c r="E183" s="6">
        <f t="shared" si="11"/>
        <v>-3.0208781746149214</v>
      </c>
      <c r="F183" s="6">
        <f t="shared" si="12"/>
        <v>3.0208781746149214</v>
      </c>
      <c r="G183" s="6">
        <f t="shared" si="13"/>
        <v>9.1257049458647792</v>
      </c>
      <c r="H183" s="9">
        <f t="shared" si="14"/>
        <v>1.4696825847095868E-2</v>
      </c>
    </row>
    <row r="184" spans="2:8">
      <c r="B184" s="14">
        <v>44048.291666666664</v>
      </c>
      <c r="C184" s="15">
        <v>205.20910000000001</v>
      </c>
      <c r="D184" s="8">
        <f t="shared" si="10"/>
        <v>205.57650878174616</v>
      </c>
      <c r="E184" s="6">
        <f t="shared" si="11"/>
        <v>-0.36740878174614977</v>
      </c>
      <c r="F184" s="6">
        <f t="shared" si="12"/>
        <v>0.36740878174614977</v>
      </c>
      <c r="G184" s="6">
        <f t="shared" si="13"/>
        <v>0.13498921290418991</v>
      </c>
      <c r="H184" s="9">
        <f t="shared" si="14"/>
        <v>1.7904117397627578E-3</v>
      </c>
    </row>
    <row r="185" spans="2:8">
      <c r="B185" s="14">
        <v>44049.291666666664</v>
      </c>
      <c r="C185" s="15">
        <v>208.49529999999999</v>
      </c>
      <c r="D185" s="8">
        <f t="shared" si="10"/>
        <v>205.21277408781748</v>
      </c>
      <c r="E185" s="6">
        <f t="shared" si="11"/>
        <v>3.282525912182507</v>
      </c>
      <c r="F185" s="6">
        <f t="shared" si="12"/>
        <v>3.282525912182507</v>
      </c>
      <c r="G185" s="6">
        <f t="shared" si="13"/>
        <v>10.7749763641496</v>
      </c>
      <c r="H185" s="9">
        <f t="shared" si="14"/>
        <v>1.5743884452946937E-2</v>
      </c>
    </row>
    <row r="186" spans="2:8">
      <c r="B186" s="14">
        <v>44050.291666666664</v>
      </c>
      <c r="C186" s="15">
        <v>204.76570000000001</v>
      </c>
      <c r="D186" s="8">
        <f t="shared" si="10"/>
        <v>208.46247474087815</v>
      </c>
      <c r="E186" s="6">
        <f t="shared" si="11"/>
        <v>-3.6967747408781406</v>
      </c>
      <c r="F186" s="6">
        <f t="shared" si="12"/>
        <v>3.6967747408781406</v>
      </c>
      <c r="G186" s="6">
        <f t="shared" si="13"/>
        <v>13.666143484794643</v>
      </c>
      <c r="H186" s="9">
        <f t="shared" si="14"/>
        <v>1.8053681553493288E-2</v>
      </c>
    </row>
    <row r="187" spans="2:8">
      <c r="B187" s="14">
        <v>44053.291666666664</v>
      </c>
      <c r="C187" s="15">
        <v>200.6893</v>
      </c>
      <c r="D187" s="8">
        <f t="shared" si="10"/>
        <v>204.80266774740878</v>
      </c>
      <c r="E187" s="6">
        <f t="shared" si="11"/>
        <v>-4.1133677474087733</v>
      </c>
      <c r="F187" s="6">
        <f t="shared" si="12"/>
        <v>4.1133677474087733</v>
      </c>
      <c r="G187" s="6">
        <f t="shared" si="13"/>
        <v>16.919794225422727</v>
      </c>
      <c r="H187" s="9">
        <f t="shared" si="14"/>
        <v>2.0496198588608228E-2</v>
      </c>
    </row>
    <row r="188" spans="2:8">
      <c r="B188" s="14">
        <v>44054.291666666664</v>
      </c>
      <c r="C188" s="15">
        <v>195.99619999999999</v>
      </c>
      <c r="D188" s="8">
        <f t="shared" si="10"/>
        <v>200.73043367747411</v>
      </c>
      <c r="E188" s="6">
        <f t="shared" si="11"/>
        <v>-4.7342336774741227</v>
      </c>
      <c r="F188" s="6">
        <f t="shared" si="12"/>
        <v>4.7342336774741227</v>
      </c>
      <c r="G188" s="6">
        <f t="shared" si="13"/>
        <v>22.412968512930156</v>
      </c>
      <c r="H188" s="9">
        <f t="shared" si="14"/>
        <v>2.4154721762330713E-2</v>
      </c>
    </row>
    <row r="189" spans="2:8">
      <c r="B189" s="14">
        <v>44055.291666666664</v>
      </c>
      <c r="C189" s="15">
        <v>201.59520000000001</v>
      </c>
      <c r="D189" s="8">
        <f t="shared" si="10"/>
        <v>196.04354233677475</v>
      </c>
      <c r="E189" s="6">
        <f t="shared" si="11"/>
        <v>5.5516576632252566</v>
      </c>
      <c r="F189" s="6">
        <f t="shared" si="12"/>
        <v>5.5516576632252566</v>
      </c>
      <c r="G189" s="6">
        <f t="shared" si="13"/>
        <v>30.820902809647716</v>
      </c>
      <c r="H189" s="9">
        <f t="shared" si="14"/>
        <v>2.7538640122509148E-2</v>
      </c>
    </row>
    <row r="190" spans="2:8">
      <c r="B190" s="14">
        <v>44056.291666666664</v>
      </c>
      <c r="C190" s="15">
        <v>201.12299999999999</v>
      </c>
      <c r="D190" s="8">
        <f t="shared" si="10"/>
        <v>201.53968342336776</v>
      </c>
      <c r="E190" s="6">
        <f t="shared" si="11"/>
        <v>-0.41668342336777187</v>
      </c>
      <c r="F190" s="6">
        <f t="shared" si="12"/>
        <v>0.41668342336777187</v>
      </c>
      <c r="G190" s="6">
        <f t="shared" si="13"/>
        <v>0.17362507530948582</v>
      </c>
      <c r="H190" s="9">
        <f t="shared" si="14"/>
        <v>2.07178404940147E-3</v>
      </c>
    </row>
    <row r="191" spans="2:8">
      <c r="B191" s="14">
        <v>44057.291666666664</v>
      </c>
      <c r="C191" s="15">
        <v>201.31569999999999</v>
      </c>
      <c r="D191" s="8">
        <f t="shared" si="10"/>
        <v>201.12716683423366</v>
      </c>
      <c r="E191" s="6">
        <f t="shared" si="11"/>
        <v>0.18853316576633006</v>
      </c>
      <c r="F191" s="6">
        <f t="shared" si="12"/>
        <v>0.18853316576633006</v>
      </c>
      <c r="G191" s="6">
        <f t="shared" si="13"/>
        <v>3.5544754593874489E-2</v>
      </c>
      <c r="H191" s="9">
        <f t="shared" si="14"/>
        <v>9.3650503048858119E-4</v>
      </c>
    </row>
    <row r="192" spans="2:8">
      <c r="B192" s="14">
        <v>44060.291666666664</v>
      </c>
      <c r="C192" s="15">
        <v>202.6456</v>
      </c>
      <c r="D192" s="8">
        <f t="shared" si="10"/>
        <v>201.31381466834233</v>
      </c>
      <c r="E192" s="6">
        <f t="shared" si="11"/>
        <v>1.3317853316576702</v>
      </c>
      <c r="F192" s="6">
        <f t="shared" si="12"/>
        <v>1.3317853316576702</v>
      </c>
      <c r="G192" s="6">
        <f t="shared" si="13"/>
        <v>1.7736521696185306</v>
      </c>
      <c r="H192" s="9">
        <f t="shared" si="14"/>
        <v>6.5719923435676383E-3</v>
      </c>
    </row>
    <row r="193" spans="2:8">
      <c r="B193" s="14">
        <v>44061.291666666664</v>
      </c>
      <c r="C193" s="15">
        <v>203.8117</v>
      </c>
      <c r="D193" s="8">
        <f t="shared" si="10"/>
        <v>202.63228214668342</v>
      </c>
      <c r="E193" s="6">
        <f t="shared" si="11"/>
        <v>1.1794178533165791</v>
      </c>
      <c r="F193" s="6">
        <f t="shared" si="12"/>
        <v>1.1794178533165791</v>
      </c>
      <c r="G193" s="6">
        <f t="shared" si="13"/>
        <v>1.3910264727218877</v>
      </c>
      <c r="H193" s="9">
        <f t="shared" si="14"/>
        <v>5.7868015100044756E-3</v>
      </c>
    </row>
    <row r="194" spans="2:8">
      <c r="B194" s="14">
        <v>44062.291666666664</v>
      </c>
      <c r="C194" s="15">
        <v>202.5752</v>
      </c>
      <c r="D194" s="8">
        <f t="shared" si="10"/>
        <v>203.79990582146684</v>
      </c>
      <c r="E194" s="6">
        <f t="shared" si="11"/>
        <v>-1.2247058214668414</v>
      </c>
      <c r="F194" s="6">
        <f t="shared" si="12"/>
        <v>1.2247058214668414</v>
      </c>
      <c r="G194" s="6">
        <f t="shared" si="13"/>
        <v>1.4999043491347708</v>
      </c>
      <c r="H194" s="9">
        <f t="shared" si="14"/>
        <v>6.0456848689614592E-3</v>
      </c>
    </row>
    <row r="195" spans="2:8">
      <c r="B195" s="14">
        <v>44063.291666666664</v>
      </c>
      <c r="C195" s="15">
        <v>207.2894</v>
      </c>
      <c r="D195" s="8">
        <f t="shared" si="10"/>
        <v>202.58744705821465</v>
      </c>
      <c r="E195" s="6">
        <f t="shared" si="11"/>
        <v>4.7019529417853505</v>
      </c>
      <c r="F195" s="6">
        <f t="shared" si="12"/>
        <v>4.7019529417853505</v>
      </c>
      <c r="G195" s="6">
        <f t="shared" si="13"/>
        <v>22.108361466763913</v>
      </c>
      <c r="H195" s="9">
        <f t="shared" si="14"/>
        <v>2.2683036092464692E-2</v>
      </c>
    </row>
    <row r="196" spans="2:8">
      <c r="B196" s="14">
        <v>44064.291666666664</v>
      </c>
      <c r="C196" s="15">
        <v>205.7824</v>
      </c>
      <c r="D196" s="8">
        <f t="shared" ref="D196:D259" si="15">alpha*C195+(1-alpha)*D195</f>
        <v>207.24238047058216</v>
      </c>
      <c r="E196" s="6">
        <f t="shared" ref="E196:E259" si="16">C196-D196</f>
        <v>-1.4599804705821668</v>
      </c>
      <c r="F196" s="6">
        <f t="shared" ref="F196:F259" si="17">ABS(E196)</f>
        <v>1.4599804705821668</v>
      </c>
      <c r="G196" s="6">
        <f t="shared" ref="G196:G259" si="18">E196^2</f>
        <v>2.1315429744813255</v>
      </c>
      <c r="H196" s="9">
        <f t="shared" ref="H196:H259" si="19">F196/C196</f>
        <v>7.0947781276832558E-3</v>
      </c>
    </row>
    <row r="197" spans="2:8">
      <c r="B197" s="14">
        <v>44067.291666666664</v>
      </c>
      <c r="C197" s="15">
        <v>206.42959999999999</v>
      </c>
      <c r="D197" s="8">
        <f t="shared" si="15"/>
        <v>205.79699980470582</v>
      </c>
      <c r="E197" s="6">
        <f t="shared" si="16"/>
        <v>0.63260019529417377</v>
      </c>
      <c r="F197" s="6">
        <f t="shared" si="17"/>
        <v>0.63260019529417377</v>
      </c>
      <c r="G197" s="6">
        <f t="shared" si="18"/>
        <v>0.40018300708622678</v>
      </c>
      <c r="H197" s="9">
        <f t="shared" si="19"/>
        <v>3.0644839465569559E-3</v>
      </c>
    </row>
    <row r="198" spans="2:8">
      <c r="B198" s="14">
        <v>44068.291666666664</v>
      </c>
      <c r="C198" s="15">
        <v>209.11519999999999</v>
      </c>
      <c r="D198" s="8">
        <f t="shared" si="15"/>
        <v>206.42327399804705</v>
      </c>
      <c r="E198" s="6">
        <f t="shared" si="16"/>
        <v>2.6919260019529361</v>
      </c>
      <c r="F198" s="6">
        <f t="shared" si="17"/>
        <v>2.6919260019529361</v>
      </c>
      <c r="G198" s="6">
        <f t="shared" si="18"/>
        <v>7.2464655999903185</v>
      </c>
      <c r="H198" s="9">
        <f t="shared" si="19"/>
        <v>1.2872933205969418E-2</v>
      </c>
    </row>
    <row r="199" spans="2:8">
      <c r="B199" s="14">
        <v>44069.291666666664</v>
      </c>
      <c r="C199" s="15">
        <v>213.6362</v>
      </c>
      <c r="D199" s="8">
        <f t="shared" si="15"/>
        <v>209.08828073998046</v>
      </c>
      <c r="E199" s="6">
        <f t="shared" si="16"/>
        <v>4.5479192600195404</v>
      </c>
      <c r="F199" s="6">
        <f t="shared" si="17"/>
        <v>4.5479192600195404</v>
      </c>
      <c r="G199" s="6">
        <f t="shared" si="18"/>
        <v>20.683569595656685</v>
      </c>
      <c r="H199" s="9">
        <f t="shared" si="19"/>
        <v>2.1288149012290709E-2</v>
      </c>
    </row>
    <row r="200" spans="2:8">
      <c r="B200" s="14">
        <v>44070.291666666664</v>
      </c>
      <c r="C200" s="15">
        <v>218.8817</v>
      </c>
      <c r="D200" s="8">
        <f t="shared" si="15"/>
        <v>213.5907208073998</v>
      </c>
      <c r="E200" s="6">
        <f t="shared" si="16"/>
        <v>5.2909791926001901</v>
      </c>
      <c r="F200" s="6">
        <f t="shared" si="17"/>
        <v>5.2909791926001901</v>
      </c>
      <c r="G200" s="6">
        <f t="shared" si="18"/>
        <v>27.994460816528161</v>
      </c>
      <c r="H200" s="9">
        <f t="shared" si="19"/>
        <v>2.4172780056990559E-2</v>
      </c>
    </row>
    <row r="201" spans="2:8">
      <c r="B201" s="14">
        <v>44071.291666666664</v>
      </c>
      <c r="C201" s="15">
        <v>221.13249999999999</v>
      </c>
      <c r="D201" s="8">
        <f t="shared" si="15"/>
        <v>218.828790208074</v>
      </c>
      <c r="E201" s="6">
        <f t="shared" si="16"/>
        <v>2.3037097919259963</v>
      </c>
      <c r="F201" s="6">
        <f t="shared" si="17"/>
        <v>2.3037097919259963</v>
      </c>
      <c r="G201" s="6">
        <f t="shared" si="18"/>
        <v>5.307078805415717</v>
      </c>
      <c r="H201" s="9">
        <f t="shared" si="19"/>
        <v>1.0417780253585503E-2</v>
      </c>
    </row>
    <row r="202" spans="2:8">
      <c r="B202" s="14">
        <v>44074.291666666664</v>
      </c>
      <c r="C202" s="15">
        <v>217.8674</v>
      </c>
      <c r="D202" s="8">
        <f t="shared" si="15"/>
        <v>221.10946290208074</v>
      </c>
      <c r="E202" s="6">
        <f t="shared" si="16"/>
        <v>-3.2420629020807326</v>
      </c>
      <c r="F202" s="6">
        <f t="shared" si="17"/>
        <v>3.2420629020807326</v>
      </c>
      <c r="G202" s="6">
        <f t="shared" si="18"/>
        <v>10.510971861048141</v>
      </c>
      <c r="H202" s="9">
        <f t="shared" si="19"/>
        <v>1.4880899584245887E-2</v>
      </c>
    </row>
    <row r="203" spans="2:8">
      <c r="B203" s="14">
        <v>44075.291666666664</v>
      </c>
      <c r="C203" s="15">
        <v>219.54830000000001</v>
      </c>
      <c r="D203" s="8">
        <f t="shared" si="15"/>
        <v>217.89982062902081</v>
      </c>
      <c r="E203" s="6">
        <f t="shared" si="16"/>
        <v>1.6484793709792029</v>
      </c>
      <c r="F203" s="6">
        <f t="shared" si="17"/>
        <v>1.6484793709792029</v>
      </c>
      <c r="G203" s="6">
        <f t="shared" si="18"/>
        <v>2.7174842365439886</v>
      </c>
      <c r="H203" s="9">
        <f t="shared" si="19"/>
        <v>7.5085043745690711E-3</v>
      </c>
    </row>
    <row r="204" spans="2:8">
      <c r="B204" s="14">
        <v>44076.291666666664</v>
      </c>
      <c r="C204" s="15">
        <v>223.77940000000001</v>
      </c>
      <c r="D204" s="8">
        <f t="shared" si="15"/>
        <v>219.53181520629022</v>
      </c>
      <c r="E204" s="6">
        <f t="shared" si="16"/>
        <v>4.247584793709791</v>
      </c>
      <c r="F204" s="6">
        <f t="shared" si="17"/>
        <v>4.247584793709791</v>
      </c>
      <c r="G204" s="6">
        <f t="shared" si="18"/>
        <v>18.04197657975465</v>
      </c>
      <c r="H204" s="9">
        <f t="shared" si="19"/>
        <v>1.8981125133545763E-2</v>
      </c>
    </row>
    <row r="205" spans="2:8">
      <c r="B205" s="14">
        <v>44077.291666666664</v>
      </c>
      <c r="C205" s="15">
        <v>209.917</v>
      </c>
      <c r="D205" s="8">
        <f t="shared" si="15"/>
        <v>223.7369241520629</v>
      </c>
      <c r="E205" s="6">
        <f t="shared" si="16"/>
        <v>-13.819924152062896</v>
      </c>
      <c r="F205" s="6">
        <f t="shared" si="17"/>
        <v>13.819924152062896</v>
      </c>
      <c r="G205" s="6">
        <f t="shared" si="18"/>
        <v>190.99030356877137</v>
      </c>
      <c r="H205" s="9">
        <f t="shared" si="19"/>
        <v>6.5835183201279054E-2</v>
      </c>
    </row>
    <row r="206" spans="2:8">
      <c r="B206" s="14">
        <v>44078.291666666664</v>
      </c>
      <c r="C206" s="15">
        <v>206.97059999999999</v>
      </c>
      <c r="D206" s="8">
        <f t="shared" si="15"/>
        <v>210.05519924152063</v>
      </c>
      <c r="E206" s="6">
        <f t="shared" si="16"/>
        <v>-3.0845992415206354</v>
      </c>
      <c r="F206" s="6">
        <f t="shared" si="17"/>
        <v>3.0845992415206354</v>
      </c>
      <c r="G206" s="6">
        <f t="shared" si="18"/>
        <v>9.5147524807896797</v>
      </c>
      <c r="H206" s="9">
        <f t="shared" si="19"/>
        <v>1.4903562349051679E-2</v>
      </c>
    </row>
    <row r="207" spans="2:8">
      <c r="B207" s="14">
        <v>44082.291666666664</v>
      </c>
      <c r="C207" s="15">
        <v>195.77440000000001</v>
      </c>
      <c r="D207" s="8">
        <f t="shared" si="15"/>
        <v>207.0014459924152</v>
      </c>
      <c r="E207" s="6">
        <f t="shared" si="16"/>
        <v>-11.227045992415185</v>
      </c>
      <c r="F207" s="6">
        <f t="shared" si="17"/>
        <v>11.227045992415185</v>
      </c>
      <c r="G207" s="6">
        <f t="shared" si="18"/>
        <v>126.04656171580586</v>
      </c>
      <c r="H207" s="9">
        <f t="shared" si="19"/>
        <v>5.7346854299720411E-2</v>
      </c>
    </row>
    <row r="208" spans="2:8">
      <c r="B208" s="14">
        <v>44083.291666666664</v>
      </c>
      <c r="C208" s="15">
        <v>204.1112</v>
      </c>
      <c r="D208" s="8">
        <f t="shared" si="15"/>
        <v>195.88667045992418</v>
      </c>
      <c r="E208" s="6">
        <f t="shared" si="16"/>
        <v>8.2245295400758209</v>
      </c>
      <c r="F208" s="6">
        <f t="shared" si="17"/>
        <v>8.2245295400758209</v>
      </c>
      <c r="G208" s="6">
        <f t="shared" si="18"/>
        <v>67.642886155579788</v>
      </c>
      <c r="H208" s="9">
        <f t="shared" si="19"/>
        <v>4.0294356899943859E-2</v>
      </c>
    </row>
    <row r="209" spans="2:8">
      <c r="B209" s="14">
        <v>44084.291666666664</v>
      </c>
      <c r="C209" s="15">
        <v>198.39230000000001</v>
      </c>
      <c r="D209" s="8">
        <f t="shared" si="15"/>
        <v>204.02895470459924</v>
      </c>
      <c r="E209" s="6">
        <f t="shared" si="16"/>
        <v>-5.6366547045992377</v>
      </c>
      <c r="F209" s="6">
        <f t="shared" si="17"/>
        <v>5.6366547045992377</v>
      </c>
      <c r="G209" s="6">
        <f t="shared" si="18"/>
        <v>31.77187625888072</v>
      </c>
      <c r="H209" s="9">
        <f t="shared" si="19"/>
        <v>2.8411660657189003E-2</v>
      </c>
    </row>
    <row r="210" spans="2:8">
      <c r="B210" s="14">
        <v>44085.291666666664</v>
      </c>
      <c r="C210" s="15">
        <v>197.09780000000001</v>
      </c>
      <c r="D210" s="8">
        <f t="shared" si="15"/>
        <v>198.448666547046</v>
      </c>
      <c r="E210" s="6">
        <f t="shared" si="16"/>
        <v>-1.350866547045996</v>
      </c>
      <c r="F210" s="6">
        <f t="shared" si="17"/>
        <v>1.350866547045996</v>
      </c>
      <c r="G210" s="6">
        <f t="shared" si="18"/>
        <v>1.824840427927972</v>
      </c>
      <c r="H210" s="9">
        <f t="shared" si="19"/>
        <v>6.8537880536768845E-3</v>
      </c>
    </row>
    <row r="211" spans="2:8">
      <c r="B211" s="14">
        <v>44088.291666666664</v>
      </c>
      <c r="C211" s="15">
        <v>198.43100000000001</v>
      </c>
      <c r="D211" s="8">
        <f t="shared" si="15"/>
        <v>197.11130866547046</v>
      </c>
      <c r="E211" s="6">
        <f t="shared" si="16"/>
        <v>1.3196913345295513</v>
      </c>
      <c r="F211" s="6">
        <f t="shared" si="17"/>
        <v>1.3196913345295513</v>
      </c>
      <c r="G211" s="6">
        <f t="shared" si="18"/>
        <v>1.7415852184323881</v>
      </c>
      <c r="H211" s="9">
        <f t="shared" si="19"/>
        <v>6.6506308718373205E-3</v>
      </c>
    </row>
    <row r="212" spans="2:8">
      <c r="B212" s="14">
        <v>44089.291666666664</v>
      </c>
      <c r="C212" s="15">
        <v>201.6865</v>
      </c>
      <c r="D212" s="8">
        <f t="shared" si="15"/>
        <v>198.41780308665471</v>
      </c>
      <c r="E212" s="6">
        <f t="shared" si="16"/>
        <v>3.2686969133452806</v>
      </c>
      <c r="F212" s="6">
        <f t="shared" si="17"/>
        <v>3.2686969133452806</v>
      </c>
      <c r="G212" s="6">
        <f t="shared" si="18"/>
        <v>10.684379511312965</v>
      </c>
      <c r="H212" s="9">
        <f t="shared" si="19"/>
        <v>1.6206820552418136E-2</v>
      </c>
    </row>
    <row r="213" spans="2:8">
      <c r="B213" s="14">
        <v>44090.291666666664</v>
      </c>
      <c r="C213" s="15">
        <v>198.08320000000001</v>
      </c>
      <c r="D213" s="8">
        <f t="shared" si="15"/>
        <v>201.65381303086656</v>
      </c>
      <c r="E213" s="6">
        <f t="shared" si="16"/>
        <v>-3.5706130308665536</v>
      </c>
      <c r="F213" s="6">
        <f t="shared" si="17"/>
        <v>3.5706130308665536</v>
      </c>
      <c r="G213" s="6">
        <f t="shared" si="18"/>
        <v>12.749277416194035</v>
      </c>
      <c r="H213" s="9">
        <f t="shared" si="19"/>
        <v>1.8025824657853635E-2</v>
      </c>
    </row>
    <row r="214" spans="2:8">
      <c r="B214" s="14">
        <v>44091.291666666664</v>
      </c>
      <c r="C214" s="15">
        <v>196.01589999999999</v>
      </c>
      <c r="D214" s="8">
        <f t="shared" si="15"/>
        <v>198.11890613030869</v>
      </c>
      <c r="E214" s="6">
        <f t="shared" si="16"/>
        <v>-2.1030061303086995</v>
      </c>
      <c r="F214" s="6">
        <f t="shared" si="17"/>
        <v>2.1030061303086995</v>
      </c>
      <c r="G214" s="6">
        <f t="shared" si="18"/>
        <v>4.4226347841159708</v>
      </c>
      <c r="H214" s="9">
        <f t="shared" si="19"/>
        <v>1.0728752771120606E-2</v>
      </c>
    </row>
    <row r="215" spans="2:8">
      <c r="B215" s="14">
        <v>44092.291666666664</v>
      </c>
      <c r="C215" s="15">
        <v>193.58150000000001</v>
      </c>
      <c r="D215" s="8">
        <f t="shared" si="15"/>
        <v>196.03693006130308</v>
      </c>
      <c r="E215" s="6">
        <f t="shared" si="16"/>
        <v>-2.4554300613030762</v>
      </c>
      <c r="F215" s="6">
        <f t="shared" si="17"/>
        <v>2.4554300613030762</v>
      </c>
      <c r="G215" s="6">
        <f t="shared" si="18"/>
        <v>6.0291367859508282</v>
      </c>
      <c r="H215" s="9">
        <f t="shared" si="19"/>
        <v>1.2684218591668501E-2</v>
      </c>
    </row>
    <row r="216" spans="2:8">
      <c r="B216" s="14">
        <v>44095.291666666664</v>
      </c>
      <c r="C216" s="15">
        <v>195.6584</v>
      </c>
      <c r="D216" s="8">
        <f t="shared" si="15"/>
        <v>193.60605430061304</v>
      </c>
      <c r="E216" s="6">
        <f t="shared" si="16"/>
        <v>2.0523456993869615</v>
      </c>
      <c r="F216" s="6">
        <f t="shared" si="17"/>
        <v>2.0523456993869615</v>
      </c>
      <c r="G216" s="6">
        <f t="shared" si="18"/>
        <v>4.2121228697921564</v>
      </c>
      <c r="H216" s="9">
        <f t="shared" si="19"/>
        <v>1.0489433110906363E-2</v>
      </c>
    </row>
    <row r="217" spans="2:8">
      <c r="B217" s="14">
        <v>44096.291666666664</v>
      </c>
      <c r="C217" s="15">
        <v>200.37270000000001</v>
      </c>
      <c r="D217" s="8">
        <f t="shared" si="15"/>
        <v>195.63787654300614</v>
      </c>
      <c r="E217" s="6">
        <f t="shared" si="16"/>
        <v>4.7348234569938654</v>
      </c>
      <c r="F217" s="6">
        <f t="shared" si="17"/>
        <v>4.7348234569938654</v>
      </c>
      <c r="G217" s="6">
        <f t="shared" si="18"/>
        <v>22.41855316889934</v>
      </c>
      <c r="H217" s="9">
        <f t="shared" si="19"/>
        <v>2.3630082625995783E-2</v>
      </c>
    </row>
    <row r="218" spans="2:8">
      <c r="B218" s="14">
        <v>44097.291666666664</v>
      </c>
      <c r="C218" s="15">
        <v>193.7747</v>
      </c>
      <c r="D218" s="8">
        <f t="shared" si="15"/>
        <v>200.32535176543007</v>
      </c>
      <c r="E218" s="6">
        <f t="shared" si="16"/>
        <v>-6.5506517654300751</v>
      </c>
      <c r="F218" s="6">
        <f t="shared" si="17"/>
        <v>6.5506517654300751</v>
      </c>
      <c r="G218" s="6">
        <f t="shared" si="18"/>
        <v>42.911038551932158</v>
      </c>
      <c r="H218" s="9">
        <f t="shared" si="19"/>
        <v>3.3805505906757051E-2</v>
      </c>
    </row>
    <row r="219" spans="2:8">
      <c r="B219" s="14">
        <v>44098.291666666664</v>
      </c>
      <c r="C219" s="15">
        <v>196.28639999999999</v>
      </c>
      <c r="D219" s="8">
        <f t="shared" si="15"/>
        <v>193.84020651765431</v>
      </c>
      <c r="E219" s="6">
        <f t="shared" si="16"/>
        <v>2.4461934823456772</v>
      </c>
      <c r="F219" s="6">
        <f t="shared" si="17"/>
        <v>2.4461934823456772</v>
      </c>
      <c r="G219" s="6">
        <f t="shared" si="18"/>
        <v>5.9838625530704714</v>
      </c>
      <c r="H219" s="9">
        <f t="shared" si="19"/>
        <v>1.2462368673253356E-2</v>
      </c>
    </row>
    <row r="220" spans="2:8">
      <c r="B220" s="14">
        <v>44099.291666666664</v>
      </c>
      <c r="C220" s="15">
        <v>200.75909999999999</v>
      </c>
      <c r="D220" s="8">
        <f t="shared" si="15"/>
        <v>196.26193806517654</v>
      </c>
      <c r="E220" s="6">
        <f t="shared" si="16"/>
        <v>4.4971619348234526</v>
      </c>
      <c r="F220" s="6">
        <f t="shared" si="17"/>
        <v>4.4971619348234526</v>
      </c>
      <c r="G220" s="6">
        <f t="shared" si="18"/>
        <v>20.22446546802502</v>
      </c>
      <c r="H220" s="9">
        <f t="shared" si="19"/>
        <v>2.2400787485217122E-2</v>
      </c>
    </row>
    <row r="221" spans="2:8">
      <c r="B221" s="14">
        <v>44102.291666666664</v>
      </c>
      <c r="C221" s="15">
        <v>202.32400000000001</v>
      </c>
      <c r="D221" s="8">
        <f t="shared" si="15"/>
        <v>200.71412838065177</v>
      </c>
      <c r="E221" s="6">
        <f t="shared" si="16"/>
        <v>1.6098716193482403</v>
      </c>
      <c r="F221" s="6">
        <f t="shared" si="17"/>
        <v>1.6098716193482403</v>
      </c>
      <c r="G221" s="6">
        <f t="shared" si="18"/>
        <v>2.5916866307829256</v>
      </c>
      <c r="H221" s="9">
        <f t="shared" si="19"/>
        <v>7.9568989311611087E-3</v>
      </c>
    </row>
    <row r="222" spans="2:8">
      <c r="B222" s="14">
        <v>44103.291666666664</v>
      </c>
      <c r="C222" s="15">
        <v>200.21809999999999</v>
      </c>
      <c r="D222" s="8">
        <f t="shared" si="15"/>
        <v>202.30790128380653</v>
      </c>
      <c r="E222" s="6">
        <f t="shared" si="16"/>
        <v>-2.089801283806537</v>
      </c>
      <c r="F222" s="6">
        <f t="shared" si="17"/>
        <v>2.089801283806537</v>
      </c>
      <c r="G222" s="6">
        <f t="shared" si="18"/>
        <v>4.3672694057994503</v>
      </c>
      <c r="H222" s="9">
        <f t="shared" si="19"/>
        <v>1.043762418985365E-2</v>
      </c>
    </row>
    <row r="223" spans="2:8">
      <c r="B223" s="14">
        <v>44104.291666666664</v>
      </c>
      <c r="C223" s="15">
        <v>203.18379999999999</v>
      </c>
      <c r="D223" s="8">
        <f t="shared" si="15"/>
        <v>200.23899801283804</v>
      </c>
      <c r="E223" s="6">
        <f t="shared" si="16"/>
        <v>2.9448019871619522</v>
      </c>
      <c r="F223" s="6">
        <f t="shared" si="17"/>
        <v>2.9448019871619522</v>
      </c>
      <c r="G223" s="6">
        <f t="shared" si="18"/>
        <v>8.671858743592983</v>
      </c>
      <c r="H223" s="9">
        <f t="shared" si="19"/>
        <v>1.4493291232676781E-2</v>
      </c>
    </row>
    <row r="224" spans="2:8">
      <c r="B224" s="14">
        <v>44105.291666666664</v>
      </c>
      <c r="C224" s="15">
        <v>205.2414</v>
      </c>
      <c r="D224" s="8">
        <f t="shared" si="15"/>
        <v>203.15435198012838</v>
      </c>
      <c r="E224" s="6">
        <f t="shared" si="16"/>
        <v>2.0870480198716166</v>
      </c>
      <c r="F224" s="6">
        <f t="shared" si="17"/>
        <v>2.0870480198716166</v>
      </c>
      <c r="G224" s="6">
        <f t="shared" si="18"/>
        <v>4.3557694372500357</v>
      </c>
      <c r="H224" s="9">
        <f t="shared" si="19"/>
        <v>1.0168747727659315E-2</v>
      </c>
    </row>
    <row r="225" spans="2:8">
      <c r="B225" s="14">
        <v>44106.291666666664</v>
      </c>
      <c r="C225" s="15">
        <v>199.18440000000001</v>
      </c>
      <c r="D225" s="8">
        <f t="shared" si="15"/>
        <v>205.22052951980129</v>
      </c>
      <c r="E225" s="6">
        <f t="shared" si="16"/>
        <v>-6.0361295198012783</v>
      </c>
      <c r="F225" s="6">
        <f t="shared" si="17"/>
        <v>6.0361295198012783</v>
      </c>
      <c r="G225" s="6">
        <f t="shared" si="18"/>
        <v>36.434859579816411</v>
      </c>
      <c r="H225" s="9">
        <f t="shared" si="19"/>
        <v>3.0304228241776355E-2</v>
      </c>
    </row>
    <row r="226" spans="2:8">
      <c r="B226" s="14">
        <v>44109.291666666664</v>
      </c>
      <c r="C226" s="15">
        <v>203.2321</v>
      </c>
      <c r="D226" s="8">
        <f t="shared" si="15"/>
        <v>199.244761295198</v>
      </c>
      <c r="E226" s="6">
        <f t="shared" si="16"/>
        <v>3.9873387048019993</v>
      </c>
      <c r="F226" s="6">
        <f t="shared" si="17"/>
        <v>3.9873387048019993</v>
      </c>
      <c r="G226" s="6">
        <f t="shared" si="18"/>
        <v>15.898869946812084</v>
      </c>
      <c r="H226" s="9">
        <f t="shared" si="19"/>
        <v>1.9619630485548292E-2</v>
      </c>
    </row>
    <row r="227" spans="2:8">
      <c r="B227" s="14">
        <v>44110.291666666664</v>
      </c>
      <c r="C227" s="15">
        <v>198.91390000000001</v>
      </c>
      <c r="D227" s="8">
        <f t="shared" si="15"/>
        <v>203.192226612952</v>
      </c>
      <c r="E227" s="6">
        <f t="shared" si="16"/>
        <v>-4.2783266129519859</v>
      </c>
      <c r="F227" s="6">
        <f t="shared" si="17"/>
        <v>4.2783266129519859</v>
      </c>
      <c r="G227" s="6">
        <f t="shared" si="18"/>
        <v>18.304078607093214</v>
      </c>
      <c r="H227" s="9">
        <f t="shared" si="19"/>
        <v>2.150843461895818E-2</v>
      </c>
    </row>
    <row r="228" spans="2:8">
      <c r="B228" s="14">
        <v>44111.291666666664</v>
      </c>
      <c r="C228" s="15">
        <v>202.70079999999999</v>
      </c>
      <c r="D228" s="8">
        <f t="shared" si="15"/>
        <v>198.95668326612955</v>
      </c>
      <c r="E228" s="6">
        <f t="shared" si="16"/>
        <v>3.7441167338704417</v>
      </c>
      <c r="F228" s="6">
        <f t="shared" si="17"/>
        <v>3.7441167338704417</v>
      </c>
      <c r="G228" s="6">
        <f t="shared" si="18"/>
        <v>14.018410116848663</v>
      </c>
      <c r="H228" s="9">
        <f t="shared" si="19"/>
        <v>1.8471149269615326E-2</v>
      </c>
    </row>
    <row r="229" spans="2:8">
      <c r="B229" s="14">
        <v>44112.291666666664</v>
      </c>
      <c r="C229" s="15">
        <v>203.42529999999999</v>
      </c>
      <c r="D229" s="8">
        <f t="shared" si="15"/>
        <v>202.66335883266129</v>
      </c>
      <c r="E229" s="6">
        <f t="shared" si="16"/>
        <v>0.76194116733870487</v>
      </c>
      <c r="F229" s="6">
        <f t="shared" si="17"/>
        <v>0.76194116733870487</v>
      </c>
      <c r="G229" s="6">
        <f t="shared" si="18"/>
        <v>0.58055434248546822</v>
      </c>
      <c r="H229" s="9">
        <f t="shared" si="19"/>
        <v>3.7455575453923624E-3</v>
      </c>
    </row>
    <row r="230" spans="2:8">
      <c r="B230" s="14">
        <v>44113.291666666664</v>
      </c>
      <c r="C230" s="15">
        <v>208.4776</v>
      </c>
      <c r="D230" s="8">
        <f t="shared" si="15"/>
        <v>203.41768058832659</v>
      </c>
      <c r="E230" s="6">
        <f t="shared" si="16"/>
        <v>5.0599194116734054</v>
      </c>
      <c r="F230" s="6">
        <f t="shared" si="17"/>
        <v>5.0599194116734054</v>
      </c>
      <c r="G230" s="6">
        <f t="shared" si="18"/>
        <v>25.60278445262934</v>
      </c>
      <c r="H230" s="9">
        <f t="shared" si="19"/>
        <v>2.4270806128204689E-2</v>
      </c>
    </row>
    <row r="231" spans="2:8">
      <c r="B231" s="14">
        <v>44116.291666666664</v>
      </c>
      <c r="C231" s="15">
        <v>213.8777</v>
      </c>
      <c r="D231" s="8">
        <f t="shared" si="15"/>
        <v>208.42700080588327</v>
      </c>
      <c r="E231" s="6">
        <f t="shared" si="16"/>
        <v>5.4506991941167371</v>
      </c>
      <c r="F231" s="6">
        <f t="shared" si="17"/>
        <v>5.4506991941167371</v>
      </c>
      <c r="G231" s="6">
        <f t="shared" si="18"/>
        <v>29.710121704744846</v>
      </c>
      <c r="H231" s="9">
        <f t="shared" si="19"/>
        <v>2.5485121609764537E-2</v>
      </c>
    </row>
    <row r="232" spans="2:8">
      <c r="B232" s="14">
        <v>44117.291666666664</v>
      </c>
      <c r="C232" s="15">
        <v>215.28800000000001</v>
      </c>
      <c r="D232" s="8">
        <f t="shared" si="15"/>
        <v>213.82319300805884</v>
      </c>
      <c r="E232" s="6">
        <f t="shared" si="16"/>
        <v>1.4648069919411739</v>
      </c>
      <c r="F232" s="6">
        <f t="shared" si="17"/>
        <v>1.4648069919411739</v>
      </c>
      <c r="G232" s="6">
        <f t="shared" si="18"/>
        <v>2.1456595236397504</v>
      </c>
      <c r="H232" s="9">
        <f t="shared" si="19"/>
        <v>6.8039416592711802E-3</v>
      </c>
    </row>
    <row r="233" spans="2:8">
      <c r="B233" s="14">
        <v>44118.291666666664</v>
      </c>
      <c r="C233" s="15">
        <v>213.35599999999999</v>
      </c>
      <c r="D233" s="8">
        <f t="shared" si="15"/>
        <v>215.27335193008059</v>
      </c>
      <c r="E233" s="6">
        <f t="shared" si="16"/>
        <v>-1.9173519300805992</v>
      </c>
      <c r="F233" s="6">
        <f t="shared" si="17"/>
        <v>1.9173519300805992</v>
      </c>
      <c r="G233" s="6">
        <f t="shared" si="18"/>
        <v>3.6762384237837993</v>
      </c>
      <c r="H233" s="9">
        <f t="shared" si="19"/>
        <v>8.9866323425664106E-3</v>
      </c>
    </row>
    <row r="234" spans="2:8">
      <c r="B234" s="14">
        <v>44119.291666666664</v>
      </c>
      <c r="C234" s="15">
        <v>212.1968</v>
      </c>
      <c r="D234" s="8">
        <f t="shared" si="15"/>
        <v>213.3751735193008</v>
      </c>
      <c r="E234" s="6">
        <f t="shared" si="16"/>
        <v>-1.1783735193008056</v>
      </c>
      <c r="F234" s="6">
        <f t="shared" si="17"/>
        <v>1.1783735193008056</v>
      </c>
      <c r="G234" s="6">
        <f t="shared" si="18"/>
        <v>1.388564150989366</v>
      </c>
      <c r="H234" s="9">
        <f t="shared" si="19"/>
        <v>5.5532106012004213E-3</v>
      </c>
    </row>
    <row r="235" spans="2:8">
      <c r="B235" s="14">
        <v>44120.291666666664</v>
      </c>
      <c r="C235" s="15">
        <v>212.1968</v>
      </c>
      <c r="D235" s="8">
        <f t="shared" si="15"/>
        <v>212.208583735193</v>
      </c>
      <c r="E235" s="6">
        <f t="shared" si="16"/>
        <v>-1.1783735193006351E-2</v>
      </c>
      <c r="F235" s="6">
        <f t="shared" si="17"/>
        <v>1.1783735193006351E-2</v>
      </c>
      <c r="G235" s="6">
        <f t="shared" si="18"/>
        <v>1.3885641509889642E-4</v>
      </c>
      <c r="H235" s="9">
        <f t="shared" si="19"/>
        <v>5.5532106011996182E-5</v>
      </c>
    </row>
    <row r="236" spans="2:8">
      <c r="B236" s="14">
        <v>44123.291666666664</v>
      </c>
      <c r="C236" s="15">
        <v>206.9417</v>
      </c>
      <c r="D236" s="8">
        <f t="shared" si="15"/>
        <v>212.19691783735192</v>
      </c>
      <c r="E236" s="6">
        <f t="shared" si="16"/>
        <v>-5.2552178373519212</v>
      </c>
      <c r="F236" s="6">
        <f t="shared" si="17"/>
        <v>5.2552178373519212</v>
      </c>
      <c r="G236" s="6">
        <f t="shared" si="18"/>
        <v>27.617314518021804</v>
      </c>
      <c r="H236" s="9">
        <f t="shared" si="19"/>
        <v>2.5394678005215582E-2</v>
      </c>
    </row>
    <row r="237" spans="2:8">
      <c r="B237" s="14">
        <v>44124.291666666664</v>
      </c>
      <c r="C237" s="15">
        <v>207.357</v>
      </c>
      <c r="D237" s="8">
        <f t="shared" si="15"/>
        <v>206.9942521783735</v>
      </c>
      <c r="E237" s="6">
        <f t="shared" si="16"/>
        <v>0.36274782162649899</v>
      </c>
      <c r="F237" s="6">
        <f t="shared" si="17"/>
        <v>0.36274782162649899</v>
      </c>
      <c r="G237" s="6">
        <f t="shared" si="18"/>
        <v>0.13158598209477032</v>
      </c>
      <c r="H237" s="9">
        <f t="shared" si="19"/>
        <v>1.7493878751452759E-3</v>
      </c>
    </row>
    <row r="238" spans="2:8">
      <c r="B238" s="14">
        <v>44125.291666666664</v>
      </c>
      <c r="C238" s="15">
        <v>207.50190000000001</v>
      </c>
      <c r="D238" s="8">
        <f t="shared" si="15"/>
        <v>207.35337252178374</v>
      </c>
      <c r="E238" s="6">
        <f t="shared" si="16"/>
        <v>0.14852747821626622</v>
      </c>
      <c r="F238" s="6">
        <f t="shared" si="17"/>
        <v>0.14852747821626622</v>
      </c>
      <c r="G238" s="6">
        <f t="shared" si="18"/>
        <v>2.2060411785283437E-2</v>
      </c>
      <c r="H238" s="9">
        <f t="shared" si="19"/>
        <v>7.1578852153289301E-4</v>
      </c>
    </row>
    <row r="239" spans="2:8">
      <c r="B239" s="14">
        <v>44126.291666666664</v>
      </c>
      <c r="C239" s="15">
        <v>207.5889</v>
      </c>
      <c r="D239" s="8">
        <f t="shared" si="15"/>
        <v>207.50041472521784</v>
      </c>
      <c r="E239" s="6">
        <f t="shared" si="16"/>
        <v>8.8485274782158285E-2</v>
      </c>
      <c r="F239" s="6">
        <f t="shared" si="17"/>
        <v>8.8485274782158285E-2</v>
      </c>
      <c r="G239" s="6">
        <f t="shared" si="18"/>
        <v>7.8296438532740563E-3</v>
      </c>
      <c r="H239" s="9">
        <f t="shared" si="19"/>
        <v>4.2625243826697036E-4</v>
      </c>
    </row>
    <row r="240" spans="2:8">
      <c r="B240" s="14">
        <v>44127.291666666664</v>
      </c>
      <c r="C240" s="15">
        <v>208.88329999999999</v>
      </c>
      <c r="D240" s="8">
        <f t="shared" si="15"/>
        <v>207.58801514725218</v>
      </c>
      <c r="E240" s="6">
        <f t="shared" si="16"/>
        <v>1.2952848527478125</v>
      </c>
      <c r="F240" s="6">
        <f t="shared" si="17"/>
        <v>1.2952848527478125</v>
      </c>
      <c r="G240" s="6">
        <f t="shared" si="18"/>
        <v>1.6777628497579222</v>
      </c>
      <c r="H240" s="9">
        <f t="shared" si="19"/>
        <v>6.200997651549035E-3</v>
      </c>
    </row>
    <row r="241" spans="2:8">
      <c r="B241" s="14">
        <v>44130.291666666664</v>
      </c>
      <c r="C241" s="15">
        <v>202.94229999999999</v>
      </c>
      <c r="D241" s="8">
        <f t="shared" si="15"/>
        <v>208.87034715147252</v>
      </c>
      <c r="E241" s="6">
        <f t="shared" si="16"/>
        <v>-5.9280471514725264</v>
      </c>
      <c r="F241" s="6">
        <f t="shared" si="17"/>
        <v>5.9280471514725264</v>
      </c>
      <c r="G241" s="6">
        <f t="shared" si="18"/>
        <v>35.141743030081535</v>
      </c>
      <c r="H241" s="9">
        <f t="shared" si="19"/>
        <v>2.9210505407066573E-2</v>
      </c>
    </row>
    <row r="242" spans="2:8">
      <c r="B242" s="14">
        <v>44131.291666666664</v>
      </c>
      <c r="C242" s="15">
        <v>206.00460000000001</v>
      </c>
      <c r="D242" s="8">
        <f t="shared" si="15"/>
        <v>203.0015804715147</v>
      </c>
      <c r="E242" s="6">
        <f t="shared" si="16"/>
        <v>3.0030195284853107</v>
      </c>
      <c r="F242" s="6">
        <f t="shared" si="17"/>
        <v>3.0030195284853107</v>
      </c>
      <c r="G242" s="6">
        <f t="shared" si="18"/>
        <v>9.0181262884641384</v>
      </c>
      <c r="H242" s="9">
        <f t="shared" si="19"/>
        <v>1.4577439185752699E-2</v>
      </c>
    </row>
    <row r="243" spans="2:8">
      <c r="B243" s="14">
        <v>44132.291666666664</v>
      </c>
      <c r="C243" s="15">
        <v>195.7937</v>
      </c>
      <c r="D243" s="8">
        <f t="shared" si="15"/>
        <v>205.97456980471517</v>
      </c>
      <c r="E243" s="6">
        <f t="shared" si="16"/>
        <v>-10.180869804715172</v>
      </c>
      <c r="F243" s="6">
        <f t="shared" si="17"/>
        <v>10.180869804715172</v>
      </c>
      <c r="G243" s="6">
        <f t="shared" si="18"/>
        <v>103.65010998056115</v>
      </c>
      <c r="H243" s="9">
        <f t="shared" si="19"/>
        <v>5.1997943778145934E-2</v>
      </c>
    </row>
    <row r="244" spans="2:8">
      <c r="B244" s="14">
        <v>44133.291666666664</v>
      </c>
      <c r="C244" s="15">
        <v>197.76439999999999</v>
      </c>
      <c r="D244" s="8">
        <f t="shared" si="15"/>
        <v>195.89550869804714</v>
      </c>
      <c r="E244" s="6">
        <f t="shared" si="16"/>
        <v>1.868891301952857</v>
      </c>
      <c r="F244" s="6">
        <f t="shared" si="17"/>
        <v>1.868891301952857</v>
      </c>
      <c r="G244" s="6">
        <f t="shared" si="18"/>
        <v>3.4927546985150451</v>
      </c>
      <c r="H244" s="9">
        <f t="shared" si="19"/>
        <v>9.4500896114409726E-3</v>
      </c>
    </row>
    <row r="245" spans="2:8">
      <c r="B245" s="14">
        <v>44134.291666666664</v>
      </c>
      <c r="C245" s="15">
        <v>195.5908</v>
      </c>
      <c r="D245" s="8">
        <f t="shared" si="15"/>
        <v>197.74571108698046</v>
      </c>
      <c r="E245" s="6">
        <f t="shared" si="16"/>
        <v>-2.1549110869804622</v>
      </c>
      <c r="F245" s="6">
        <f t="shared" si="17"/>
        <v>2.1549110869804622</v>
      </c>
      <c r="G245" s="6">
        <f t="shared" si="18"/>
        <v>4.6436417927913167</v>
      </c>
      <c r="H245" s="9">
        <f t="shared" si="19"/>
        <v>1.1017446050532348E-2</v>
      </c>
    </row>
    <row r="246" spans="2:8">
      <c r="B246" s="14">
        <v>44137.291666666664</v>
      </c>
      <c r="C246" s="15">
        <v>195.4556</v>
      </c>
      <c r="D246" s="8">
        <f t="shared" si="15"/>
        <v>195.61234911086981</v>
      </c>
      <c r="E246" s="6">
        <f t="shared" si="16"/>
        <v>-0.15674911086981069</v>
      </c>
      <c r="F246" s="6">
        <f t="shared" si="17"/>
        <v>0.15674911086981069</v>
      </c>
      <c r="G246" s="6">
        <f t="shared" si="18"/>
        <v>2.4570283758476204E-2</v>
      </c>
      <c r="H246" s="9">
        <f t="shared" si="19"/>
        <v>8.0196786825146324E-4</v>
      </c>
    </row>
    <row r="247" spans="2:8">
      <c r="B247" s="14">
        <v>44138.291666666664</v>
      </c>
      <c r="C247" s="15">
        <v>199.41630000000001</v>
      </c>
      <c r="D247" s="8">
        <f t="shared" si="15"/>
        <v>195.45716749110872</v>
      </c>
      <c r="E247" s="6">
        <f t="shared" si="16"/>
        <v>3.9591325088912868</v>
      </c>
      <c r="F247" s="6">
        <f t="shared" si="17"/>
        <v>3.9591325088912868</v>
      </c>
      <c r="G247" s="6">
        <f t="shared" si="18"/>
        <v>15.674730222959814</v>
      </c>
      <c r="H247" s="9">
        <f t="shared" si="19"/>
        <v>1.9853605291499675E-2</v>
      </c>
    </row>
    <row r="248" spans="2:8">
      <c r="B248" s="14">
        <v>44139.291666666664</v>
      </c>
      <c r="C248" s="15">
        <v>209.03790000000001</v>
      </c>
      <c r="D248" s="8">
        <f t="shared" si="15"/>
        <v>199.37670867491107</v>
      </c>
      <c r="E248" s="6">
        <f t="shared" si="16"/>
        <v>9.6611913250889359</v>
      </c>
      <c r="F248" s="6">
        <f t="shared" si="17"/>
        <v>9.6611913250889359</v>
      </c>
      <c r="G248" s="6">
        <f t="shared" si="18"/>
        <v>93.338617819973706</v>
      </c>
      <c r="H248" s="9">
        <f t="shared" si="19"/>
        <v>4.6217414761098037E-2</v>
      </c>
    </row>
    <row r="249" spans="2:8">
      <c r="B249" s="14">
        <v>44140.291666666664</v>
      </c>
      <c r="C249" s="15">
        <v>215.70339999999999</v>
      </c>
      <c r="D249" s="8">
        <f t="shared" si="15"/>
        <v>208.9412880867491</v>
      </c>
      <c r="E249" s="6">
        <f t="shared" si="16"/>
        <v>6.7621119132508909</v>
      </c>
      <c r="F249" s="6">
        <f t="shared" si="17"/>
        <v>6.7621119132508909</v>
      </c>
      <c r="G249" s="6">
        <f t="shared" si="18"/>
        <v>45.726157527329626</v>
      </c>
      <c r="H249" s="9">
        <f t="shared" si="19"/>
        <v>3.1349120659437409E-2</v>
      </c>
    </row>
    <row r="250" spans="2:8">
      <c r="B250" s="14">
        <v>44141.291666666664</v>
      </c>
      <c r="C250" s="15">
        <v>216.1189</v>
      </c>
      <c r="D250" s="8">
        <f t="shared" si="15"/>
        <v>215.63577888086746</v>
      </c>
      <c r="E250" s="6">
        <f t="shared" si="16"/>
        <v>0.48312111913253375</v>
      </c>
      <c r="F250" s="6">
        <f t="shared" si="17"/>
        <v>0.48312111913253375</v>
      </c>
      <c r="G250" s="6">
        <f t="shared" si="18"/>
        <v>0.23340601575187186</v>
      </c>
      <c r="H250" s="9">
        <f t="shared" si="19"/>
        <v>2.2354413201831668E-3</v>
      </c>
    </row>
    <row r="251" spans="2:8">
      <c r="B251" s="14">
        <v>44144.291666666664</v>
      </c>
      <c r="C251" s="15">
        <v>210.9699</v>
      </c>
      <c r="D251" s="8">
        <f t="shared" si="15"/>
        <v>216.11406878880865</v>
      </c>
      <c r="E251" s="6">
        <f t="shared" si="16"/>
        <v>-5.1441687888086562</v>
      </c>
      <c r="F251" s="6">
        <f t="shared" si="17"/>
        <v>5.1441687888086562</v>
      </c>
      <c r="G251" s="6">
        <f t="shared" si="18"/>
        <v>26.462472527753118</v>
      </c>
      <c r="H251" s="9">
        <f t="shared" si="19"/>
        <v>2.4383425260232176E-2</v>
      </c>
    </row>
    <row r="252" spans="2:8">
      <c r="B252" s="14">
        <v>44145.291666666664</v>
      </c>
      <c r="C252" s="15">
        <v>203.8407</v>
      </c>
      <c r="D252" s="8">
        <f t="shared" si="15"/>
        <v>211.02134168788808</v>
      </c>
      <c r="E252" s="6">
        <f t="shared" si="16"/>
        <v>-7.1806416878880839</v>
      </c>
      <c r="F252" s="6">
        <f t="shared" si="17"/>
        <v>7.1806416878880839</v>
      </c>
      <c r="G252" s="6">
        <f t="shared" si="18"/>
        <v>51.561615049836227</v>
      </c>
      <c r="H252" s="9">
        <f t="shared" si="19"/>
        <v>3.5226731893523149E-2</v>
      </c>
    </row>
    <row r="253" spans="2:8">
      <c r="B253" s="14">
        <v>44146.291666666664</v>
      </c>
      <c r="C253" s="15">
        <v>209.1925</v>
      </c>
      <c r="D253" s="8">
        <f t="shared" si="15"/>
        <v>203.91250641687887</v>
      </c>
      <c r="E253" s="6">
        <f t="shared" si="16"/>
        <v>5.2799935831211258</v>
      </c>
      <c r="F253" s="6">
        <f t="shared" si="17"/>
        <v>5.2799935831211258</v>
      </c>
      <c r="G253" s="6">
        <f t="shared" si="18"/>
        <v>27.878332237800265</v>
      </c>
      <c r="H253" s="9">
        <f t="shared" si="19"/>
        <v>2.5239879934133038E-2</v>
      </c>
    </row>
    <row r="254" spans="2:8">
      <c r="B254" s="14">
        <v>44147.291666666664</v>
      </c>
      <c r="C254" s="15">
        <v>208.12020000000001</v>
      </c>
      <c r="D254" s="8">
        <f t="shared" si="15"/>
        <v>209.13970006416878</v>
      </c>
      <c r="E254" s="6">
        <f t="shared" si="16"/>
        <v>-1.019500064168767</v>
      </c>
      <c r="F254" s="6">
        <f t="shared" si="17"/>
        <v>1.019500064168767</v>
      </c>
      <c r="G254" s="6">
        <f t="shared" si="18"/>
        <v>1.0393803808401201</v>
      </c>
      <c r="H254" s="9">
        <f t="shared" si="19"/>
        <v>4.8986117838093896E-3</v>
      </c>
    </row>
    <row r="255" spans="2:8">
      <c r="B255" s="14">
        <v>44148.291666666664</v>
      </c>
      <c r="C255" s="15">
        <v>209.15379999999999</v>
      </c>
      <c r="D255" s="8">
        <f t="shared" si="15"/>
        <v>208.1303950006417</v>
      </c>
      <c r="E255" s="6">
        <f t="shared" si="16"/>
        <v>1.0234049993582914</v>
      </c>
      <c r="F255" s="6">
        <f t="shared" si="17"/>
        <v>1.0234049993582914</v>
      </c>
      <c r="G255" s="6">
        <f t="shared" si="18"/>
        <v>1.0473577927115445</v>
      </c>
      <c r="H255" s="9">
        <f t="shared" si="19"/>
        <v>4.8930738975734196E-3</v>
      </c>
    </row>
    <row r="256" spans="2:8">
      <c r="B256" s="14">
        <v>44151.291666666664</v>
      </c>
      <c r="C256" s="15">
        <v>209.8493</v>
      </c>
      <c r="D256" s="8">
        <f t="shared" si="15"/>
        <v>209.1435659500064</v>
      </c>
      <c r="E256" s="6">
        <f t="shared" si="16"/>
        <v>0.70573404999359468</v>
      </c>
      <c r="F256" s="6">
        <f t="shared" si="17"/>
        <v>0.70573404999359468</v>
      </c>
      <c r="G256" s="6">
        <f t="shared" si="18"/>
        <v>0.49806054932036159</v>
      </c>
      <c r="H256" s="9">
        <f t="shared" si="19"/>
        <v>3.3630517232775838E-3</v>
      </c>
    </row>
    <row r="257" spans="2:8">
      <c r="B257" s="14">
        <v>44152.291666666664</v>
      </c>
      <c r="C257" s="15">
        <v>207.17349999999999</v>
      </c>
      <c r="D257" s="8">
        <f t="shared" si="15"/>
        <v>209.84224265950007</v>
      </c>
      <c r="E257" s="6">
        <f t="shared" si="16"/>
        <v>-2.6687426595000829</v>
      </c>
      <c r="F257" s="6">
        <f t="shared" si="17"/>
        <v>2.6687426595000829</v>
      </c>
      <c r="G257" s="6">
        <f t="shared" si="18"/>
        <v>7.1221873826355759</v>
      </c>
      <c r="H257" s="9">
        <f t="shared" si="19"/>
        <v>1.2881679652562143E-2</v>
      </c>
    </row>
    <row r="258" spans="2:8">
      <c r="B258" s="14">
        <v>44153.291666666664</v>
      </c>
      <c r="C258" s="15">
        <v>204.44220000000001</v>
      </c>
      <c r="D258" s="8">
        <f t="shared" si="15"/>
        <v>207.20018742659499</v>
      </c>
      <c r="E258" s="6">
        <f t="shared" si="16"/>
        <v>-2.7579874265949798</v>
      </c>
      <c r="F258" s="6">
        <f t="shared" si="17"/>
        <v>2.7579874265949798</v>
      </c>
      <c r="G258" s="6">
        <f t="shared" si="18"/>
        <v>7.6064946452559985</v>
      </c>
      <c r="H258" s="9">
        <f t="shared" si="19"/>
        <v>1.3490303991030128E-2</v>
      </c>
    </row>
    <row r="259" spans="2:8">
      <c r="B259" s="14">
        <v>44154.291666666664</v>
      </c>
      <c r="C259" s="15">
        <v>205.74</v>
      </c>
      <c r="D259" s="8">
        <f t="shared" si="15"/>
        <v>204.46977987426598</v>
      </c>
      <c r="E259" s="6">
        <f t="shared" si="16"/>
        <v>1.2702201257340278</v>
      </c>
      <c r="F259" s="6">
        <f t="shared" si="17"/>
        <v>1.2702201257340278</v>
      </c>
      <c r="G259" s="6">
        <f t="shared" si="18"/>
        <v>1.6134591678197694</v>
      </c>
      <c r="H259" s="9">
        <f t="shared" si="19"/>
        <v>6.1739094280841246E-3</v>
      </c>
    </row>
    <row r="260" spans="2:8">
      <c r="B260" s="14">
        <v>44155.291666666664</v>
      </c>
      <c r="C260" s="15">
        <v>203.77379999999999</v>
      </c>
      <c r="D260" s="8">
        <f t="shared" ref="D260:D323" si="20">alpha*C259+(1-alpha)*D259</f>
        <v>205.72729779874268</v>
      </c>
      <c r="E260" s="6">
        <f t="shared" ref="E260:E323" si="21">C260-D260</f>
        <v>-1.9534977987426885</v>
      </c>
      <c r="F260" s="6">
        <f t="shared" ref="F260:F323" si="22">ABS(E260)</f>
        <v>1.9534977987426885</v>
      </c>
      <c r="G260" s="6">
        <f t="shared" ref="G260:G323" si="23">E260^2</f>
        <v>3.8161536496925295</v>
      </c>
      <c r="H260" s="9">
        <f t="shared" ref="H260:H323" si="24">F260/C260</f>
        <v>9.5865994487156266E-3</v>
      </c>
    </row>
    <row r="261" spans="2:8">
      <c r="B261" s="14">
        <v>44158.291666666664</v>
      </c>
      <c r="C261" s="15">
        <v>203.5027</v>
      </c>
      <c r="D261" s="8">
        <f t="shared" si="20"/>
        <v>203.79333497798743</v>
      </c>
      <c r="E261" s="6">
        <f t="shared" si="21"/>
        <v>-0.29063497798742333</v>
      </c>
      <c r="F261" s="6">
        <f t="shared" si="22"/>
        <v>0.29063497798742333</v>
      </c>
      <c r="G261" s="6">
        <f t="shared" si="23"/>
        <v>8.446869042975004E-2</v>
      </c>
      <c r="H261" s="9">
        <f t="shared" si="24"/>
        <v>1.4281627614150738E-3</v>
      </c>
    </row>
    <row r="262" spans="2:8">
      <c r="B262" s="14">
        <v>44159.291666666664</v>
      </c>
      <c r="C262" s="15">
        <v>207.13470000000001</v>
      </c>
      <c r="D262" s="8">
        <f t="shared" si="20"/>
        <v>203.50560634977987</v>
      </c>
      <c r="E262" s="6">
        <f t="shared" si="21"/>
        <v>3.6290936502201419</v>
      </c>
      <c r="F262" s="6">
        <f t="shared" si="22"/>
        <v>3.6290936502201419</v>
      </c>
      <c r="G262" s="6">
        <f t="shared" si="23"/>
        <v>13.170320722068153</v>
      </c>
      <c r="H262" s="9">
        <f t="shared" si="24"/>
        <v>1.7520452392670766E-2</v>
      </c>
    </row>
    <row r="263" spans="2:8">
      <c r="B263" s="14">
        <v>44160.291666666664</v>
      </c>
      <c r="C263" s="15">
        <v>207.14439999999999</v>
      </c>
      <c r="D263" s="8">
        <f t="shared" si="20"/>
        <v>207.0984090634978</v>
      </c>
      <c r="E263" s="6">
        <f t="shared" si="21"/>
        <v>4.5990936502192881E-2</v>
      </c>
      <c r="F263" s="6">
        <f t="shared" si="22"/>
        <v>4.5990936502192881E-2</v>
      </c>
      <c r="G263" s="6">
        <f t="shared" si="23"/>
        <v>2.1151662403487374E-3</v>
      </c>
      <c r="H263" s="9">
        <f t="shared" si="24"/>
        <v>2.2202355700754104E-4</v>
      </c>
    </row>
    <row r="264" spans="2:8">
      <c r="B264" s="14">
        <v>44162.291666666664</v>
      </c>
      <c r="C264" s="15">
        <v>208.4616</v>
      </c>
      <c r="D264" s="8">
        <f t="shared" si="20"/>
        <v>207.14394009063494</v>
      </c>
      <c r="E264" s="6">
        <f t="shared" si="21"/>
        <v>1.3176599093650623</v>
      </c>
      <c r="F264" s="6">
        <f t="shared" si="22"/>
        <v>1.3176599093650623</v>
      </c>
      <c r="G264" s="6">
        <f t="shared" si="23"/>
        <v>1.7362276367479441</v>
      </c>
      <c r="H264" s="9">
        <f t="shared" si="24"/>
        <v>6.3208759280609103E-3</v>
      </c>
    </row>
    <row r="265" spans="2:8">
      <c r="B265" s="14">
        <v>44165.291666666664</v>
      </c>
      <c r="C265" s="15">
        <v>207.3381</v>
      </c>
      <c r="D265" s="8">
        <f t="shared" si="20"/>
        <v>208.44842340090634</v>
      </c>
      <c r="E265" s="6">
        <f t="shared" si="21"/>
        <v>-1.1103234009063385</v>
      </c>
      <c r="F265" s="6">
        <f t="shared" si="22"/>
        <v>1.1103234009063385</v>
      </c>
      <c r="G265" s="6">
        <f t="shared" si="23"/>
        <v>1.2328180546002176</v>
      </c>
      <c r="H265" s="9">
        <f t="shared" si="24"/>
        <v>5.3551344442065328E-3</v>
      </c>
    </row>
    <row r="266" spans="2:8">
      <c r="B266" s="14">
        <v>44166.291666666664</v>
      </c>
      <c r="C266" s="15">
        <v>209.41079999999999</v>
      </c>
      <c r="D266" s="8">
        <f t="shared" si="20"/>
        <v>207.34920323400905</v>
      </c>
      <c r="E266" s="6">
        <f t="shared" si="21"/>
        <v>2.0615967659909415</v>
      </c>
      <c r="F266" s="6">
        <f t="shared" si="22"/>
        <v>2.0615967659909415</v>
      </c>
      <c r="G266" s="6">
        <f t="shared" si="23"/>
        <v>4.250181225544309</v>
      </c>
      <c r="H266" s="9">
        <f t="shared" si="24"/>
        <v>9.8447490100364524E-3</v>
      </c>
    </row>
    <row r="267" spans="2:8">
      <c r="B267" s="14">
        <v>44167.291666666664</v>
      </c>
      <c r="C267" s="15">
        <v>208.59719999999999</v>
      </c>
      <c r="D267" s="8">
        <f t="shared" si="20"/>
        <v>209.39018403234007</v>
      </c>
      <c r="E267" s="6">
        <f t="shared" si="21"/>
        <v>-0.79298403234008674</v>
      </c>
      <c r="F267" s="6">
        <f t="shared" si="22"/>
        <v>0.79298403234008674</v>
      </c>
      <c r="G267" s="6">
        <f t="shared" si="23"/>
        <v>0.62882367554634377</v>
      </c>
      <c r="H267" s="9">
        <f t="shared" si="24"/>
        <v>3.8015085166056245E-3</v>
      </c>
    </row>
    <row r="268" spans="2:8">
      <c r="B268" s="14">
        <v>44168.291666666664</v>
      </c>
      <c r="C268" s="15">
        <v>207.50280000000001</v>
      </c>
      <c r="D268" s="8">
        <f t="shared" si="20"/>
        <v>208.6051298403234</v>
      </c>
      <c r="E268" s="6">
        <f t="shared" si="21"/>
        <v>-1.1023298403233923</v>
      </c>
      <c r="F268" s="6">
        <f t="shared" si="22"/>
        <v>1.1023298403233923</v>
      </c>
      <c r="G268" s="6">
        <f t="shared" si="23"/>
        <v>1.2151310768673955</v>
      </c>
      <c r="H268" s="9">
        <f t="shared" si="24"/>
        <v>5.3123612805388281E-3</v>
      </c>
    </row>
    <row r="269" spans="2:8">
      <c r="B269" s="14">
        <v>44169.291666666664</v>
      </c>
      <c r="C269" s="15">
        <v>207.619</v>
      </c>
      <c r="D269" s="8">
        <f t="shared" si="20"/>
        <v>207.51382329840325</v>
      </c>
      <c r="E269" s="6">
        <f t="shared" si="21"/>
        <v>0.10517670159674708</v>
      </c>
      <c r="F269" s="6">
        <f t="shared" si="22"/>
        <v>0.10517670159674708</v>
      </c>
      <c r="G269" s="6">
        <f t="shared" si="23"/>
        <v>1.106213855877118E-2</v>
      </c>
      <c r="H269" s="9">
        <f t="shared" si="24"/>
        <v>5.0658514681578798E-4</v>
      </c>
    </row>
    <row r="270" spans="2:8">
      <c r="B270" s="14">
        <v>44172.291666666664</v>
      </c>
      <c r="C270" s="15">
        <v>207.55119999999999</v>
      </c>
      <c r="D270" s="8">
        <f t="shared" si="20"/>
        <v>207.61794823298405</v>
      </c>
      <c r="E270" s="6">
        <f t="shared" si="21"/>
        <v>-6.6748232984053857E-2</v>
      </c>
      <c r="F270" s="6">
        <f t="shared" si="22"/>
        <v>6.6748232984053857E-2</v>
      </c>
      <c r="G270" s="6">
        <f t="shared" si="23"/>
        <v>4.455326606493535E-3</v>
      </c>
      <c r="H270" s="9">
        <f t="shared" si="24"/>
        <v>3.2159887769405262E-4</v>
      </c>
    </row>
    <row r="271" spans="2:8">
      <c r="B271" s="14">
        <v>44173.291666666664</v>
      </c>
      <c r="C271" s="15">
        <v>209.21709999999999</v>
      </c>
      <c r="D271" s="8">
        <f t="shared" si="20"/>
        <v>207.55186748232984</v>
      </c>
      <c r="E271" s="6">
        <f t="shared" si="21"/>
        <v>1.6652325176701481</v>
      </c>
      <c r="F271" s="6">
        <f t="shared" si="22"/>
        <v>1.6652325176701481</v>
      </c>
      <c r="G271" s="6">
        <f t="shared" si="23"/>
        <v>2.77299933790606</v>
      </c>
      <c r="H271" s="9">
        <f t="shared" si="24"/>
        <v>7.9593518774046107E-3</v>
      </c>
    </row>
    <row r="272" spans="2:8">
      <c r="B272" s="14">
        <v>44174.291666666664</v>
      </c>
      <c r="C272" s="15">
        <v>205.1395</v>
      </c>
      <c r="D272" s="8">
        <f t="shared" si="20"/>
        <v>209.20044767482329</v>
      </c>
      <c r="E272" s="6">
        <f t="shared" si="21"/>
        <v>-4.0609476748232964</v>
      </c>
      <c r="F272" s="6">
        <f t="shared" si="22"/>
        <v>4.0609476748232964</v>
      </c>
      <c r="G272" s="6">
        <f t="shared" si="23"/>
        <v>16.491296017652736</v>
      </c>
      <c r="H272" s="9">
        <f t="shared" si="24"/>
        <v>1.9796029895867429E-2</v>
      </c>
    </row>
    <row r="273" spans="2:8">
      <c r="B273" s="14">
        <v>44175.291666666664</v>
      </c>
      <c r="C273" s="15">
        <v>203.8998</v>
      </c>
      <c r="D273" s="8">
        <f t="shared" si="20"/>
        <v>205.18010947674821</v>
      </c>
      <c r="E273" s="6">
        <f t="shared" si="21"/>
        <v>-1.280309476748215</v>
      </c>
      <c r="F273" s="6">
        <f t="shared" si="22"/>
        <v>1.280309476748215</v>
      </c>
      <c r="G273" s="6">
        <f t="shared" si="23"/>
        <v>1.6391923562512882</v>
      </c>
      <c r="H273" s="9">
        <f t="shared" si="24"/>
        <v>6.2791109983835938E-3</v>
      </c>
    </row>
    <row r="274" spans="2:8">
      <c r="B274" s="14">
        <v>44176.291666666664</v>
      </c>
      <c r="C274" s="15">
        <v>206.55359999999999</v>
      </c>
      <c r="D274" s="8">
        <f t="shared" si="20"/>
        <v>203.91260309476749</v>
      </c>
      <c r="E274" s="6">
        <f t="shared" si="21"/>
        <v>2.6409969052324982</v>
      </c>
      <c r="F274" s="6">
        <f t="shared" si="22"/>
        <v>2.6409969052324982</v>
      </c>
      <c r="G274" s="6">
        <f t="shared" si="23"/>
        <v>6.9748646534476331</v>
      </c>
      <c r="H274" s="9">
        <f t="shared" si="24"/>
        <v>1.2786012469559951E-2</v>
      </c>
    </row>
    <row r="275" spans="2:8">
      <c r="B275" s="14">
        <v>44179.291666666664</v>
      </c>
      <c r="C275" s="15">
        <v>207.464</v>
      </c>
      <c r="D275" s="8">
        <f t="shared" si="20"/>
        <v>206.52719003094765</v>
      </c>
      <c r="E275" s="6">
        <f t="shared" si="21"/>
        <v>0.93680996905234792</v>
      </c>
      <c r="F275" s="6">
        <f t="shared" si="22"/>
        <v>0.93680996905234792</v>
      </c>
      <c r="G275" s="6">
        <f t="shared" si="23"/>
        <v>0.87761291811586106</v>
      </c>
      <c r="H275" s="9">
        <f t="shared" si="24"/>
        <v>4.5155302561039404E-3</v>
      </c>
    </row>
    <row r="276" spans="2:8">
      <c r="B276" s="14">
        <v>44180.291666666664</v>
      </c>
      <c r="C276" s="15">
        <v>207.3963</v>
      </c>
      <c r="D276" s="8">
        <f t="shared" si="20"/>
        <v>207.45463190030949</v>
      </c>
      <c r="E276" s="6">
        <f t="shared" si="21"/>
        <v>-5.8331900309497087E-2</v>
      </c>
      <c r="F276" s="6">
        <f t="shared" si="22"/>
        <v>5.8331900309497087E-2</v>
      </c>
      <c r="G276" s="6">
        <f t="shared" si="23"/>
        <v>3.4026105937171062E-3</v>
      </c>
      <c r="H276" s="9">
        <f t="shared" si="24"/>
        <v>2.8125815315652733E-4</v>
      </c>
    </row>
    <row r="277" spans="2:8">
      <c r="B277" s="14">
        <v>44181.291666666664</v>
      </c>
      <c r="C277" s="15">
        <v>212.3843</v>
      </c>
      <c r="D277" s="8">
        <f t="shared" si="20"/>
        <v>207.39688331900311</v>
      </c>
      <c r="E277" s="6">
        <f t="shared" si="21"/>
        <v>4.987416680996887</v>
      </c>
      <c r="F277" s="6">
        <f t="shared" si="22"/>
        <v>4.987416680996887</v>
      </c>
      <c r="G277" s="6">
        <f t="shared" si="23"/>
        <v>24.874325149886005</v>
      </c>
      <c r="H277" s="9">
        <f t="shared" si="24"/>
        <v>2.3482981938857471E-2</v>
      </c>
    </row>
    <row r="278" spans="2:8">
      <c r="B278" s="14">
        <v>44182.291666666664</v>
      </c>
      <c r="C278" s="15">
        <v>212.51990000000001</v>
      </c>
      <c r="D278" s="8">
        <f t="shared" si="20"/>
        <v>212.33442583319004</v>
      </c>
      <c r="E278" s="6">
        <f t="shared" si="21"/>
        <v>0.18547416680996776</v>
      </c>
      <c r="F278" s="6">
        <f t="shared" si="22"/>
        <v>0.18547416680996776</v>
      </c>
      <c r="G278" s="6">
        <f t="shared" si="23"/>
        <v>3.4400666553851746E-2</v>
      </c>
      <c r="H278" s="9">
        <f t="shared" si="24"/>
        <v>8.7273787918198606E-4</v>
      </c>
    </row>
    <row r="279" spans="2:8">
      <c r="B279" s="14">
        <v>44183.291666666664</v>
      </c>
      <c r="C279" s="15">
        <v>211.71600000000001</v>
      </c>
      <c r="D279" s="8">
        <f t="shared" si="20"/>
        <v>212.51804525833191</v>
      </c>
      <c r="E279" s="6">
        <f t="shared" si="21"/>
        <v>-0.80204525833190132</v>
      </c>
      <c r="F279" s="6">
        <f t="shared" si="22"/>
        <v>0.80204525833190132</v>
      </c>
      <c r="G279" s="6">
        <f t="shared" si="23"/>
        <v>0.64327659641268631</v>
      </c>
      <c r="H279" s="9">
        <f t="shared" si="24"/>
        <v>3.7883072527910094E-3</v>
      </c>
    </row>
    <row r="280" spans="2:8">
      <c r="B280" s="14">
        <v>44186.291666666664</v>
      </c>
      <c r="C280" s="15">
        <v>215.59020000000001</v>
      </c>
      <c r="D280" s="8">
        <f t="shared" si="20"/>
        <v>211.72402045258332</v>
      </c>
      <c r="E280" s="6">
        <f t="shared" si="21"/>
        <v>3.8661795474166922</v>
      </c>
      <c r="F280" s="6">
        <f t="shared" si="22"/>
        <v>3.8661795474166922</v>
      </c>
      <c r="G280" s="6">
        <f t="shared" si="23"/>
        <v>14.947344292863139</v>
      </c>
      <c r="H280" s="9">
        <f t="shared" si="24"/>
        <v>1.7933002276618752E-2</v>
      </c>
    </row>
    <row r="281" spans="2:8">
      <c r="B281" s="14">
        <v>44187.291666666664</v>
      </c>
      <c r="C281" s="15">
        <v>216.89769999999999</v>
      </c>
      <c r="D281" s="8">
        <f t="shared" si="20"/>
        <v>215.55153820452585</v>
      </c>
      <c r="E281" s="6">
        <f t="shared" si="21"/>
        <v>1.3461617954741314</v>
      </c>
      <c r="F281" s="6">
        <f t="shared" si="22"/>
        <v>1.3461617954741314</v>
      </c>
      <c r="G281" s="6">
        <f t="shared" si="23"/>
        <v>1.8121515795941372</v>
      </c>
      <c r="H281" s="9">
        <f t="shared" si="24"/>
        <v>6.2064364697003768E-3</v>
      </c>
    </row>
    <row r="282" spans="2:8">
      <c r="B282" s="14">
        <v>44188.291666666664</v>
      </c>
      <c r="C282" s="15">
        <v>214.06960000000001</v>
      </c>
      <c r="D282" s="8">
        <f t="shared" si="20"/>
        <v>216.88423838204523</v>
      </c>
      <c r="E282" s="6">
        <f t="shared" si="21"/>
        <v>-2.8146383820452172</v>
      </c>
      <c r="F282" s="6">
        <f t="shared" si="22"/>
        <v>2.8146383820452172</v>
      </c>
      <c r="G282" s="6">
        <f t="shared" si="23"/>
        <v>7.9221892216821184</v>
      </c>
      <c r="H282" s="9">
        <f t="shared" si="24"/>
        <v>1.3148239554075951E-2</v>
      </c>
    </row>
    <row r="283" spans="2:8">
      <c r="B283" s="14">
        <v>44189.291666666664</v>
      </c>
      <c r="C283" s="15">
        <v>215.74520000000001</v>
      </c>
      <c r="D283" s="8">
        <f t="shared" si="20"/>
        <v>214.09774638382046</v>
      </c>
      <c r="E283" s="6">
        <f t="shared" si="21"/>
        <v>1.647453616179547</v>
      </c>
      <c r="F283" s="6">
        <f t="shared" si="22"/>
        <v>1.647453616179547</v>
      </c>
      <c r="G283" s="6">
        <f t="shared" si="23"/>
        <v>2.714103417463066</v>
      </c>
      <c r="H283" s="9">
        <f t="shared" si="24"/>
        <v>7.636107853984918E-3</v>
      </c>
    </row>
    <row r="284" spans="2:8">
      <c r="B284" s="14">
        <v>44193.291666666664</v>
      </c>
      <c r="C284" s="15">
        <v>217.88570000000001</v>
      </c>
      <c r="D284" s="8">
        <f t="shared" si="20"/>
        <v>215.7287254638382</v>
      </c>
      <c r="E284" s="6">
        <f t="shared" si="21"/>
        <v>2.1569745361618118</v>
      </c>
      <c r="F284" s="6">
        <f t="shared" si="22"/>
        <v>2.1569745361618118</v>
      </c>
      <c r="G284" s="6">
        <f t="shared" si="23"/>
        <v>4.6525391496504627</v>
      </c>
      <c r="H284" s="9">
        <f t="shared" si="24"/>
        <v>9.8995690683776477E-3</v>
      </c>
    </row>
    <row r="285" spans="2:8">
      <c r="B285" s="14">
        <v>44194.291666666664</v>
      </c>
      <c r="C285" s="15">
        <v>217.1011</v>
      </c>
      <c r="D285" s="8">
        <f t="shared" si="20"/>
        <v>217.86413025463841</v>
      </c>
      <c r="E285" s="6">
        <f t="shared" si="21"/>
        <v>-0.76303025463840868</v>
      </c>
      <c r="F285" s="6">
        <f t="shared" si="22"/>
        <v>0.76303025463840868</v>
      </c>
      <c r="G285" s="6">
        <f t="shared" si="23"/>
        <v>0.58221516949355478</v>
      </c>
      <c r="H285" s="9">
        <f t="shared" si="24"/>
        <v>3.514630992834254E-3</v>
      </c>
    </row>
    <row r="286" spans="2:8">
      <c r="B286" s="14">
        <v>44195.291666666664</v>
      </c>
      <c r="C286" s="15">
        <v>214.7088</v>
      </c>
      <c r="D286" s="8">
        <f t="shared" si="20"/>
        <v>217.10873030254641</v>
      </c>
      <c r="E286" s="6">
        <f t="shared" si="21"/>
        <v>-2.3999303025464087</v>
      </c>
      <c r="F286" s="6">
        <f t="shared" si="22"/>
        <v>2.3999303025464087</v>
      </c>
      <c r="G286" s="6">
        <f t="shared" si="23"/>
        <v>5.759665457080497</v>
      </c>
      <c r="H286" s="9">
        <f t="shared" si="24"/>
        <v>1.1177605680560875E-2</v>
      </c>
    </row>
    <row r="287" spans="2:8">
      <c r="B287" s="14">
        <v>44196.291666666664</v>
      </c>
      <c r="C287" s="15">
        <v>215.4255</v>
      </c>
      <c r="D287" s="8">
        <f t="shared" si="20"/>
        <v>214.73279930302547</v>
      </c>
      <c r="E287" s="6">
        <f t="shared" si="21"/>
        <v>0.69270069697452641</v>
      </c>
      <c r="F287" s="6">
        <f t="shared" si="22"/>
        <v>0.69270069697452641</v>
      </c>
      <c r="G287" s="6">
        <f t="shared" si="23"/>
        <v>0.47983425558899467</v>
      </c>
      <c r="H287" s="9">
        <f t="shared" si="24"/>
        <v>3.2155000080052103E-3</v>
      </c>
    </row>
    <row r="288" spans="2:8">
      <c r="B288" s="14">
        <v>44200.291666666664</v>
      </c>
      <c r="C288" s="15">
        <v>210.8443</v>
      </c>
      <c r="D288" s="8">
        <f t="shared" si="20"/>
        <v>215.41857299303024</v>
      </c>
      <c r="E288" s="6">
        <f t="shared" si="21"/>
        <v>-4.5742729930302346</v>
      </c>
      <c r="F288" s="6">
        <f t="shared" si="22"/>
        <v>4.5742729930302346</v>
      </c>
      <c r="G288" s="6">
        <f t="shared" si="23"/>
        <v>20.923973414765779</v>
      </c>
      <c r="H288" s="9">
        <f t="shared" si="24"/>
        <v>2.1695028004220341E-2</v>
      </c>
    </row>
    <row r="289" spans="2:8">
      <c r="B289" s="14">
        <v>44201.291666666664</v>
      </c>
      <c r="C289" s="15">
        <v>211.04769999999999</v>
      </c>
      <c r="D289" s="8">
        <f t="shared" si="20"/>
        <v>210.89004272993031</v>
      </c>
      <c r="E289" s="6">
        <f t="shared" si="21"/>
        <v>0.15765727006967722</v>
      </c>
      <c r="F289" s="6">
        <f t="shared" si="22"/>
        <v>0.15765727006967722</v>
      </c>
      <c r="G289" s="6">
        <f t="shared" si="23"/>
        <v>2.4855814805823141E-2</v>
      </c>
      <c r="H289" s="9">
        <f t="shared" si="24"/>
        <v>7.4702197687857874E-4</v>
      </c>
    </row>
    <row r="290" spans="2:8">
      <c r="B290" s="14">
        <v>44202.291666666664</v>
      </c>
      <c r="C290" s="15">
        <v>205.5753</v>
      </c>
      <c r="D290" s="8">
        <f t="shared" si="20"/>
        <v>211.04612342729931</v>
      </c>
      <c r="E290" s="6">
        <f t="shared" si="21"/>
        <v>-5.4708234272993082</v>
      </c>
      <c r="F290" s="6">
        <f t="shared" si="22"/>
        <v>5.4708234272993082</v>
      </c>
      <c r="G290" s="6">
        <f t="shared" si="23"/>
        <v>29.929908972686949</v>
      </c>
      <c r="H290" s="9">
        <f t="shared" si="24"/>
        <v>2.6612260457843467E-2</v>
      </c>
    </row>
    <row r="291" spans="2:8">
      <c r="B291" s="14">
        <v>44203.291666666664</v>
      </c>
      <c r="C291" s="15">
        <v>211.4254</v>
      </c>
      <c r="D291" s="8">
        <f t="shared" si="20"/>
        <v>205.63000823427299</v>
      </c>
      <c r="E291" s="6">
        <f t="shared" si="21"/>
        <v>5.795391765727004</v>
      </c>
      <c r="F291" s="6">
        <f t="shared" si="22"/>
        <v>5.795391765727004</v>
      </c>
      <c r="G291" s="6">
        <f t="shared" si="23"/>
        <v>33.58656571825636</v>
      </c>
      <c r="H291" s="9">
        <f t="shared" si="24"/>
        <v>2.7411047895508318E-2</v>
      </c>
    </row>
    <row r="292" spans="2:8">
      <c r="B292" s="14">
        <v>44204.291666666664</v>
      </c>
      <c r="C292" s="15">
        <v>212.71360000000001</v>
      </c>
      <c r="D292" s="8">
        <f t="shared" si="20"/>
        <v>211.36744608234275</v>
      </c>
      <c r="E292" s="6">
        <f t="shared" si="21"/>
        <v>1.3461539176572614</v>
      </c>
      <c r="F292" s="6">
        <f t="shared" si="22"/>
        <v>1.3461539176572614</v>
      </c>
      <c r="G292" s="6">
        <f t="shared" si="23"/>
        <v>1.812130370023993</v>
      </c>
      <c r="H292" s="9">
        <f t="shared" si="24"/>
        <v>6.3284807255260655E-3</v>
      </c>
    </row>
    <row r="293" spans="2:8">
      <c r="B293" s="14">
        <v>44207.291666666664</v>
      </c>
      <c r="C293" s="15">
        <v>210.6506</v>
      </c>
      <c r="D293" s="8">
        <f t="shared" si="20"/>
        <v>212.70013846082344</v>
      </c>
      <c r="E293" s="6">
        <f t="shared" si="21"/>
        <v>-2.0495384608234417</v>
      </c>
      <c r="F293" s="6">
        <f t="shared" si="22"/>
        <v>2.0495384608234417</v>
      </c>
      <c r="G293" s="6">
        <f t="shared" si="23"/>
        <v>4.2006079023945224</v>
      </c>
      <c r="H293" s="9">
        <f t="shared" si="24"/>
        <v>9.729563840897874E-3</v>
      </c>
    </row>
    <row r="294" spans="2:8">
      <c r="B294" s="14">
        <v>44208.291666666664</v>
      </c>
      <c r="C294" s="15">
        <v>208.1711</v>
      </c>
      <c r="D294" s="8">
        <f t="shared" si="20"/>
        <v>210.67109538460824</v>
      </c>
      <c r="E294" s="6">
        <f t="shared" si="21"/>
        <v>-2.4999953846082406</v>
      </c>
      <c r="F294" s="6">
        <f t="shared" si="22"/>
        <v>2.4999953846082406</v>
      </c>
      <c r="G294" s="6">
        <f t="shared" si="23"/>
        <v>6.2499769230625049</v>
      </c>
      <c r="H294" s="9">
        <f t="shared" si="24"/>
        <v>1.2009329751383552E-2</v>
      </c>
    </row>
    <row r="295" spans="2:8">
      <c r="B295" s="14">
        <v>44209.291666666664</v>
      </c>
      <c r="C295" s="15">
        <v>209.5367</v>
      </c>
      <c r="D295" s="8">
        <f t="shared" si="20"/>
        <v>208.19609995384607</v>
      </c>
      <c r="E295" s="6">
        <f t="shared" si="21"/>
        <v>1.3406000461539236</v>
      </c>
      <c r="F295" s="6">
        <f t="shared" si="22"/>
        <v>1.3406000461539236</v>
      </c>
      <c r="G295" s="6">
        <f t="shared" si="23"/>
        <v>1.7972084837479021</v>
      </c>
      <c r="H295" s="9">
        <f t="shared" si="24"/>
        <v>6.3979247843166552E-3</v>
      </c>
    </row>
    <row r="296" spans="2:8">
      <c r="B296" s="14">
        <v>44210.291666666664</v>
      </c>
      <c r="C296" s="15">
        <v>206.3212</v>
      </c>
      <c r="D296" s="8">
        <f t="shared" si="20"/>
        <v>209.52329399953845</v>
      </c>
      <c r="E296" s="6">
        <f t="shared" si="21"/>
        <v>-3.2020939995384481</v>
      </c>
      <c r="F296" s="6">
        <f t="shared" si="22"/>
        <v>3.2020939995384481</v>
      </c>
      <c r="G296" s="6">
        <f t="shared" si="23"/>
        <v>10.253405981880135</v>
      </c>
      <c r="H296" s="9">
        <f t="shared" si="24"/>
        <v>1.5519946566511091E-2</v>
      </c>
    </row>
    <row r="297" spans="2:8">
      <c r="B297" s="14">
        <v>44211.291666666664</v>
      </c>
      <c r="C297" s="15">
        <v>205.96279999999999</v>
      </c>
      <c r="D297" s="8">
        <f t="shared" si="20"/>
        <v>206.3532209399954</v>
      </c>
      <c r="E297" s="6">
        <f t="shared" si="21"/>
        <v>-0.39042093999540839</v>
      </c>
      <c r="F297" s="6">
        <f t="shared" si="22"/>
        <v>0.39042093999540839</v>
      </c>
      <c r="G297" s="6">
        <f t="shared" si="23"/>
        <v>0.15242851038689828</v>
      </c>
      <c r="H297" s="9">
        <f t="shared" si="24"/>
        <v>1.8955895918845948E-3</v>
      </c>
    </row>
    <row r="298" spans="2:8">
      <c r="B298" s="14">
        <v>44215.291666666664</v>
      </c>
      <c r="C298" s="15">
        <v>209.6336</v>
      </c>
      <c r="D298" s="8">
        <f t="shared" si="20"/>
        <v>205.96670420939995</v>
      </c>
      <c r="E298" s="6">
        <f t="shared" si="21"/>
        <v>3.6668957906000514</v>
      </c>
      <c r="F298" s="6">
        <f t="shared" si="22"/>
        <v>3.6668957906000514</v>
      </c>
      <c r="G298" s="6">
        <f t="shared" si="23"/>
        <v>13.446124739120377</v>
      </c>
      <c r="H298" s="9">
        <f t="shared" si="24"/>
        <v>1.7491927775891133E-2</v>
      </c>
    </row>
    <row r="299" spans="2:8">
      <c r="B299" s="14">
        <v>44216.291666666664</v>
      </c>
      <c r="C299" s="15">
        <v>217.2852</v>
      </c>
      <c r="D299" s="8">
        <f t="shared" si="20"/>
        <v>209.59693104209398</v>
      </c>
      <c r="E299" s="6">
        <f t="shared" si="21"/>
        <v>7.6882689579060184</v>
      </c>
      <c r="F299" s="6">
        <f t="shared" si="22"/>
        <v>7.6882689579060184</v>
      </c>
      <c r="G299" s="6">
        <f t="shared" si="23"/>
        <v>59.109479569101296</v>
      </c>
      <c r="H299" s="9">
        <f t="shared" si="24"/>
        <v>3.5383307090892609E-2</v>
      </c>
    </row>
    <row r="300" spans="2:8">
      <c r="B300" s="14">
        <v>44217.291666666664</v>
      </c>
      <c r="C300" s="15">
        <v>217.8954</v>
      </c>
      <c r="D300" s="8">
        <f t="shared" si="20"/>
        <v>217.20831731042094</v>
      </c>
      <c r="E300" s="6">
        <f t="shared" si="21"/>
        <v>0.68708268957905716</v>
      </c>
      <c r="F300" s="6">
        <f t="shared" si="22"/>
        <v>0.68708268957905716</v>
      </c>
      <c r="G300" s="6">
        <f t="shared" si="23"/>
        <v>0.47208262231919101</v>
      </c>
      <c r="H300" s="9">
        <f t="shared" si="24"/>
        <v>3.1532684470578871E-3</v>
      </c>
    </row>
    <row r="301" spans="2:8">
      <c r="B301" s="14">
        <v>44218.291666666664</v>
      </c>
      <c r="C301" s="15">
        <v>218.84450000000001</v>
      </c>
      <c r="D301" s="8">
        <f t="shared" si="20"/>
        <v>217.88852917310419</v>
      </c>
      <c r="E301" s="6">
        <f t="shared" si="21"/>
        <v>0.9559708268958218</v>
      </c>
      <c r="F301" s="6">
        <f t="shared" si="22"/>
        <v>0.9559708268958218</v>
      </c>
      <c r="G301" s="6">
        <f t="shared" si="23"/>
        <v>0.91388022187588125</v>
      </c>
      <c r="H301" s="9">
        <f t="shared" si="24"/>
        <v>4.3682652609310342E-3</v>
      </c>
    </row>
    <row r="302" spans="2:8">
      <c r="B302" s="14">
        <v>44221.291666666664</v>
      </c>
      <c r="C302" s="15">
        <v>222.31200000000001</v>
      </c>
      <c r="D302" s="8">
        <f t="shared" si="20"/>
        <v>218.83494029173104</v>
      </c>
      <c r="E302" s="6">
        <f t="shared" si="21"/>
        <v>3.4770597082689676</v>
      </c>
      <c r="F302" s="6">
        <f t="shared" si="22"/>
        <v>3.4770597082689676</v>
      </c>
      <c r="G302" s="6">
        <f t="shared" si="23"/>
        <v>12.089944214867478</v>
      </c>
      <c r="H302" s="9">
        <f t="shared" si="24"/>
        <v>1.56404499454324E-2</v>
      </c>
    </row>
    <row r="303" spans="2:8">
      <c r="B303" s="14">
        <v>44222.291666666664</v>
      </c>
      <c r="C303" s="15">
        <v>225.0239</v>
      </c>
      <c r="D303" s="8">
        <f t="shared" si="20"/>
        <v>222.27722940291733</v>
      </c>
      <c r="E303" s="6">
        <f t="shared" si="21"/>
        <v>2.7466705970826695</v>
      </c>
      <c r="F303" s="6">
        <f t="shared" si="22"/>
        <v>2.7466705970826695</v>
      </c>
      <c r="G303" s="6">
        <f t="shared" si="23"/>
        <v>7.5441993688784681</v>
      </c>
      <c r="H303" s="9">
        <f t="shared" si="24"/>
        <v>1.2206128313848749E-2</v>
      </c>
    </row>
    <row r="304" spans="2:8">
      <c r="B304" s="14">
        <v>44223.291666666664</v>
      </c>
      <c r="C304" s="15">
        <v>225.57599999999999</v>
      </c>
      <c r="D304" s="8">
        <f t="shared" si="20"/>
        <v>224.99643329402917</v>
      </c>
      <c r="E304" s="6">
        <f t="shared" si="21"/>
        <v>0.57956670597081938</v>
      </c>
      <c r="F304" s="6">
        <f t="shared" si="22"/>
        <v>0.57956670597081938</v>
      </c>
      <c r="G304" s="6">
        <f t="shared" si="23"/>
        <v>0.3358975666698662</v>
      </c>
      <c r="H304" s="9">
        <f t="shared" si="24"/>
        <v>2.5692746833476054E-3</v>
      </c>
    </row>
    <row r="305" spans="2:8">
      <c r="B305" s="14">
        <v>44224.291666666664</v>
      </c>
      <c r="C305" s="15">
        <v>231.41630000000001</v>
      </c>
      <c r="D305" s="8">
        <f t="shared" si="20"/>
        <v>225.57020433294028</v>
      </c>
      <c r="E305" s="6">
        <f t="shared" si="21"/>
        <v>5.8460956670597284</v>
      </c>
      <c r="F305" s="6">
        <f t="shared" si="22"/>
        <v>5.8460956670597284</v>
      </c>
      <c r="G305" s="6">
        <f t="shared" si="23"/>
        <v>34.176834548414533</v>
      </c>
      <c r="H305" s="9">
        <f t="shared" si="24"/>
        <v>2.526224672618017E-2</v>
      </c>
    </row>
    <row r="306" spans="2:8">
      <c r="B306" s="14">
        <v>44225.291666666664</v>
      </c>
      <c r="C306" s="15">
        <v>224.66560000000001</v>
      </c>
      <c r="D306" s="8">
        <f t="shared" si="20"/>
        <v>231.35783904332939</v>
      </c>
      <c r="E306" s="6">
        <f t="shared" si="21"/>
        <v>-6.6922390433293799</v>
      </c>
      <c r="F306" s="6">
        <f t="shared" si="22"/>
        <v>6.6922390433293799</v>
      </c>
      <c r="G306" s="6">
        <f t="shared" si="23"/>
        <v>44.786063413062131</v>
      </c>
      <c r="H306" s="9">
        <f t="shared" si="24"/>
        <v>2.9787555564044426E-2</v>
      </c>
    </row>
    <row r="307" spans="2:8">
      <c r="B307" s="14">
        <v>44228.291666666664</v>
      </c>
      <c r="C307" s="15">
        <v>232.11369999999999</v>
      </c>
      <c r="D307" s="8">
        <f t="shared" si="20"/>
        <v>224.7325223904333</v>
      </c>
      <c r="E307" s="6">
        <f t="shared" si="21"/>
        <v>7.3811776095666914</v>
      </c>
      <c r="F307" s="6">
        <f t="shared" si="22"/>
        <v>7.3811776095666914</v>
      </c>
      <c r="G307" s="6">
        <f t="shared" si="23"/>
        <v>54.481782903968657</v>
      </c>
      <c r="H307" s="9">
        <f t="shared" si="24"/>
        <v>3.1799836069851505E-2</v>
      </c>
    </row>
    <row r="308" spans="2:8">
      <c r="B308" s="14">
        <v>44229.291666666664</v>
      </c>
      <c r="C308" s="15">
        <v>231.97810000000001</v>
      </c>
      <c r="D308" s="8">
        <f t="shared" si="20"/>
        <v>232.03988822390434</v>
      </c>
      <c r="E308" s="6">
        <f t="shared" si="21"/>
        <v>-6.1788223904329698E-2</v>
      </c>
      <c r="F308" s="6">
        <f t="shared" si="22"/>
        <v>6.1788223904329698E-2</v>
      </c>
      <c r="G308" s="6">
        <f t="shared" si="23"/>
        <v>3.81778461325158E-3</v>
      </c>
      <c r="H308" s="9">
        <f t="shared" si="24"/>
        <v>2.6635369418203568E-4</v>
      </c>
    </row>
    <row r="309" spans="2:8">
      <c r="B309" s="14">
        <v>44230.291666666664</v>
      </c>
      <c r="C309" s="15">
        <v>235.35839999999999</v>
      </c>
      <c r="D309" s="8">
        <f t="shared" si="20"/>
        <v>231.97871788223904</v>
      </c>
      <c r="E309" s="6">
        <f t="shared" si="21"/>
        <v>3.3796821177609502</v>
      </c>
      <c r="F309" s="6">
        <f t="shared" si="22"/>
        <v>3.3796821177609502</v>
      </c>
      <c r="G309" s="6">
        <f t="shared" si="23"/>
        <v>11.422251217113141</v>
      </c>
      <c r="H309" s="9">
        <f t="shared" si="24"/>
        <v>1.4359725923361776E-2</v>
      </c>
    </row>
    <row r="310" spans="2:8">
      <c r="B310" s="14">
        <v>44231.291666666664</v>
      </c>
      <c r="C310" s="15">
        <v>234.39949999999999</v>
      </c>
      <c r="D310" s="8">
        <f t="shared" si="20"/>
        <v>235.32460317882237</v>
      </c>
      <c r="E310" s="6">
        <f t="shared" si="21"/>
        <v>-0.92510317882238269</v>
      </c>
      <c r="F310" s="6">
        <f t="shared" si="22"/>
        <v>0.92510317882238269</v>
      </c>
      <c r="G310" s="6">
        <f t="shared" si="23"/>
        <v>0.85581589146727732</v>
      </c>
      <c r="H310" s="9">
        <f t="shared" si="24"/>
        <v>3.9466943351943277E-3</v>
      </c>
    </row>
    <row r="311" spans="2:8">
      <c r="B311" s="14">
        <v>44232.291666666664</v>
      </c>
      <c r="C311" s="15">
        <v>234.58349999999999</v>
      </c>
      <c r="D311" s="8">
        <f t="shared" si="20"/>
        <v>234.4087510317882</v>
      </c>
      <c r="E311" s="6">
        <f t="shared" si="21"/>
        <v>0.17474896821178731</v>
      </c>
      <c r="F311" s="6">
        <f t="shared" si="22"/>
        <v>0.17474896821178731</v>
      </c>
      <c r="G311" s="6">
        <f t="shared" si="23"/>
        <v>3.0537201891084255E-2</v>
      </c>
      <c r="H311" s="9">
        <f t="shared" si="24"/>
        <v>7.4493290539099006E-4</v>
      </c>
    </row>
    <row r="312" spans="2:8">
      <c r="B312" s="14">
        <v>44235.291666666664</v>
      </c>
      <c r="C312" s="15">
        <v>234.845</v>
      </c>
      <c r="D312" s="8">
        <f t="shared" si="20"/>
        <v>234.58175251031787</v>
      </c>
      <c r="E312" s="6">
        <f t="shared" si="21"/>
        <v>0.2632474896821293</v>
      </c>
      <c r="F312" s="6">
        <f t="shared" si="22"/>
        <v>0.2632474896821293</v>
      </c>
      <c r="G312" s="6">
        <f t="shared" si="23"/>
        <v>6.9299240823942773E-2</v>
      </c>
      <c r="H312" s="9">
        <f t="shared" si="24"/>
        <v>1.1209414280999354E-3</v>
      </c>
    </row>
    <row r="313" spans="2:8">
      <c r="B313" s="14">
        <v>44236.291666666664</v>
      </c>
      <c r="C313" s="15">
        <v>236.10419999999999</v>
      </c>
      <c r="D313" s="8">
        <f t="shared" si="20"/>
        <v>234.84236752510316</v>
      </c>
      <c r="E313" s="6">
        <f t="shared" si="21"/>
        <v>1.2618324748968348</v>
      </c>
      <c r="F313" s="6">
        <f t="shared" si="22"/>
        <v>1.2618324748968348</v>
      </c>
      <c r="G313" s="6">
        <f t="shared" si="23"/>
        <v>1.5922211947042713</v>
      </c>
      <c r="H313" s="9">
        <f t="shared" si="24"/>
        <v>5.3443880917697986E-3</v>
      </c>
    </row>
    <row r="314" spans="2:8">
      <c r="B314" s="14">
        <v>44237.291666666664</v>
      </c>
      <c r="C314" s="15">
        <v>235.184</v>
      </c>
      <c r="D314" s="8">
        <f t="shared" si="20"/>
        <v>236.09158167525104</v>
      </c>
      <c r="E314" s="6">
        <f t="shared" si="21"/>
        <v>-0.90758167525103772</v>
      </c>
      <c r="F314" s="6">
        <f t="shared" si="22"/>
        <v>0.90758167525103772</v>
      </c>
      <c r="G314" s="6">
        <f t="shared" si="23"/>
        <v>0.82370449725148009</v>
      </c>
      <c r="H314" s="9">
        <f t="shared" si="24"/>
        <v>3.8590281449887649E-3</v>
      </c>
    </row>
    <row r="315" spans="2:8">
      <c r="B315" s="14">
        <v>44238.291666666664</v>
      </c>
      <c r="C315" s="15">
        <v>236.8015</v>
      </c>
      <c r="D315" s="8">
        <f t="shared" si="20"/>
        <v>235.1930758167525</v>
      </c>
      <c r="E315" s="6">
        <f t="shared" si="21"/>
        <v>1.6084241832475072</v>
      </c>
      <c r="F315" s="6">
        <f t="shared" si="22"/>
        <v>1.6084241832475072</v>
      </c>
      <c r="G315" s="6">
        <f t="shared" si="23"/>
        <v>2.5870283532554108</v>
      </c>
      <c r="H315" s="9">
        <f t="shared" si="24"/>
        <v>6.7922888294521247E-3</v>
      </c>
    </row>
    <row r="316" spans="2:8">
      <c r="B316" s="14">
        <v>44239.291666666664</v>
      </c>
      <c r="C316" s="15">
        <v>237.28579999999999</v>
      </c>
      <c r="D316" s="8">
        <f t="shared" si="20"/>
        <v>236.78541575816752</v>
      </c>
      <c r="E316" s="6">
        <f t="shared" si="21"/>
        <v>0.50038424183247798</v>
      </c>
      <c r="F316" s="6">
        <f t="shared" si="22"/>
        <v>0.50038424183247798</v>
      </c>
      <c r="G316" s="6">
        <f t="shared" si="23"/>
        <v>0.25038438947426384</v>
      </c>
      <c r="H316" s="9">
        <f t="shared" si="24"/>
        <v>2.108782918457312E-3</v>
      </c>
    </row>
    <row r="317" spans="2:8">
      <c r="B317" s="14">
        <v>44243.291666666664</v>
      </c>
      <c r="C317" s="15">
        <v>236.03630000000001</v>
      </c>
      <c r="D317" s="8">
        <f t="shared" si="20"/>
        <v>237.28079615758168</v>
      </c>
      <c r="E317" s="6">
        <f t="shared" si="21"/>
        <v>-1.2444961575816649</v>
      </c>
      <c r="F317" s="6">
        <f t="shared" si="22"/>
        <v>1.2444961575816649</v>
      </c>
      <c r="G317" s="6">
        <f t="shared" si="23"/>
        <v>1.5487706862355282</v>
      </c>
      <c r="H317" s="9">
        <f t="shared" si="24"/>
        <v>5.2724778247314709E-3</v>
      </c>
    </row>
    <row r="318" spans="2:8">
      <c r="B318" s="14">
        <v>44244.291666666664</v>
      </c>
      <c r="C318" s="15">
        <v>237.06540000000001</v>
      </c>
      <c r="D318" s="8">
        <f t="shared" si="20"/>
        <v>236.04874496157584</v>
      </c>
      <c r="E318" s="6">
        <f t="shared" si="21"/>
        <v>1.0166550384241759</v>
      </c>
      <c r="F318" s="6">
        <f t="shared" si="22"/>
        <v>1.0166550384241759</v>
      </c>
      <c r="G318" s="6">
        <f t="shared" si="23"/>
        <v>1.0335874671532626</v>
      </c>
      <c r="H318" s="9">
        <f t="shared" si="24"/>
        <v>4.2885002974882708E-3</v>
      </c>
    </row>
    <row r="319" spans="2:8">
      <c r="B319" s="14">
        <v>44245.291666666664</v>
      </c>
      <c r="C319" s="15">
        <v>236.66739999999999</v>
      </c>
      <c r="D319" s="8">
        <f t="shared" si="20"/>
        <v>237.05523344961577</v>
      </c>
      <c r="E319" s="6">
        <f t="shared" si="21"/>
        <v>-0.38783344961578337</v>
      </c>
      <c r="F319" s="6">
        <f t="shared" si="22"/>
        <v>0.38783344961578337</v>
      </c>
      <c r="G319" s="6">
        <f t="shared" si="23"/>
        <v>0.15041478464087837</v>
      </c>
      <c r="H319" s="9">
        <f t="shared" si="24"/>
        <v>1.6387278079523558E-3</v>
      </c>
    </row>
    <row r="320" spans="2:8">
      <c r="B320" s="14">
        <v>44246.291666666664</v>
      </c>
      <c r="C320" s="15">
        <v>233.9297</v>
      </c>
      <c r="D320" s="8">
        <f t="shared" si="20"/>
        <v>236.67127833449615</v>
      </c>
      <c r="E320" s="6">
        <f t="shared" si="21"/>
        <v>-2.741578334496154</v>
      </c>
      <c r="F320" s="6">
        <f t="shared" si="22"/>
        <v>2.741578334496154</v>
      </c>
      <c r="G320" s="6">
        <f t="shared" si="23"/>
        <v>7.5162517641787057</v>
      </c>
      <c r="H320" s="9">
        <f t="shared" si="24"/>
        <v>1.171966763731221E-2</v>
      </c>
    </row>
    <row r="321" spans="2:8">
      <c r="B321" s="14">
        <v>44249.291666666664</v>
      </c>
      <c r="C321" s="15">
        <v>227.6585</v>
      </c>
      <c r="D321" s="8">
        <f t="shared" si="20"/>
        <v>233.95711578334493</v>
      </c>
      <c r="E321" s="6">
        <f t="shared" si="21"/>
        <v>-6.2986157833449283</v>
      </c>
      <c r="F321" s="6">
        <f t="shared" si="22"/>
        <v>6.2986157833449283</v>
      </c>
      <c r="G321" s="6">
        <f t="shared" si="23"/>
        <v>39.672560786201842</v>
      </c>
      <c r="H321" s="9">
        <f t="shared" si="24"/>
        <v>2.7666947569912514E-2</v>
      </c>
    </row>
    <row r="322" spans="2:8">
      <c r="B322" s="14">
        <v>44250.291666666664</v>
      </c>
      <c r="C322" s="15">
        <v>226.4547</v>
      </c>
      <c r="D322" s="8">
        <f t="shared" si="20"/>
        <v>227.72148615783345</v>
      </c>
      <c r="E322" s="6">
        <f t="shared" si="21"/>
        <v>-1.2667861578334509</v>
      </c>
      <c r="F322" s="6">
        <f t="shared" si="22"/>
        <v>1.2667861578334509</v>
      </c>
      <c r="G322" s="6">
        <f t="shared" si="23"/>
        <v>1.6047471696784368</v>
      </c>
      <c r="H322" s="9">
        <f t="shared" si="24"/>
        <v>5.5939936677554094E-3</v>
      </c>
    </row>
    <row r="323" spans="2:8">
      <c r="B323" s="14">
        <v>44251.291666666664</v>
      </c>
      <c r="C323" s="15">
        <v>227.69730000000001</v>
      </c>
      <c r="D323" s="8">
        <f t="shared" si="20"/>
        <v>226.46736786157834</v>
      </c>
      <c r="E323" s="6">
        <f t="shared" si="21"/>
        <v>1.2299321384216739</v>
      </c>
      <c r="F323" s="6">
        <f t="shared" si="22"/>
        <v>1.2299321384216739</v>
      </c>
      <c r="G323" s="6">
        <f t="shared" si="23"/>
        <v>1.5127330651225117</v>
      </c>
      <c r="H323" s="9">
        <f t="shared" si="24"/>
        <v>5.4016105523503081E-3</v>
      </c>
    </row>
    <row r="324" spans="2:8">
      <c r="B324" s="14">
        <v>44252.291666666664</v>
      </c>
      <c r="C324" s="15">
        <v>222.2998</v>
      </c>
      <c r="D324" s="8">
        <f t="shared" ref="D324:D387" si="25">alpha*C323+(1-alpha)*D323</f>
        <v>227.68500067861581</v>
      </c>
      <c r="E324" s="6">
        <f t="shared" ref="E324:E387" si="26">C324-D324</f>
        <v>-5.3852006786158029</v>
      </c>
      <c r="F324" s="6">
        <f t="shared" ref="F324:F387" si="27">ABS(E324)</f>
        <v>5.3852006786158029</v>
      </c>
      <c r="G324" s="6">
        <f t="shared" ref="G324:G387" si="28">E324^2</f>
        <v>29.000386348964103</v>
      </c>
      <c r="H324" s="9">
        <f t="shared" ref="H324:H387" si="29">F324/C324</f>
        <v>2.4224946125078847E-2</v>
      </c>
    </row>
    <row r="325" spans="2:8">
      <c r="B325" s="14">
        <v>44253.291666666664</v>
      </c>
      <c r="C325" s="15">
        <v>225.5907</v>
      </c>
      <c r="D325" s="8">
        <f t="shared" si="25"/>
        <v>222.35365200678618</v>
      </c>
      <c r="E325" s="6">
        <f t="shared" si="26"/>
        <v>3.237047993213821</v>
      </c>
      <c r="F325" s="6">
        <f t="shared" si="27"/>
        <v>3.237047993213821</v>
      </c>
      <c r="G325" s="6">
        <f t="shared" si="28"/>
        <v>10.478479710369626</v>
      </c>
      <c r="H325" s="9">
        <f t="shared" si="29"/>
        <v>1.434920851441935E-2</v>
      </c>
    </row>
    <row r="326" spans="2:8">
      <c r="B326" s="14">
        <v>44256.291666666664</v>
      </c>
      <c r="C326" s="15">
        <v>230.01750000000001</v>
      </c>
      <c r="D326" s="8">
        <f t="shared" si="25"/>
        <v>225.55832952006784</v>
      </c>
      <c r="E326" s="6">
        <f t="shared" si="26"/>
        <v>4.459170479932169</v>
      </c>
      <c r="F326" s="6">
        <f t="shared" si="27"/>
        <v>4.459170479932169</v>
      </c>
      <c r="G326" s="6">
        <f t="shared" si="28"/>
        <v>19.884201369098491</v>
      </c>
      <c r="H326" s="9">
        <f t="shared" si="29"/>
        <v>1.938622270015181E-2</v>
      </c>
    </row>
    <row r="327" spans="2:8">
      <c r="B327" s="14">
        <v>44257.291666666664</v>
      </c>
      <c r="C327" s="15">
        <v>227.03720000000001</v>
      </c>
      <c r="D327" s="8">
        <f t="shared" si="25"/>
        <v>229.97290829520071</v>
      </c>
      <c r="E327" s="6">
        <f t="shared" si="26"/>
        <v>-2.9357082952006976</v>
      </c>
      <c r="F327" s="6">
        <f t="shared" si="27"/>
        <v>2.9357082952006976</v>
      </c>
      <c r="G327" s="6">
        <f t="shared" si="28"/>
        <v>8.6183831945101872</v>
      </c>
      <c r="H327" s="9">
        <f t="shared" si="29"/>
        <v>1.2930516651899766E-2</v>
      </c>
    </row>
    <row r="328" spans="2:8">
      <c r="B328" s="14">
        <v>44258.291666666664</v>
      </c>
      <c r="C328" s="15">
        <v>220.91159999999999</v>
      </c>
      <c r="D328" s="8">
        <f t="shared" si="25"/>
        <v>227.06655708295202</v>
      </c>
      <c r="E328" s="6">
        <f t="shared" si="26"/>
        <v>-6.1549570829520235</v>
      </c>
      <c r="F328" s="6">
        <f t="shared" si="27"/>
        <v>6.1549570829520235</v>
      </c>
      <c r="G328" s="6">
        <f t="shared" si="28"/>
        <v>37.883496692981282</v>
      </c>
      <c r="H328" s="9">
        <f t="shared" si="29"/>
        <v>2.7861629189920419E-2</v>
      </c>
    </row>
    <row r="329" spans="2:8">
      <c r="B329" s="14">
        <v>44259.291666666664</v>
      </c>
      <c r="C329" s="15">
        <v>220.10579999999999</v>
      </c>
      <c r="D329" s="8">
        <f t="shared" si="25"/>
        <v>220.97314957082952</v>
      </c>
      <c r="E329" s="6">
        <f t="shared" si="26"/>
        <v>-0.86734957082953201</v>
      </c>
      <c r="F329" s="6">
        <f t="shared" si="27"/>
        <v>0.86734957082953201</v>
      </c>
      <c r="G329" s="6">
        <f t="shared" si="28"/>
        <v>0.75229527801817342</v>
      </c>
      <c r="H329" s="9">
        <f t="shared" si="29"/>
        <v>3.940602977429636E-3</v>
      </c>
    </row>
    <row r="330" spans="2:8">
      <c r="B330" s="14">
        <v>44260.291666666664</v>
      </c>
      <c r="C330" s="15">
        <v>224.83349999999999</v>
      </c>
      <c r="D330" s="8">
        <f t="shared" si="25"/>
        <v>220.1144734957083</v>
      </c>
      <c r="E330" s="6">
        <f t="shared" si="26"/>
        <v>4.7190265042916906</v>
      </c>
      <c r="F330" s="6">
        <f t="shared" si="27"/>
        <v>4.7190265042916906</v>
      </c>
      <c r="G330" s="6">
        <f t="shared" si="28"/>
        <v>22.269211148207454</v>
      </c>
      <c r="H330" s="9">
        <f t="shared" si="29"/>
        <v>2.0988982977588708E-2</v>
      </c>
    </row>
    <row r="331" spans="2:8">
      <c r="B331" s="14">
        <v>44263.291666666664</v>
      </c>
      <c r="C331" s="15">
        <v>220.7465</v>
      </c>
      <c r="D331" s="8">
        <f t="shared" si="25"/>
        <v>224.78630973495709</v>
      </c>
      <c r="E331" s="6">
        <f t="shared" si="26"/>
        <v>-4.0398097349570889</v>
      </c>
      <c r="F331" s="6">
        <f t="shared" si="27"/>
        <v>4.0398097349570889</v>
      </c>
      <c r="G331" s="6">
        <f t="shared" si="28"/>
        <v>16.320062694654066</v>
      </c>
      <c r="H331" s="9">
        <f t="shared" si="29"/>
        <v>1.8300674008227033E-2</v>
      </c>
    </row>
    <row r="332" spans="2:8">
      <c r="B332" s="14">
        <v>44264.291666666664</v>
      </c>
      <c r="C332" s="15">
        <v>226.94980000000001</v>
      </c>
      <c r="D332" s="8">
        <f t="shared" si="25"/>
        <v>220.78689809734956</v>
      </c>
      <c r="E332" s="6">
        <f t="shared" si="26"/>
        <v>6.1629019026504466</v>
      </c>
      <c r="F332" s="6">
        <f t="shared" si="27"/>
        <v>6.1629019026504466</v>
      </c>
      <c r="G332" s="6">
        <f t="shared" si="28"/>
        <v>37.981359861692496</v>
      </c>
      <c r="H332" s="9">
        <f t="shared" si="29"/>
        <v>2.7155352869447105E-2</v>
      </c>
    </row>
    <row r="333" spans="2:8">
      <c r="B333" s="14">
        <v>44265.291666666664</v>
      </c>
      <c r="C333" s="15">
        <v>225.62950000000001</v>
      </c>
      <c r="D333" s="8">
        <f t="shared" si="25"/>
        <v>226.88817098097351</v>
      </c>
      <c r="E333" s="6">
        <f t="shared" si="26"/>
        <v>-1.2586709809735055</v>
      </c>
      <c r="F333" s="6">
        <f t="shared" si="27"/>
        <v>1.2586709809735055</v>
      </c>
      <c r="G333" s="6">
        <f t="shared" si="28"/>
        <v>1.5842526383448066</v>
      </c>
      <c r="H333" s="9">
        <f t="shared" si="29"/>
        <v>5.5784858849286349E-3</v>
      </c>
    </row>
    <row r="334" spans="2:8">
      <c r="B334" s="14">
        <v>44266.291666666664</v>
      </c>
      <c r="C334" s="15">
        <v>230.20189999999999</v>
      </c>
      <c r="D334" s="8">
        <f t="shared" si="25"/>
        <v>225.64208670980975</v>
      </c>
      <c r="E334" s="6">
        <f t="shared" si="26"/>
        <v>4.5598132901902488</v>
      </c>
      <c r="F334" s="6">
        <f t="shared" si="27"/>
        <v>4.5598132901902488</v>
      </c>
      <c r="G334" s="6">
        <f t="shared" si="28"/>
        <v>20.791897241395624</v>
      </c>
      <c r="H334" s="9">
        <f t="shared" si="29"/>
        <v>1.9807887294545565E-2</v>
      </c>
    </row>
    <row r="335" spans="2:8">
      <c r="B335" s="14">
        <v>44267.291666666664</v>
      </c>
      <c r="C335" s="15">
        <v>228.8623</v>
      </c>
      <c r="D335" s="8">
        <f t="shared" si="25"/>
        <v>230.15630186709808</v>
      </c>
      <c r="E335" s="6">
        <f t="shared" si="26"/>
        <v>-1.2940018670980749</v>
      </c>
      <c r="F335" s="6">
        <f t="shared" si="27"/>
        <v>1.2940018670980749</v>
      </c>
      <c r="G335" s="6">
        <f t="shared" si="28"/>
        <v>1.6744408320533037</v>
      </c>
      <c r="H335" s="9">
        <f t="shared" si="29"/>
        <v>5.6540630199822112E-3</v>
      </c>
    </row>
    <row r="336" spans="2:8">
      <c r="B336" s="14">
        <v>44270.291666666664</v>
      </c>
      <c r="C336" s="15">
        <v>227.94970000000001</v>
      </c>
      <c r="D336" s="8">
        <f t="shared" si="25"/>
        <v>228.87524001867098</v>
      </c>
      <c r="E336" s="6">
        <f t="shared" si="26"/>
        <v>-0.92554001867097213</v>
      </c>
      <c r="F336" s="6">
        <f t="shared" si="27"/>
        <v>0.92554001867097213</v>
      </c>
      <c r="G336" s="6">
        <f t="shared" si="28"/>
        <v>0.85662432616146345</v>
      </c>
      <c r="H336" s="9">
        <f t="shared" si="29"/>
        <v>4.0602818019544315E-3</v>
      </c>
    </row>
    <row r="337" spans="2:8">
      <c r="B337" s="14">
        <v>44271.291666666664</v>
      </c>
      <c r="C337" s="15">
        <v>230.76499999999999</v>
      </c>
      <c r="D337" s="8">
        <f t="shared" si="25"/>
        <v>227.95895540018674</v>
      </c>
      <c r="E337" s="6">
        <f t="shared" si="26"/>
        <v>2.8060445998132479</v>
      </c>
      <c r="F337" s="6">
        <f t="shared" si="27"/>
        <v>2.8060445998132479</v>
      </c>
      <c r="G337" s="6">
        <f t="shared" si="28"/>
        <v>7.8738862961410909</v>
      </c>
      <c r="H337" s="9">
        <f t="shared" si="29"/>
        <v>1.2159749527932088E-2</v>
      </c>
    </row>
    <row r="338" spans="2:8">
      <c r="B338" s="14">
        <v>44272.291666666664</v>
      </c>
      <c r="C338" s="15">
        <v>230.1146</v>
      </c>
      <c r="D338" s="8">
        <f t="shared" si="25"/>
        <v>230.73693955400185</v>
      </c>
      <c r="E338" s="6">
        <f t="shared" si="26"/>
        <v>-0.62233955400185437</v>
      </c>
      <c r="F338" s="6">
        <f t="shared" si="27"/>
        <v>0.62233955400185437</v>
      </c>
      <c r="G338" s="6">
        <f t="shared" si="28"/>
        <v>0.38730652047522701</v>
      </c>
      <c r="H338" s="9">
        <f t="shared" si="29"/>
        <v>2.7044766129652544E-3</v>
      </c>
    </row>
    <row r="339" spans="2:8">
      <c r="B339" s="14">
        <v>44273.291666666664</v>
      </c>
      <c r="C339" s="15">
        <v>223.97919999999999</v>
      </c>
      <c r="D339" s="8">
        <f t="shared" si="25"/>
        <v>230.12082339554001</v>
      </c>
      <c r="E339" s="6">
        <f t="shared" si="26"/>
        <v>-6.141623395540023</v>
      </c>
      <c r="F339" s="6">
        <f t="shared" si="27"/>
        <v>6.141623395540023</v>
      </c>
      <c r="G339" s="6">
        <f t="shared" si="28"/>
        <v>37.719537932644563</v>
      </c>
      <c r="H339" s="9">
        <f t="shared" si="29"/>
        <v>2.7420507777240134E-2</v>
      </c>
    </row>
    <row r="340" spans="2:8">
      <c r="B340" s="14">
        <v>44274.291666666664</v>
      </c>
      <c r="C340" s="15">
        <v>223.62</v>
      </c>
      <c r="D340" s="8">
        <f t="shared" si="25"/>
        <v>224.0406162339554</v>
      </c>
      <c r="E340" s="6">
        <f t="shared" si="26"/>
        <v>-0.42061623395539982</v>
      </c>
      <c r="F340" s="6">
        <f t="shared" si="27"/>
        <v>0.42061623395539982</v>
      </c>
      <c r="G340" s="6">
        <f t="shared" si="28"/>
        <v>0.17691801626682363</v>
      </c>
      <c r="H340" s="9">
        <f t="shared" si="29"/>
        <v>1.8809419280717279E-3</v>
      </c>
    </row>
    <row r="341" spans="2:8">
      <c r="B341" s="14">
        <v>44277.291666666664</v>
      </c>
      <c r="C341" s="15">
        <v>229.09530000000001</v>
      </c>
      <c r="D341" s="8">
        <f t="shared" si="25"/>
        <v>223.62420616233956</v>
      </c>
      <c r="E341" s="6">
        <f t="shared" si="26"/>
        <v>5.4710938376604474</v>
      </c>
      <c r="F341" s="6">
        <f t="shared" si="27"/>
        <v>5.4710938376604474</v>
      </c>
      <c r="G341" s="6">
        <f t="shared" si="28"/>
        <v>29.932867780486124</v>
      </c>
      <c r="H341" s="9">
        <f t="shared" si="29"/>
        <v>2.3881301090246929E-2</v>
      </c>
    </row>
    <row r="342" spans="2:8">
      <c r="B342" s="14">
        <v>44278.291666666664</v>
      </c>
      <c r="C342" s="15">
        <v>230.6388</v>
      </c>
      <c r="D342" s="8">
        <f t="shared" si="25"/>
        <v>229.04058906162339</v>
      </c>
      <c r="E342" s="6">
        <f t="shared" si="26"/>
        <v>1.5982109383766101</v>
      </c>
      <c r="F342" s="6">
        <f t="shared" si="27"/>
        <v>1.5982109383766101</v>
      </c>
      <c r="G342" s="6">
        <f t="shared" si="28"/>
        <v>2.5542782035466445</v>
      </c>
      <c r="H342" s="9">
        <f t="shared" si="29"/>
        <v>6.929497284830697E-3</v>
      </c>
    </row>
    <row r="343" spans="2:8">
      <c r="B343" s="14">
        <v>44279.291666666664</v>
      </c>
      <c r="C343" s="15">
        <v>228.58070000000001</v>
      </c>
      <c r="D343" s="8">
        <f t="shared" si="25"/>
        <v>230.62281789061623</v>
      </c>
      <c r="E343" s="6">
        <f t="shared" si="26"/>
        <v>-2.0421178906162254</v>
      </c>
      <c r="F343" s="6">
        <f t="shared" si="27"/>
        <v>2.0421178906162254</v>
      </c>
      <c r="G343" s="6">
        <f t="shared" si="28"/>
        <v>4.170245479174862</v>
      </c>
      <c r="H343" s="9">
        <f t="shared" si="29"/>
        <v>8.9339033899897297E-3</v>
      </c>
    </row>
    <row r="344" spans="2:8">
      <c r="B344" s="14">
        <v>44280.291666666664</v>
      </c>
      <c r="C344" s="15">
        <v>225.55179999999999</v>
      </c>
      <c r="D344" s="8">
        <f t="shared" si="25"/>
        <v>228.60112117890617</v>
      </c>
      <c r="E344" s="6">
        <f t="shared" si="26"/>
        <v>-3.0493211789061831</v>
      </c>
      <c r="F344" s="6">
        <f t="shared" si="27"/>
        <v>3.0493211789061831</v>
      </c>
      <c r="G344" s="6">
        <f t="shared" si="28"/>
        <v>9.2983596521257947</v>
      </c>
      <c r="H344" s="9">
        <f t="shared" si="29"/>
        <v>1.3519383037094731E-2</v>
      </c>
    </row>
    <row r="345" spans="2:8">
      <c r="B345" s="14">
        <v>44281.291666666664</v>
      </c>
      <c r="C345" s="15">
        <v>229.57089999999999</v>
      </c>
      <c r="D345" s="8">
        <f t="shared" si="25"/>
        <v>225.58229321178905</v>
      </c>
      <c r="E345" s="6">
        <f t="shared" si="26"/>
        <v>3.9886067882109444</v>
      </c>
      <c r="F345" s="6">
        <f t="shared" si="27"/>
        <v>3.9886067882109444</v>
      </c>
      <c r="G345" s="6">
        <f t="shared" si="28"/>
        <v>15.908984110962425</v>
      </c>
      <c r="H345" s="9">
        <f t="shared" si="29"/>
        <v>1.7374182826355365E-2</v>
      </c>
    </row>
    <row r="346" spans="2:8">
      <c r="B346" s="14">
        <v>44284.291666666664</v>
      </c>
      <c r="C346" s="15">
        <v>228.3672</v>
      </c>
      <c r="D346" s="8">
        <f t="shared" si="25"/>
        <v>229.5310139321179</v>
      </c>
      <c r="E346" s="6">
        <f t="shared" si="26"/>
        <v>-1.163813932117904</v>
      </c>
      <c r="F346" s="6">
        <f t="shared" si="27"/>
        <v>1.163813932117904</v>
      </c>
      <c r="G346" s="6">
        <f t="shared" si="28"/>
        <v>1.3544628685917373</v>
      </c>
      <c r="H346" s="9">
        <f t="shared" si="29"/>
        <v>5.0962394429581127E-3</v>
      </c>
    </row>
    <row r="347" spans="2:8">
      <c r="B347" s="14">
        <v>44285.291666666664</v>
      </c>
      <c r="C347" s="15">
        <v>225.0762</v>
      </c>
      <c r="D347" s="8">
        <f t="shared" si="25"/>
        <v>228.37883813932118</v>
      </c>
      <c r="E347" s="6">
        <f t="shared" si="26"/>
        <v>-3.302638139321175</v>
      </c>
      <c r="F347" s="6">
        <f t="shared" si="27"/>
        <v>3.302638139321175</v>
      </c>
      <c r="G347" s="6">
        <f t="shared" si="28"/>
        <v>10.907418679298832</v>
      </c>
      <c r="H347" s="9">
        <f t="shared" si="29"/>
        <v>1.4673422331286804E-2</v>
      </c>
    </row>
    <row r="348" spans="2:8">
      <c r="B348" s="14">
        <v>44286.291666666664</v>
      </c>
      <c r="C348" s="15">
        <v>228.8817</v>
      </c>
      <c r="D348" s="8">
        <f t="shared" si="25"/>
        <v>225.1092263813932</v>
      </c>
      <c r="E348" s="6">
        <f t="shared" si="26"/>
        <v>3.7724736186067958</v>
      </c>
      <c r="F348" s="6">
        <f t="shared" si="27"/>
        <v>3.7724736186067958</v>
      </c>
      <c r="G348" s="6">
        <f t="shared" si="28"/>
        <v>14.231557203084252</v>
      </c>
      <c r="H348" s="9">
        <f t="shared" si="29"/>
        <v>1.6482198527041681E-2</v>
      </c>
    </row>
    <row r="349" spans="2:8">
      <c r="B349" s="14">
        <v>44287.291666666664</v>
      </c>
      <c r="C349" s="15">
        <v>235.26939999999999</v>
      </c>
      <c r="D349" s="8">
        <f t="shared" si="25"/>
        <v>228.84397526381395</v>
      </c>
      <c r="E349" s="6">
        <f t="shared" si="26"/>
        <v>6.425424736186045</v>
      </c>
      <c r="F349" s="6">
        <f t="shared" si="27"/>
        <v>6.425424736186045</v>
      </c>
      <c r="G349" s="6">
        <f t="shared" si="28"/>
        <v>41.286083040391503</v>
      </c>
      <c r="H349" s="9">
        <f t="shared" si="29"/>
        <v>2.7310924141371744E-2</v>
      </c>
    </row>
    <row r="350" spans="2:8">
      <c r="B350" s="14">
        <v>44291.291666666664</v>
      </c>
      <c r="C350" s="15">
        <v>241.79310000000001</v>
      </c>
      <c r="D350" s="8">
        <f t="shared" si="25"/>
        <v>235.20514575263812</v>
      </c>
      <c r="E350" s="6">
        <f t="shared" si="26"/>
        <v>6.5879542473618926</v>
      </c>
      <c r="F350" s="6">
        <f t="shared" si="27"/>
        <v>6.5879542473618926</v>
      </c>
      <c r="G350" s="6">
        <f t="shared" si="28"/>
        <v>43.401141165333598</v>
      </c>
      <c r="H350" s="9">
        <f t="shared" si="29"/>
        <v>2.7246245849703289E-2</v>
      </c>
    </row>
    <row r="351" spans="2:8">
      <c r="B351" s="14">
        <v>44292.291666666664</v>
      </c>
      <c r="C351" s="15">
        <v>240.61840000000001</v>
      </c>
      <c r="D351" s="8">
        <f t="shared" si="25"/>
        <v>241.72722045752639</v>
      </c>
      <c r="E351" s="6">
        <f t="shared" si="26"/>
        <v>-1.1088204575263774</v>
      </c>
      <c r="F351" s="6">
        <f t="shared" si="27"/>
        <v>1.1088204575263774</v>
      </c>
      <c r="G351" s="6">
        <f t="shared" si="28"/>
        <v>1.2294828070290049</v>
      </c>
      <c r="H351" s="9">
        <f t="shared" si="29"/>
        <v>4.6082114149473908E-3</v>
      </c>
    </row>
    <row r="352" spans="2:8">
      <c r="B352" s="14">
        <v>44293.291666666664</v>
      </c>
      <c r="C352" s="15">
        <v>242.59889999999999</v>
      </c>
      <c r="D352" s="8">
        <f t="shared" si="25"/>
        <v>240.62948820457527</v>
      </c>
      <c r="E352" s="6">
        <f t="shared" si="26"/>
        <v>1.969411795424719</v>
      </c>
      <c r="F352" s="6">
        <f t="shared" si="27"/>
        <v>1.969411795424719</v>
      </c>
      <c r="G352" s="6">
        <f t="shared" si="28"/>
        <v>3.8785828199580155</v>
      </c>
      <c r="H352" s="9">
        <f t="shared" si="29"/>
        <v>8.1179749595926415E-3</v>
      </c>
    </row>
    <row r="353" spans="2:8">
      <c r="B353" s="14">
        <v>44294.291666666664</v>
      </c>
      <c r="C353" s="15">
        <v>245.8509</v>
      </c>
      <c r="D353" s="8">
        <f t="shared" si="25"/>
        <v>242.57920588204573</v>
      </c>
      <c r="E353" s="6">
        <f t="shared" si="26"/>
        <v>3.2716941179542687</v>
      </c>
      <c r="F353" s="6">
        <f t="shared" si="27"/>
        <v>3.2716941179542687</v>
      </c>
      <c r="G353" s="6">
        <f t="shared" si="28"/>
        <v>10.70398240145656</v>
      </c>
      <c r="H353" s="9">
        <f t="shared" si="29"/>
        <v>1.3307635310483991E-2</v>
      </c>
    </row>
    <row r="354" spans="2:8">
      <c r="B354" s="14">
        <v>44295.291666666664</v>
      </c>
      <c r="C354" s="15">
        <v>248.375</v>
      </c>
      <c r="D354" s="8">
        <f t="shared" si="25"/>
        <v>245.81818305882047</v>
      </c>
      <c r="E354" s="6">
        <f t="shared" si="26"/>
        <v>2.5568169411795338</v>
      </c>
      <c r="F354" s="6">
        <f t="shared" si="27"/>
        <v>2.5568169411795338</v>
      </c>
      <c r="G354" s="6">
        <f t="shared" si="28"/>
        <v>6.5373128707026682</v>
      </c>
      <c r="H354" s="9">
        <f t="shared" si="29"/>
        <v>1.0294179934291027E-2</v>
      </c>
    </row>
    <row r="355" spans="2:8">
      <c r="B355" s="14">
        <v>44298.291666666664</v>
      </c>
      <c r="C355" s="15">
        <v>248.4333</v>
      </c>
      <c r="D355" s="8">
        <f t="shared" si="25"/>
        <v>248.3494318305882</v>
      </c>
      <c r="E355" s="6">
        <f t="shared" si="26"/>
        <v>8.3868169411800864E-2</v>
      </c>
      <c r="F355" s="6">
        <f t="shared" si="27"/>
        <v>8.3868169411800864E-2</v>
      </c>
      <c r="G355" s="6">
        <f t="shared" si="28"/>
        <v>7.0338698404865301E-3</v>
      </c>
      <c r="H355" s="9">
        <f t="shared" si="29"/>
        <v>3.3758827585432733E-4</v>
      </c>
    </row>
    <row r="356" spans="2:8">
      <c r="B356" s="14">
        <v>44299.291666666664</v>
      </c>
      <c r="C356" s="15">
        <v>250.93790000000001</v>
      </c>
      <c r="D356" s="8">
        <f t="shared" si="25"/>
        <v>248.43246131830588</v>
      </c>
      <c r="E356" s="6">
        <f t="shared" si="26"/>
        <v>2.5054386816941303</v>
      </c>
      <c r="F356" s="6">
        <f t="shared" si="27"/>
        <v>2.5054386816941303</v>
      </c>
      <c r="G356" s="6">
        <f t="shared" si="28"/>
        <v>6.277222987729222</v>
      </c>
      <c r="H356" s="9">
        <f t="shared" si="29"/>
        <v>9.9842976357661806E-3</v>
      </c>
    </row>
    <row r="357" spans="2:8">
      <c r="B357" s="14">
        <v>44300.291666666664</v>
      </c>
      <c r="C357" s="15">
        <v>248.12260000000001</v>
      </c>
      <c r="D357" s="8">
        <f t="shared" si="25"/>
        <v>250.91284561318307</v>
      </c>
      <c r="E357" s="6">
        <f t="shared" si="26"/>
        <v>-2.7902456131830604</v>
      </c>
      <c r="F357" s="6">
        <f t="shared" si="27"/>
        <v>2.7902456131830604</v>
      </c>
      <c r="G357" s="6">
        <f t="shared" si="28"/>
        <v>7.7854705818873127</v>
      </c>
      <c r="H357" s="9">
        <f t="shared" si="29"/>
        <v>1.1245431142439505E-2</v>
      </c>
    </row>
    <row r="358" spans="2:8">
      <c r="B358" s="14">
        <v>44301.291666666664</v>
      </c>
      <c r="C358" s="15">
        <v>251.91839999999999</v>
      </c>
      <c r="D358" s="8">
        <f t="shared" si="25"/>
        <v>248.15050245613185</v>
      </c>
      <c r="E358" s="6">
        <f t="shared" si="26"/>
        <v>3.7678975438681448</v>
      </c>
      <c r="F358" s="6">
        <f t="shared" si="27"/>
        <v>3.7678975438681448</v>
      </c>
      <c r="G358" s="6">
        <f t="shared" si="28"/>
        <v>14.197051901087598</v>
      </c>
      <c r="H358" s="9">
        <f t="shared" si="29"/>
        <v>1.4956817540394608E-2</v>
      </c>
    </row>
    <row r="359" spans="2:8">
      <c r="B359" s="14">
        <v>44302.291666666664</v>
      </c>
      <c r="C359" s="15">
        <v>253.12209999999999</v>
      </c>
      <c r="D359" s="8">
        <f t="shared" si="25"/>
        <v>251.88072102456132</v>
      </c>
      <c r="E359" s="6">
        <f t="shared" si="26"/>
        <v>1.2413789754386642</v>
      </c>
      <c r="F359" s="6">
        <f t="shared" si="27"/>
        <v>1.2413789754386642</v>
      </c>
      <c r="G359" s="6">
        <f t="shared" si="28"/>
        <v>1.5410217606611476</v>
      </c>
      <c r="H359" s="9">
        <f t="shared" si="29"/>
        <v>4.9042694234863893E-3</v>
      </c>
    </row>
    <row r="360" spans="2:8">
      <c r="B360" s="14">
        <v>44305.291666666664</v>
      </c>
      <c r="C360" s="15">
        <v>251.1806</v>
      </c>
      <c r="D360" s="8">
        <f t="shared" si="25"/>
        <v>253.10968621024563</v>
      </c>
      <c r="E360" s="6">
        <f t="shared" si="26"/>
        <v>-1.9290862102456288</v>
      </c>
      <c r="F360" s="6">
        <f t="shared" si="27"/>
        <v>1.9290862102456288</v>
      </c>
      <c r="G360" s="6">
        <f t="shared" si="28"/>
        <v>3.7213736065598422</v>
      </c>
      <c r="H360" s="9">
        <f t="shared" si="29"/>
        <v>7.6800764479646472E-3</v>
      </c>
    </row>
    <row r="361" spans="2:8">
      <c r="B361" s="14">
        <v>44306.291666666664</v>
      </c>
      <c r="C361" s="15">
        <v>250.71459999999999</v>
      </c>
      <c r="D361" s="8">
        <f t="shared" si="25"/>
        <v>251.19989086210245</v>
      </c>
      <c r="E361" s="6">
        <f t="shared" si="26"/>
        <v>-0.48529086210245964</v>
      </c>
      <c r="F361" s="6">
        <f t="shared" si="27"/>
        <v>0.48529086210245964</v>
      </c>
      <c r="G361" s="6">
        <f t="shared" si="28"/>
        <v>0.2355072208401485</v>
      </c>
      <c r="H361" s="9">
        <f t="shared" si="29"/>
        <v>1.935630641783365E-3</v>
      </c>
    </row>
    <row r="362" spans="2:8">
      <c r="B362" s="14">
        <v>44307.291666666664</v>
      </c>
      <c r="C362" s="15">
        <v>252.9667</v>
      </c>
      <c r="D362" s="8">
        <f t="shared" si="25"/>
        <v>250.71945290862101</v>
      </c>
      <c r="E362" s="6">
        <f t="shared" si="26"/>
        <v>2.2472470913789948</v>
      </c>
      <c r="F362" s="6">
        <f t="shared" si="27"/>
        <v>2.2472470913789948</v>
      </c>
      <c r="G362" s="6">
        <f t="shared" si="28"/>
        <v>5.0501194897113519</v>
      </c>
      <c r="H362" s="9">
        <f t="shared" si="29"/>
        <v>8.8835688309132979E-3</v>
      </c>
    </row>
    <row r="363" spans="2:8">
      <c r="B363" s="14">
        <v>44308.291666666664</v>
      </c>
      <c r="C363" s="15">
        <v>249.65639999999999</v>
      </c>
      <c r="D363" s="8">
        <f t="shared" si="25"/>
        <v>252.94422752908622</v>
      </c>
      <c r="E363" s="6">
        <f t="shared" si="26"/>
        <v>-3.2878275290862291</v>
      </c>
      <c r="F363" s="6">
        <f t="shared" si="27"/>
        <v>3.2878275290862291</v>
      </c>
      <c r="G363" s="6">
        <f t="shared" si="28"/>
        <v>10.809809861017259</v>
      </c>
      <c r="H363" s="9">
        <f t="shared" si="29"/>
        <v>1.3169410153660107E-2</v>
      </c>
    </row>
    <row r="364" spans="2:8">
      <c r="B364" s="14">
        <v>44309.291666666664</v>
      </c>
      <c r="C364" s="15">
        <v>253.52019999999999</v>
      </c>
      <c r="D364" s="8">
        <f t="shared" si="25"/>
        <v>249.68927827529086</v>
      </c>
      <c r="E364" s="6">
        <f t="shared" si="26"/>
        <v>3.8309217247091283</v>
      </c>
      <c r="F364" s="6">
        <f t="shared" si="27"/>
        <v>3.8309217247091283</v>
      </c>
      <c r="G364" s="6">
        <f t="shared" si="28"/>
        <v>14.675961260848362</v>
      </c>
      <c r="H364" s="9">
        <f t="shared" si="29"/>
        <v>1.5110913152912978E-2</v>
      </c>
    </row>
    <row r="365" spans="2:8">
      <c r="B365" s="14">
        <v>44312.291666666664</v>
      </c>
      <c r="C365" s="15">
        <v>253.9084</v>
      </c>
      <c r="D365" s="8">
        <f t="shared" si="25"/>
        <v>253.48189078275291</v>
      </c>
      <c r="E365" s="6">
        <f t="shared" si="26"/>
        <v>0.42650921724708724</v>
      </c>
      <c r="F365" s="6">
        <f t="shared" si="27"/>
        <v>0.42650921724708724</v>
      </c>
      <c r="G365" s="6">
        <f t="shared" si="28"/>
        <v>0.18191011239672306</v>
      </c>
      <c r="H365" s="9">
        <f t="shared" si="29"/>
        <v>1.6797759241013186E-3</v>
      </c>
    </row>
    <row r="366" spans="2:8">
      <c r="B366" s="14">
        <v>44313.291666666664</v>
      </c>
      <c r="C366" s="15">
        <v>254.31620000000001</v>
      </c>
      <c r="D366" s="8">
        <f t="shared" si="25"/>
        <v>253.90413490782754</v>
      </c>
      <c r="E366" s="6">
        <f t="shared" si="26"/>
        <v>0.41206509217246889</v>
      </c>
      <c r="F366" s="6">
        <f t="shared" si="27"/>
        <v>0.41206509217246889</v>
      </c>
      <c r="G366" s="6">
        <f t="shared" si="28"/>
        <v>0.16979764018710528</v>
      </c>
      <c r="H366" s="9">
        <f t="shared" si="29"/>
        <v>1.6202864472356416E-3</v>
      </c>
    </row>
    <row r="367" spans="2:8">
      <c r="B367" s="14">
        <v>44314.291666666664</v>
      </c>
      <c r="C367" s="15">
        <v>247.12270000000001</v>
      </c>
      <c r="D367" s="8">
        <f t="shared" si="25"/>
        <v>254.31207934907829</v>
      </c>
      <c r="E367" s="6">
        <f t="shared" si="26"/>
        <v>-7.1893793490782798</v>
      </c>
      <c r="F367" s="6">
        <f t="shared" si="27"/>
        <v>7.1893793490782798</v>
      </c>
      <c r="G367" s="6">
        <f t="shared" si="28"/>
        <v>51.687175424953232</v>
      </c>
      <c r="H367" s="9">
        <f t="shared" si="29"/>
        <v>2.9092347036829395E-2</v>
      </c>
    </row>
    <row r="368" spans="2:8">
      <c r="B368" s="14">
        <v>44315.291666666664</v>
      </c>
      <c r="C368" s="15">
        <v>245.1326</v>
      </c>
      <c r="D368" s="8">
        <f t="shared" si="25"/>
        <v>247.19459379349078</v>
      </c>
      <c r="E368" s="6">
        <f t="shared" si="26"/>
        <v>-2.0619937934907853</v>
      </c>
      <c r="F368" s="6">
        <f t="shared" si="27"/>
        <v>2.0619937934907853</v>
      </c>
      <c r="G368" s="6">
        <f t="shared" si="28"/>
        <v>4.2518184043945189</v>
      </c>
      <c r="H368" s="9">
        <f t="shared" si="29"/>
        <v>8.4117485536023568E-3</v>
      </c>
    </row>
    <row r="369" spans="2:8">
      <c r="B369" s="14">
        <v>44316.291666666664</v>
      </c>
      <c r="C369" s="15">
        <v>244.81219999999999</v>
      </c>
      <c r="D369" s="8">
        <f t="shared" si="25"/>
        <v>245.15321993793492</v>
      </c>
      <c r="E369" s="6">
        <f t="shared" si="26"/>
        <v>-0.34101993793493079</v>
      </c>
      <c r="F369" s="6">
        <f t="shared" si="27"/>
        <v>0.34101993793493079</v>
      </c>
      <c r="G369" s="6">
        <f t="shared" si="28"/>
        <v>0.11629459806914405</v>
      </c>
      <c r="H369" s="9">
        <f t="shared" si="29"/>
        <v>1.3929858803398312E-3</v>
      </c>
    </row>
    <row r="370" spans="2:8">
      <c r="B370" s="14">
        <v>44319.291666666664</v>
      </c>
      <c r="C370" s="15">
        <v>244.5016</v>
      </c>
      <c r="D370" s="8">
        <f t="shared" si="25"/>
        <v>244.81561019937934</v>
      </c>
      <c r="E370" s="6">
        <f t="shared" si="26"/>
        <v>-0.31401019937933938</v>
      </c>
      <c r="F370" s="6">
        <f t="shared" si="27"/>
        <v>0.31401019937933938</v>
      </c>
      <c r="G370" s="6">
        <f t="shared" si="28"/>
        <v>9.8602405314252475E-2</v>
      </c>
      <c r="H370" s="9">
        <f t="shared" si="29"/>
        <v>1.2842868896536439E-3</v>
      </c>
    </row>
    <row r="371" spans="2:8">
      <c r="B371" s="14">
        <v>44320.291666666664</v>
      </c>
      <c r="C371" s="15">
        <v>240.5505</v>
      </c>
      <c r="D371" s="8">
        <f t="shared" si="25"/>
        <v>244.50474010199378</v>
      </c>
      <c r="E371" s="6">
        <f t="shared" si="26"/>
        <v>-3.9542401019937756</v>
      </c>
      <c r="F371" s="6">
        <f t="shared" si="27"/>
        <v>3.9542401019937756</v>
      </c>
      <c r="G371" s="6">
        <f t="shared" si="28"/>
        <v>15.636014784215744</v>
      </c>
      <c r="H371" s="9">
        <f t="shared" si="29"/>
        <v>1.6438295085621422E-2</v>
      </c>
    </row>
    <row r="372" spans="2:8">
      <c r="B372" s="14">
        <v>44321.291666666664</v>
      </c>
      <c r="C372" s="15">
        <v>239.26910000000001</v>
      </c>
      <c r="D372" s="8">
        <f t="shared" si="25"/>
        <v>240.59004240101993</v>
      </c>
      <c r="E372" s="6">
        <f t="shared" si="26"/>
        <v>-1.32094240101992</v>
      </c>
      <c r="F372" s="6">
        <f t="shared" si="27"/>
        <v>1.32094240101992</v>
      </c>
      <c r="G372" s="6">
        <f t="shared" si="28"/>
        <v>1.7448888268122711</v>
      </c>
      <c r="H372" s="9">
        <f t="shared" si="29"/>
        <v>5.5207396233776943E-3</v>
      </c>
    </row>
    <row r="373" spans="2:8">
      <c r="B373" s="14">
        <v>44322.291666666664</v>
      </c>
      <c r="C373" s="15">
        <v>242.43379999999999</v>
      </c>
      <c r="D373" s="8">
        <f t="shared" si="25"/>
        <v>239.28230942401021</v>
      </c>
      <c r="E373" s="6">
        <f t="shared" si="26"/>
        <v>3.1514905759897829</v>
      </c>
      <c r="F373" s="6">
        <f t="shared" si="27"/>
        <v>3.1514905759897829</v>
      </c>
      <c r="G373" s="6">
        <f t="shared" si="28"/>
        <v>9.9318928505524138</v>
      </c>
      <c r="H373" s="9">
        <f t="shared" si="29"/>
        <v>1.299938612515987E-2</v>
      </c>
    </row>
    <row r="374" spans="2:8">
      <c r="B374" s="14">
        <v>44323.291666666664</v>
      </c>
      <c r="C374" s="15">
        <v>245.08410000000001</v>
      </c>
      <c r="D374" s="8">
        <f t="shared" si="25"/>
        <v>242.40228509424009</v>
      </c>
      <c r="E374" s="6">
        <f t="shared" si="26"/>
        <v>2.6818149057599214</v>
      </c>
      <c r="F374" s="6">
        <f t="shared" si="27"/>
        <v>2.6818149057599214</v>
      </c>
      <c r="G374" s="6">
        <f t="shared" si="28"/>
        <v>7.1921311887560959</v>
      </c>
      <c r="H374" s="9">
        <f t="shared" si="29"/>
        <v>1.0942427133216399E-2</v>
      </c>
    </row>
    <row r="375" spans="2:8">
      <c r="B375" s="14">
        <v>44326.291666666664</v>
      </c>
      <c r="C375" s="15">
        <v>239.95830000000001</v>
      </c>
      <c r="D375" s="8">
        <f t="shared" si="25"/>
        <v>245.05728185094242</v>
      </c>
      <c r="E375" s="6">
        <f t="shared" si="26"/>
        <v>-5.0989818509424083</v>
      </c>
      <c r="F375" s="6">
        <f t="shared" si="27"/>
        <v>5.0989818509424083</v>
      </c>
      <c r="G375" s="6">
        <f t="shared" si="28"/>
        <v>25.999615916240067</v>
      </c>
      <c r="H375" s="9">
        <f t="shared" si="29"/>
        <v>2.1249449804163507E-2</v>
      </c>
    </row>
    <row r="376" spans="2:8">
      <c r="B376" s="14">
        <v>44327.291666666664</v>
      </c>
      <c r="C376" s="15">
        <v>239.0361</v>
      </c>
      <c r="D376" s="8">
        <f t="shared" si="25"/>
        <v>240.00928981850942</v>
      </c>
      <c r="E376" s="6">
        <f t="shared" si="26"/>
        <v>-0.973189818509411</v>
      </c>
      <c r="F376" s="6">
        <f t="shared" si="27"/>
        <v>0.973189818509411</v>
      </c>
      <c r="G376" s="6">
        <f t="shared" si="28"/>
        <v>0.94709842285038026</v>
      </c>
      <c r="H376" s="9">
        <f t="shared" si="29"/>
        <v>4.0713089717804591E-3</v>
      </c>
    </row>
    <row r="377" spans="2:8">
      <c r="B377" s="14">
        <v>44328.291666666664</v>
      </c>
      <c r="C377" s="15">
        <v>232.01730000000001</v>
      </c>
      <c r="D377" s="8">
        <f t="shared" si="25"/>
        <v>239.0458318981851</v>
      </c>
      <c r="E377" s="6">
        <f t="shared" si="26"/>
        <v>-7.0285318981850935</v>
      </c>
      <c r="F377" s="6">
        <f t="shared" si="27"/>
        <v>7.0285318981850935</v>
      </c>
      <c r="G377" s="6">
        <f t="shared" si="28"/>
        <v>49.400260643805353</v>
      </c>
      <c r="H377" s="9">
        <f t="shared" si="29"/>
        <v>3.0293137184964628E-2</v>
      </c>
    </row>
    <row r="378" spans="2:8">
      <c r="B378" s="14">
        <v>44329.291666666664</v>
      </c>
      <c r="C378" s="15">
        <v>235.92959999999999</v>
      </c>
      <c r="D378" s="8">
        <f t="shared" si="25"/>
        <v>232.08758531898184</v>
      </c>
      <c r="E378" s="6">
        <f t="shared" si="26"/>
        <v>3.8420146810181564</v>
      </c>
      <c r="F378" s="6">
        <f t="shared" si="27"/>
        <v>3.8420146810181564</v>
      </c>
      <c r="G378" s="6">
        <f t="shared" si="28"/>
        <v>14.761076809159047</v>
      </c>
      <c r="H378" s="9">
        <f t="shared" si="29"/>
        <v>1.6284580997967854E-2</v>
      </c>
    </row>
    <row r="379" spans="2:8">
      <c r="B379" s="14">
        <v>44330.291666666664</v>
      </c>
      <c r="C379" s="15">
        <v>240.9</v>
      </c>
      <c r="D379" s="8">
        <f t="shared" si="25"/>
        <v>235.89117985318981</v>
      </c>
      <c r="E379" s="6">
        <f t="shared" si="26"/>
        <v>5.0088201468101943</v>
      </c>
      <c r="F379" s="6">
        <f t="shared" si="27"/>
        <v>5.0088201468101943</v>
      </c>
      <c r="G379" s="6">
        <f t="shared" si="28"/>
        <v>25.088279263091696</v>
      </c>
      <c r="H379" s="9">
        <f t="shared" si="29"/>
        <v>2.0792113519344933E-2</v>
      </c>
    </row>
    <row r="380" spans="2:8">
      <c r="B380" s="14">
        <v>44333.291666666664</v>
      </c>
      <c r="C380" s="15">
        <v>238.01669999999999</v>
      </c>
      <c r="D380" s="8">
        <f t="shared" si="25"/>
        <v>240.84991179853191</v>
      </c>
      <c r="E380" s="6">
        <f t="shared" si="26"/>
        <v>-2.8332117985319201</v>
      </c>
      <c r="F380" s="6">
        <f t="shared" si="27"/>
        <v>2.8332117985319201</v>
      </c>
      <c r="G380" s="6">
        <f t="shared" si="28"/>
        <v>8.027089095340477</v>
      </c>
      <c r="H380" s="9">
        <f t="shared" si="29"/>
        <v>1.1903416014640655E-2</v>
      </c>
    </row>
    <row r="381" spans="2:8">
      <c r="B381" s="14">
        <v>44334.291666666664</v>
      </c>
      <c r="C381" s="15">
        <v>235.97810000000001</v>
      </c>
      <c r="D381" s="8">
        <f t="shared" si="25"/>
        <v>238.0450321179853</v>
      </c>
      <c r="E381" s="6">
        <f t="shared" si="26"/>
        <v>-2.0669321179852886</v>
      </c>
      <c r="F381" s="6">
        <f t="shared" si="27"/>
        <v>2.0669321179852886</v>
      </c>
      <c r="G381" s="6">
        <f t="shared" si="28"/>
        <v>4.2722083803591513</v>
      </c>
      <c r="H381" s="9">
        <f t="shared" si="29"/>
        <v>8.7589997461005424E-3</v>
      </c>
    </row>
    <row r="382" spans="2:8">
      <c r="B382" s="14">
        <v>44335.291666666664</v>
      </c>
      <c r="C382" s="15">
        <v>236.56190000000001</v>
      </c>
      <c r="D382" s="8">
        <f t="shared" si="25"/>
        <v>235.99876932117988</v>
      </c>
      <c r="E382" s="6">
        <f t="shared" si="26"/>
        <v>0.56313067882013002</v>
      </c>
      <c r="F382" s="6">
        <f t="shared" si="27"/>
        <v>0.56313067882013002</v>
      </c>
      <c r="G382" s="6">
        <f t="shared" si="28"/>
        <v>0.31711616142842042</v>
      </c>
      <c r="H382" s="9">
        <f t="shared" si="29"/>
        <v>2.3804791846029727E-3</v>
      </c>
    </row>
    <row r="383" spans="2:8">
      <c r="B383" s="14">
        <v>44336.291666666664</v>
      </c>
      <c r="C383" s="15">
        <v>239.8313</v>
      </c>
      <c r="D383" s="8">
        <f t="shared" si="25"/>
        <v>236.55626869321179</v>
      </c>
      <c r="E383" s="6">
        <f t="shared" si="26"/>
        <v>3.2750313067882075</v>
      </c>
      <c r="F383" s="6">
        <f t="shared" si="27"/>
        <v>3.2750313067882075</v>
      </c>
      <c r="G383" s="6">
        <f t="shared" si="28"/>
        <v>10.725830060442874</v>
      </c>
      <c r="H383" s="9">
        <f t="shared" si="29"/>
        <v>1.3655562500758689E-2</v>
      </c>
    </row>
    <row r="384" spans="2:8">
      <c r="B384" s="14">
        <v>44337.291666666664</v>
      </c>
      <c r="C384" s="15">
        <v>238.5566</v>
      </c>
      <c r="D384" s="8">
        <f t="shared" si="25"/>
        <v>239.79854968693212</v>
      </c>
      <c r="E384" s="6">
        <f t="shared" si="26"/>
        <v>-1.2419496869321165</v>
      </c>
      <c r="F384" s="6">
        <f t="shared" si="27"/>
        <v>1.2419496869321165</v>
      </c>
      <c r="G384" s="6">
        <f t="shared" si="28"/>
        <v>1.5424390248707822</v>
      </c>
      <c r="H384" s="9">
        <f t="shared" si="29"/>
        <v>5.2061007196284505E-3</v>
      </c>
    </row>
    <row r="385" spans="2:8">
      <c r="B385" s="14">
        <v>44340.291666666664</v>
      </c>
      <c r="C385" s="15">
        <v>244.0153</v>
      </c>
      <c r="D385" s="8">
        <f t="shared" si="25"/>
        <v>238.56901949686932</v>
      </c>
      <c r="E385" s="6">
        <f t="shared" si="26"/>
        <v>5.44628050313068</v>
      </c>
      <c r="F385" s="6">
        <f t="shared" si="27"/>
        <v>5.44628050313068</v>
      </c>
      <c r="G385" s="6">
        <f t="shared" si="28"/>
        <v>29.661971318781372</v>
      </c>
      <c r="H385" s="9">
        <f t="shared" si="29"/>
        <v>2.2319422196602753E-2</v>
      </c>
    </row>
    <row r="386" spans="2:8">
      <c r="B386" s="14">
        <v>44341.291666666664</v>
      </c>
      <c r="C386" s="15">
        <v>244.93</v>
      </c>
      <c r="D386" s="8">
        <f t="shared" si="25"/>
        <v>243.96083719496869</v>
      </c>
      <c r="E386" s="6">
        <f t="shared" si="26"/>
        <v>0.96916280503131702</v>
      </c>
      <c r="F386" s="6">
        <f t="shared" si="27"/>
        <v>0.96916280503131702</v>
      </c>
      <c r="G386" s="6">
        <f t="shared" si="28"/>
        <v>0.93927654265617055</v>
      </c>
      <c r="H386" s="9">
        <f t="shared" si="29"/>
        <v>3.9568970931748541E-3</v>
      </c>
    </row>
    <row r="387" spans="2:8">
      <c r="B387" s="14">
        <v>44342.291666666664</v>
      </c>
      <c r="C387" s="15">
        <v>244.70609999999999</v>
      </c>
      <c r="D387" s="8">
        <f t="shared" si="25"/>
        <v>244.92030837194972</v>
      </c>
      <c r="E387" s="6">
        <f t="shared" si="26"/>
        <v>-0.21420837194972364</v>
      </c>
      <c r="F387" s="6">
        <f t="shared" si="27"/>
        <v>0.21420837194972364</v>
      </c>
      <c r="G387" s="6">
        <f t="shared" si="28"/>
        <v>4.5885226613351149E-2</v>
      </c>
      <c r="H387" s="9">
        <f t="shared" si="29"/>
        <v>8.7536997218182807E-4</v>
      </c>
    </row>
    <row r="388" spans="2:8">
      <c r="B388" s="14">
        <v>44343.291666666664</v>
      </c>
      <c r="C388" s="15">
        <v>242.5849</v>
      </c>
      <c r="D388" s="8">
        <f t="shared" ref="D388:D451" si="30">alpha*C387+(1-alpha)*D387</f>
        <v>244.70824208371951</v>
      </c>
      <c r="E388" s="6">
        <f t="shared" ref="E388:E451" si="31">C388-D388</f>
        <v>-2.1233420837195069</v>
      </c>
      <c r="F388" s="6">
        <f t="shared" ref="F388:F451" si="32">ABS(E388)</f>
        <v>2.1233420837195069</v>
      </c>
      <c r="G388" s="6">
        <f t="shared" ref="G388:G451" si="33">E388^2</f>
        <v>4.5085816044942977</v>
      </c>
      <c r="H388" s="9">
        <f t="shared" ref="H388:H451" si="34">F388/C388</f>
        <v>8.7529853825176543E-3</v>
      </c>
    </row>
    <row r="389" spans="2:8">
      <c r="B389" s="14">
        <v>44344.291666666664</v>
      </c>
      <c r="C389" s="15">
        <v>242.94499999999999</v>
      </c>
      <c r="D389" s="8">
        <f t="shared" si="30"/>
        <v>242.60613342083721</v>
      </c>
      <c r="E389" s="6">
        <f t="shared" si="31"/>
        <v>0.33886657916278295</v>
      </c>
      <c r="F389" s="6">
        <f t="shared" si="32"/>
        <v>0.33886657916278295</v>
      </c>
      <c r="G389" s="6">
        <f t="shared" si="33"/>
        <v>0.11483055847348665</v>
      </c>
      <c r="H389" s="9">
        <f t="shared" si="34"/>
        <v>1.3948283733469838E-3</v>
      </c>
    </row>
    <row r="390" spans="2:8">
      <c r="B390" s="14">
        <v>44348.291666666664</v>
      </c>
      <c r="C390" s="15">
        <v>240.72649999999999</v>
      </c>
      <c r="D390" s="8">
        <f t="shared" si="30"/>
        <v>242.94161133420837</v>
      </c>
      <c r="E390" s="6">
        <f t="shared" si="31"/>
        <v>-2.2151113342083875</v>
      </c>
      <c r="F390" s="6">
        <f t="shared" si="32"/>
        <v>2.2151113342083875</v>
      </c>
      <c r="G390" s="6">
        <f t="shared" si="33"/>
        <v>4.906718222938462</v>
      </c>
      <c r="H390" s="9">
        <f t="shared" si="34"/>
        <v>9.201776016385348E-3</v>
      </c>
    </row>
    <row r="391" spans="2:8">
      <c r="B391" s="14">
        <v>44349.291666666664</v>
      </c>
      <c r="C391" s="15">
        <v>240.6292</v>
      </c>
      <c r="D391" s="8">
        <f t="shared" si="30"/>
        <v>240.74865111334208</v>
      </c>
      <c r="E391" s="6">
        <f t="shared" si="31"/>
        <v>-0.11945111334208036</v>
      </c>
      <c r="F391" s="6">
        <f t="shared" si="32"/>
        <v>0.11945111334208036</v>
      </c>
      <c r="G391" s="6">
        <f t="shared" si="33"/>
        <v>1.4268568478662529E-2</v>
      </c>
      <c r="H391" s="9">
        <f t="shared" si="34"/>
        <v>4.9641154665385737E-4</v>
      </c>
    </row>
    <row r="392" spans="2:8">
      <c r="B392" s="14">
        <v>44350.291666666664</v>
      </c>
      <c r="C392" s="15">
        <v>239.08199999999999</v>
      </c>
      <c r="D392" s="8">
        <f t="shared" si="30"/>
        <v>240.6303945111334</v>
      </c>
      <c r="E392" s="6">
        <f t="shared" si="31"/>
        <v>-1.5483945111334094</v>
      </c>
      <c r="F392" s="6">
        <f t="shared" si="32"/>
        <v>1.5483945111334094</v>
      </c>
      <c r="G392" s="6">
        <f t="shared" si="33"/>
        <v>2.3975255621080698</v>
      </c>
      <c r="H392" s="9">
        <f t="shared" si="34"/>
        <v>6.4764160879255215E-3</v>
      </c>
    </row>
    <row r="393" spans="2:8">
      <c r="B393" s="14">
        <v>44351.291666666664</v>
      </c>
      <c r="C393" s="15">
        <v>244.02500000000001</v>
      </c>
      <c r="D393" s="8">
        <f t="shared" si="30"/>
        <v>239.09748394511135</v>
      </c>
      <c r="E393" s="6">
        <f t="shared" si="31"/>
        <v>4.9275160548886561</v>
      </c>
      <c r="F393" s="6">
        <f t="shared" si="32"/>
        <v>4.9275160548886561</v>
      </c>
      <c r="G393" s="6">
        <f t="shared" si="33"/>
        <v>24.280414471185466</v>
      </c>
      <c r="H393" s="9">
        <f t="shared" si="34"/>
        <v>2.0192669008866532E-2</v>
      </c>
    </row>
    <row r="394" spans="2:8">
      <c r="B394" s="14">
        <v>44354.291666666664</v>
      </c>
      <c r="C394" s="15">
        <v>246.96360000000001</v>
      </c>
      <c r="D394" s="8">
        <f t="shared" si="30"/>
        <v>243.97572483945112</v>
      </c>
      <c r="E394" s="6">
        <f t="shared" si="31"/>
        <v>2.9878751605488958</v>
      </c>
      <c r="F394" s="6">
        <f t="shared" si="32"/>
        <v>2.9878751605488958</v>
      </c>
      <c r="G394" s="6">
        <f t="shared" si="33"/>
        <v>8.9273979750250891</v>
      </c>
      <c r="H394" s="9">
        <f t="shared" si="34"/>
        <v>1.2098443497539297E-2</v>
      </c>
    </row>
    <row r="395" spans="2:8">
      <c r="B395" s="14">
        <v>44355.291666666664</v>
      </c>
      <c r="C395" s="15">
        <v>245.75700000000001</v>
      </c>
      <c r="D395" s="8">
        <f t="shared" si="30"/>
        <v>246.93372124839451</v>
      </c>
      <c r="E395" s="6">
        <f t="shared" si="31"/>
        <v>-1.1767212483945002</v>
      </c>
      <c r="F395" s="6">
        <f t="shared" si="32"/>
        <v>1.1767212483945002</v>
      </c>
      <c r="G395" s="6">
        <f t="shared" si="33"/>
        <v>1.384672896423111</v>
      </c>
      <c r="H395" s="9">
        <f t="shared" si="34"/>
        <v>4.7881494663203905E-3</v>
      </c>
    </row>
    <row r="396" spans="2:8">
      <c r="B396" s="14">
        <v>44356.291666666664</v>
      </c>
      <c r="C396" s="15">
        <v>246.74950000000001</v>
      </c>
      <c r="D396" s="8">
        <f t="shared" si="30"/>
        <v>245.76876721248394</v>
      </c>
      <c r="E396" s="6">
        <f t="shared" si="31"/>
        <v>0.98073278751607518</v>
      </c>
      <c r="F396" s="6">
        <f t="shared" si="32"/>
        <v>0.98073278751607518</v>
      </c>
      <c r="G396" s="6">
        <f t="shared" si="33"/>
        <v>0.96183680050905107</v>
      </c>
      <c r="H396" s="9">
        <f t="shared" si="34"/>
        <v>3.9746090164967914E-3</v>
      </c>
    </row>
    <row r="397" spans="2:8">
      <c r="B397" s="14">
        <v>44357.291666666664</v>
      </c>
      <c r="C397" s="15">
        <v>250.30099999999999</v>
      </c>
      <c r="D397" s="8">
        <f t="shared" si="30"/>
        <v>246.73969267212485</v>
      </c>
      <c r="E397" s="6">
        <f t="shared" si="31"/>
        <v>3.5613073278751415</v>
      </c>
      <c r="F397" s="6">
        <f t="shared" si="32"/>
        <v>3.5613073278751415</v>
      </c>
      <c r="G397" s="6">
        <f t="shared" si="33"/>
        <v>12.68290988357718</v>
      </c>
      <c r="H397" s="9">
        <f t="shared" si="34"/>
        <v>1.4228098680689017E-2</v>
      </c>
    </row>
    <row r="398" spans="2:8">
      <c r="B398" s="14">
        <v>44358.291666666664</v>
      </c>
      <c r="C398" s="15">
        <v>250.93350000000001</v>
      </c>
      <c r="D398" s="8">
        <f t="shared" si="30"/>
        <v>250.26538692672125</v>
      </c>
      <c r="E398" s="6">
        <f t="shared" si="31"/>
        <v>0.66811307327876079</v>
      </c>
      <c r="F398" s="6">
        <f t="shared" si="32"/>
        <v>0.66811307327876079</v>
      </c>
      <c r="G398" s="6">
        <f t="shared" si="33"/>
        <v>0.4463750786859908</v>
      </c>
      <c r="H398" s="9">
        <f t="shared" si="34"/>
        <v>2.6625104789865075E-3</v>
      </c>
    </row>
    <row r="399" spans="2:8">
      <c r="B399" s="14">
        <v>44361.291666666664</v>
      </c>
      <c r="C399" s="15">
        <v>252.87960000000001</v>
      </c>
      <c r="D399" s="8">
        <f t="shared" si="30"/>
        <v>250.92681886926724</v>
      </c>
      <c r="E399" s="6">
        <f t="shared" si="31"/>
        <v>1.9527811307327738</v>
      </c>
      <c r="F399" s="6">
        <f t="shared" si="32"/>
        <v>1.9527811307327738</v>
      </c>
      <c r="G399" s="6">
        <f t="shared" si="33"/>
        <v>3.8133541445459707</v>
      </c>
      <c r="H399" s="9">
        <f t="shared" si="34"/>
        <v>7.722177394826525E-3</v>
      </c>
    </row>
    <row r="400" spans="2:8">
      <c r="B400" s="14">
        <v>44362.291666666664</v>
      </c>
      <c r="C400" s="15">
        <v>251.39080000000001</v>
      </c>
      <c r="D400" s="8">
        <f t="shared" si="30"/>
        <v>252.8600721886927</v>
      </c>
      <c r="E400" s="6">
        <f t="shared" si="31"/>
        <v>-1.4692721886926847</v>
      </c>
      <c r="F400" s="6">
        <f t="shared" si="32"/>
        <v>1.4692721886926847</v>
      </c>
      <c r="G400" s="6">
        <f t="shared" si="33"/>
        <v>2.158760764465792</v>
      </c>
      <c r="H400" s="9">
        <f t="shared" si="34"/>
        <v>5.8445742194729667E-3</v>
      </c>
    </row>
    <row r="401" spans="2:8">
      <c r="B401" s="14">
        <v>44363.291666666664</v>
      </c>
      <c r="C401" s="15">
        <v>250.43729999999999</v>
      </c>
      <c r="D401" s="8">
        <f t="shared" si="30"/>
        <v>251.40549272188693</v>
      </c>
      <c r="E401" s="6">
        <f t="shared" si="31"/>
        <v>-0.96819272188693617</v>
      </c>
      <c r="F401" s="6">
        <f t="shared" si="32"/>
        <v>0.96819272188693617</v>
      </c>
      <c r="G401" s="6">
        <f t="shared" si="33"/>
        <v>0.9373971467148341</v>
      </c>
      <c r="H401" s="9">
        <f t="shared" si="34"/>
        <v>3.8660084655398226E-3</v>
      </c>
    </row>
    <row r="402" spans="2:8">
      <c r="B402" s="14">
        <v>44364.291666666664</v>
      </c>
      <c r="C402" s="15">
        <v>253.8623</v>
      </c>
      <c r="D402" s="8">
        <f t="shared" si="30"/>
        <v>250.44698192721884</v>
      </c>
      <c r="E402" s="6">
        <f t="shared" si="31"/>
        <v>3.4153180727811616</v>
      </c>
      <c r="F402" s="6">
        <f t="shared" si="32"/>
        <v>3.4153180727811616</v>
      </c>
      <c r="G402" s="6">
        <f t="shared" si="33"/>
        <v>11.664397538265629</v>
      </c>
      <c r="H402" s="9">
        <f t="shared" si="34"/>
        <v>1.3453427597485572E-2</v>
      </c>
    </row>
    <row r="403" spans="2:8">
      <c r="B403" s="14">
        <v>44365.291666666664</v>
      </c>
      <c r="C403" s="15">
        <v>252.43199999999999</v>
      </c>
      <c r="D403" s="8">
        <f t="shared" si="30"/>
        <v>253.82814681927221</v>
      </c>
      <c r="E403" s="6">
        <f t="shared" si="31"/>
        <v>-1.396146819272218</v>
      </c>
      <c r="F403" s="6">
        <f t="shared" si="32"/>
        <v>1.396146819272218</v>
      </c>
      <c r="G403" s="6">
        <f t="shared" si="33"/>
        <v>1.9492259409639312</v>
      </c>
      <c r="H403" s="9">
        <f t="shared" si="34"/>
        <v>5.5307838121641389E-3</v>
      </c>
    </row>
    <row r="404" spans="2:8">
      <c r="B404" s="14">
        <v>44368.291666666664</v>
      </c>
      <c r="C404" s="15">
        <v>255.54570000000001</v>
      </c>
      <c r="D404" s="8">
        <f t="shared" si="30"/>
        <v>252.44596146819273</v>
      </c>
      <c r="E404" s="6">
        <f t="shared" si="31"/>
        <v>3.0997385318072759</v>
      </c>
      <c r="F404" s="6">
        <f t="shared" si="32"/>
        <v>3.0997385318072759</v>
      </c>
      <c r="G404" s="6">
        <f t="shared" si="33"/>
        <v>9.6083789655707257</v>
      </c>
      <c r="H404" s="9">
        <f t="shared" si="34"/>
        <v>1.2129879437639827E-2</v>
      </c>
    </row>
    <row r="405" spans="2:8">
      <c r="B405" s="14">
        <v>44369.291666666664</v>
      </c>
      <c r="C405" s="15">
        <v>258.34789999999998</v>
      </c>
      <c r="D405" s="8">
        <f t="shared" si="30"/>
        <v>255.51470261468194</v>
      </c>
      <c r="E405" s="6">
        <f t="shared" si="31"/>
        <v>2.8331973853180443</v>
      </c>
      <c r="F405" s="6">
        <f t="shared" si="32"/>
        <v>2.8331973853180443</v>
      </c>
      <c r="G405" s="6">
        <f t="shared" si="33"/>
        <v>8.0270074241730036</v>
      </c>
      <c r="H405" s="9">
        <f t="shared" si="34"/>
        <v>1.0966597310518276E-2</v>
      </c>
    </row>
    <row r="406" spans="2:8">
      <c r="B406" s="14">
        <v>44370.291666666664</v>
      </c>
      <c r="C406" s="15">
        <v>258.11430000000001</v>
      </c>
      <c r="D406" s="8">
        <f t="shared" si="30"/>
        <v>258.31956802614678</v>
      </c>
      <c r="E406" s="6">
        <f t="shared" si="31"/>
        <v>-0.20526802614676853</v>
      </c>
      <c r="F406" s="6">
        <f t="shared" si="32"/>
        <v>0.20526802614676853</v>
      </c>
      <c r="G406" s="6">
        <f t="shared" si="33"/>
        <v>4.213496255819045E-2</v>
      </c>
      <c r="H406" s="9">
        <f t="shared" si="34"/>
        <v>7.9526018568815647E-4</v>
      </c>
    </row>
    <row r="407" spans="2:8">
      <c r="B407" s="14">
        <v>44371.291666666664</v>
      </c>
      <c r="C407" s="15">
        <v>259.49610000000001</v>
      </c>
      <c r="D407" s="8">
        <f t="shared" si="30"/>
        <v>258.11635268026151</v>
      </c>
      <c r="E407" s="6">
        <f t="shared" si="31"/>
        <v>1.3797473197384988</v>
      </c>
      <c r="F407" s="6">
        <f t="shared" si="32"/>
        <v>1.3797473197384988</v>
      </c>
      <c r="G407" s="6">
        <f t="shared" si="33"/>
        <v>1.9037026663255714</v>
      </c>
      <c r="H407" s="9">
        <f t="shared" si="34"/>
        <v>5.3170252644972266E-3</v>
      </c>
    </row>
    <row r="408" spans="2:8">
      <c r="B408" s="14">
        <v>44372.291666666664</v>
      </c>
      <c r="C408" s="15">
        <v>257.87119999999999</v>
      </c>
      <c r="D408" s="8">
        <f t="shared" si="30"/>
        <v>259.48230252680264</v>
      </c>
      <c r="E408" s="6">
        <f t="shared" si="31"/>
        <v>-1.6111025268026538</v>
      </c>
      <c r="F408" s="6">
        <f t="shared" si="32"/>
        <v>1.6111025268026538</v>
      </c>
      <c r="G408" s="6">
        <f t="shared" si="33"/>
        <v>2.5956513518698956</v>
      </c>
      <c r="H408" s="9">
        <f t="shared" si="34"/>
        <v>6.2477024452620294E-3</v>
      </c>
    </row>
    <row r="409" spans="2:8">
      <c r="B409" s="14">
        <v>44375.291666666664</v>
      </c>
      <c r="C409" s="15">
        <v>261.47129999999999</v>
      </c>
      <c r="D409" s="8">
        <f t="shared" si="30"/>
        <v>257.88731102526805</v>
      </c>
      <c r="E409" s="6">
        <f t="shared" si="31"/>
        <v>3.5839889747319376</v>
      </c>
      <c r="F409" s="6">
        <f t="shared" si="32"/>
        <v>3.5839889747319376</v>
      </c>
      <c r="G409" s="6">
        <f t="shared" si="33"/>
        <v>12.844976971000085</v>
      </c>
      <c r="H409" s="9">
        <f t="shared" si="34"/>
        <v>1.3707007135130846E-2</v>
      </c>
    </row>
    <row r="410" spans="2:8">
      <c r="B410" s="14">
        <v>44376.291666666664</v>
      </c>
      <c r="C410" s="15">
        <v>264.07909999999998</v>
      </c>
      <c r="D410" s="8">
        <f t="shared" si="30"/>
        <v>261.43546011025268</v>
      </c>
      <c r="E410" s="6">
        <f t="shared" si="31"/>
        <v>2.6436398897473055</v>
      </c>
      <c r="F410" s="6">
        <f t="shared" si="32"/>
        <v>2.6436398897473055</v>
      </c>
      <c r="G410" s="6">
        <f t="shared" si="33"/>
        <v>6.988831866663145</v>
      </c>
      <c r="H410" s="9">
        <f t="shared" si="34"/>
        <v>1.0010788016724177E-2</v>
      </c>
    </row>
    <row r="411" spans="2:8">
      <c r="B411" s="14">
        <v>44377.291666666664</v>
      </c>
      <c r="C411" s="15">
        <v>263.5926</v>
      </c>
      <c r="D411" s="8">
        <f t="shared" si="30"/>
        <v>264.05266360110255</v>
      </c>
      <c r="E411" s="6">
        <f t="shared" si="31"/>
        <v>-0.46006360110254718</v>
      </c>
      <c r="F411" s="6">
        <f t="shared" si="32"/>
        <v>0.46006360110254718</v>
      </c>
      <c r="G411" s="6">
        <f t="shared" si="33"/>
        <v>0.21165851705944366</v>
      </c>
      <c r="H411" s="9">
        <f t="shared" si="34"/>
        <v>1.7453585612894563E-3</v>
      </c>
    </row>
    <row r="412" spans="2:8">
      <c r="B412" s="14">
        <v>44378.291666666664</v>
      </c>
      <c r="C412" s="15">
        <v>264.27370000000002</v>
      </c>
      <c r="D412" s="8">
        <f t="shared" si="30"/>
        <v>263.59720063601105</v>
      </c>
      <c r="E412" s="6">
        <f t="shared" si="31"/>
        <v>0.67649936398896671</v>
      </c>
      <c r="F412" s="6">
        <f t="shared" si="32"/>
        <v>0.67649936398896671</v>
      </c>
      <c r="G412" s="6">
        <f t="shared" si="33"/>
        <v>0.45765138947747647</v>
      </c>
      <c r="H412" s="9">
        <f t="shared" si="34"/>
        <v>2.5598436923120488E-3</v>
      </c>
    </row>
    <row r="413" spans="2:8">
      <c r="B413" s="14">
        <v>44379.291666666664</v>
      </c>
      <c r="C413" s="15">
        <v>270.16039999999998</v>
      </c>
      <c r="D413" s="8">
        <f t="shared" si="30"/>
        <v>264.26693500636014</v>
      </c>
      <c r="E413" s="6">
        <f t="shared" si="31"/>
        <v>5.8934649936398387</v>
      </c>
      <c r="F413" s="6">
        <f t="shared" si="32"/>
        <v>5.8934649936398387</v>
      </c>
      <c r="G413" s="6">
        <f t="shared" si="33"/>
        <v>34.732929631258223</v>
      </c>
      <c r="H413" s="9">
        <f t="shared" si="34"/>
        <v>2.1814688583670437E-2</v>
      </c>
    </row>
    <row r="414" spans="2:8">
      <c r="B414" s="14">
        <v>44383.291666666664</v>
      </c>
      <c r="C414" s="15">
        <v>270.17020000000002</v>
      </c>
      <c r="D414" s="8">
        <f t="shared" si="30"/>
        <v>270.10146535006362</v>
      </c>
      <c r="E414" s="6">
        <f t="shared" si="31"/>
        <v>6.8734649936402548E-2</v>
      </c>
      <c r="F414" s="6">
        <f t="shared" si="32"/>
        <v>6.8734649936402548E-2</v>
      </c>
      <c r="G414" s="6">
        <f t="shared" si="33"/>
        <v>4.7244521018798028E-3</v>
      </c>
      <c r="H414" s="9">
        <f t="shared" si="34"/>
        <v>2.5441240350120974E-4</v>
      </c>
    </row>
    <row r="415" spans="2:8">
      <c r="B415" s="14">
        <v>44384.291666666664</v>
      </c>
      <c r="C415" s="15">
        <v>272.37909999999999</v>
      </c>
      <c r="D415" s="8">
        <f t="shared" si="30"/>
        <v>270.16951265350065</v>
      </c>
      <c r="E415" s="6">
        <f t="shared" si="31"/>
        <v>2.2095873464993474</v>
      </c>
      <c r="F415" s="6">
        <f t="shared" si="32"/>
        <v>2.2095873464993474</v>
      </c>
      <c r="G415" s="6">
        <f t="shared" si="33"/>
        <v>4.8822762418100272</v>
      </c>
      <c r="H415" s="9">
        <f t="shared" si="34"/>
        <v>8.1121765454814539E-3</v>
      </c>
    </row>
    <row r="416" spans="2:8">
      <c r="B416" s="14">
        <v>44385.291666666664</v>
      </c>
      <c r="C416" s="15">
        <v>269.93669999999997</v>
      </c>
      <c r="D416" s="8">
        <f t="shared" si="30"/>
        <v>272.357004126535</v>
      </c>
      <c r="E416" s="6">
        <f t="shared" si="31"/>
        <v>-2.4203041265350294</v>
      </c>
      <c r="F416" s="6">
        <f t="shared" si="32"/>
        <v>2.4203041265350294</v>
      </c>
      <c r="G416" s="6">
        <f t="shared" si="33"/>
        <v>5.8578720649224918</v>
      </c>
      <c r="H416" s="9">
        <f t="shared" si="34"/>
        <v>8.9661914313060413E-3</v>
      </c>
    </row>
    <row r="417" spans="2:8">
      <c r="B417" s="14">
        <v>44386.291666666664</v>
      </c>
      <c r="C417" s="15">
        <v>270.44260000000003</v>
      </c>
      <c r="D417" s="8">
        <f t="shared" si="30"/>
        <v>269.96090304126534</v>
      </c>
      <c r="E417" s="6">
        <f t="shared" si="31"/>
        <v>0.48169695873468754</v>
      </c>
      <c r="F417" s="6">
        <f t="shared" si="32"/>
        <v>0.48169695873468754</v>
      </c>
      <c r="G417" s="6">
        <f t="shared" si="33"/>
        <v>0.23203196005424728</v>
      </c>
      <c r="H417" s="9">
        <f t="shared" si="34"/>
        <v>1.7811430548836887E-3</v>
      </c>
    </row>
    <row r="418" spans="2:8">
      <c r="B418" s="14">
        <v>44389.291666666664</v>
      </c>
      <c r="C418" s="15">
        <v>269.83940000000001</v>
      </c>
      <c r="D418" s="8">
        <f t="shared" si="30"/>
        <v>270.43778303041267</v>
      </c>
      <c r="E418" s="6">
        <f t="shared" si="31"/>
        <v>-0.59838303041266272</v>
      </c>
      <c r="F418" s="6">
        <f t="shared" si="32"/>
        <v>0.59838303041266272</v>
      </c>
      <c r="G418" s="6">
        <f t="shared" si="33"/>
        <v>0.35806225108584167</v>
      </c>
      <c r="H418" s="9">
        <f t="shared" si="34"/>
        <v>2.2175524790399872E-3</v>
      </c>
    </row>
    <row r="419" spans="2:8">
      <c r="B419" s="14">
        <v>44390.291666666664</v>
      </c>
      <c r="C419" s="15">
        <v>273.4006</v>
      </c>
      <c r="D419" s="8">
        <f t="shared" si="30"/>
        <v>269.84538383030412</v>
      </c>
      <c r="E419" s="6">
        <f t="shared" si="31"/>
        <v>3.5552161696958819</v>
      </c>
      <c r="F419" s="6">
        <f t="shared" si="32"/>
        <v>3.5552161696958819</v>
      </c>
      <c r="G419" s="6">
        <f t="shared" si="33"/>
        <v>12.639562013267058</v>
      </c>
      <c r="H419" s="9">
        <f t="shared" si="34"/>
        <v>1.300368824975469E-2</v>
      </c>
    </row>
    <row r="420" spans="2:8">
      <c r="B420" s="14">
        <v>44391.291666666664</v>
      </c>
      <c r="C420" s="15">
        <v>274.88940000000002</v>
      </c>
      <c r="D420" s="8">
        <f t="shared" si="30"/>
        <v>273.36504783830304</v>
      </c>
      <c r="E420" s="6">
        <f t="shared" si="31"/>
        <v>1.5243521616969815</v>
      </c>
      <c r="F420" s="6">
        <f t="shared" si="32"/>
        <v>1.5243521616969815</v>
      </c>
      <c r="G420" s="6">
        <f t="shared" si="33"/>
        <v>2.3236495128702606</v>
      </c>
      <c r="H420" s="9">
        <f t="shared" si="34"/>
        <v>5.5453290003069653E-3</v>
      </c>
    </row>
    <row r="421" spans="2:8">
      <c r="B421" s="14">
        <v>44392.291666666664</v>
      </c>
      <c r="C421" s="15">
        <v>273.44929999999999</v>
      </c>
      <c r="D421" s="8">
        <f t="shared" si="30"/>
        <v>274.87415647838304</v>
      </c>
      <c r="E421" s="6">
        <f t="shared" si="31"/>
        <v>-1.4248564783830489</v>
      </c>
      <c r="F421" s="6">
        <f t="shared" si="32"/>
        <v>1.4248564783830489</v>
      </c>
      <c r="G421" s="6">
        <f t="shared" si="33"/>
        <v>2.0302159839901437</v>
      </c>
      <c r="H421" s="9">
        <f t="shared" si="34"/>
        <v>5.2106788292493305E-3</v>
      </c>
    </row>
    <row r="422" spans="2:8">
      <c r="B422" s="14">
        <v>44393.291666666664</v>
      </c>
      <c r="C422" s="15">
        <v>273.17680000000001</v>
      </c>
      <c r="D422" s="8">
        <f t="shared" si="30"/>
        <v>273.46354856478382</v>
      </c>
      <c r="E422" s="6">
        <f t="shared" si="31"/>
        <v>-0.28674856478380661</v>
      </c>
      <c r="F422" s="6">
        <f t="shared" si="32"/>
        <v>0.28674856478380661</v>
      </c>
      <c r="G422" s="6">
        <f t="shared" si="33"/>
        <v>8.2224739405572941E-2</v>
      </c>
      <c r="H422" s="9">
        <f t="shared" si="34"/>
        <v>1.0496812495929618E-3</v>
      </c>
    </row>
    <row r="423" spans="2:8">
      <c r="B423" s="14">
        <v>44396.291666666664</v>
      </c>
      <c r="C423" s="15">
        <v>269.53769999999997</v>
      </c>
      <c r="D423" s="8">
        <f t="shared" si="30"/>
        <v>273.17966748564788</v>
      </c>
      <c r="E423" s="6">
        <f t="shared" si="31"/>
        <v>-3.6419674856479105</v>
      </c>
      <c r="F423" s="6">
        <f t="shared" si="32"/>
        <v>3.6419674856479105</v>
      </c>
      <c r="G423" s="6">
        <f t="shared" si="33"/>
        <v>13.263927166516563</v>
      </c>
      <c r="H423" s="9">
        <f t="shared" si="34"/>
        <v>1.3511903847394672E-2</v>
      </c>
    </row>
    <row r="424" spans="2:8">
      <c r="B424" s="14">
        <v>44397.291666666664</v>
      </c>
      <c r="C424" s="15">
        <v>271.78539999999998</v>
      </c>
      <c r="D424" s="8">
        <f t="shared" si="30"/>
        <v>269.57411967485643</v>
      </c>
      <c r="E424" s="6">
        <f t="shared" si="31"/>
        <v>2.211280325143548</v>
      </c>
      <c r="F424" s="6">
        <f t="shared" si="32"/>
        <v>2.211280325143548</v>
      </c>
      <c r="G424" s="6">
        <f t="shared" si="33"/>
        <v>4.8897606763669552</v>
      </c>
      <c r="H424" s="9">
        <f t="shared" si="34"/>
        <v>8.1361262420407716E-3</v>
      </c>
    </row>
    <row r="425" spans="2:8">
      <c r="B425" s="14">
        <v>44398.291666666664</v>
      </c>
      <c r="C425" s="15">
        <v>273.80930000000001</v>
      </c>
      <c r="D425" s="8">
        <f t="shared" si="30"/>
        <v>271.76328719674854</v>
      </c>
      <c r="E425" s="6">
        <f t="shared" si="31"/>
        <v>2.0460128032514717</v>
      </c>
      <c r="F425" s="6">
        <f t="shared" si="32"/>
        <v>2.0460128032514717</v>
      </c>
      <c r="G425" s="6">
        <f t="shared" si="33"/>
        <v>4.1861683910689456</v>
      </c>
      <c r="H425" s="9">
        <f t="shared" si="34"/>
        <v>7.4724006936633331E-3</v>
      </c>
    </row>
    <row r="426" spans="2:8">
      <c r="B426" s="14">
        <v>44399.291666666664</v>
      </c>
      <c r="C426" s="15">
        <v>278.42149999999998</v>
      </c>
      <c r="D426" s="8">
        <f t="shared" si="30"/>
        <v>273.78883987196753</v>
      </c>
      <c r="E426" s="6">
        <f t="shared" si="31"/>
        <v>4.6326601280324553</v>
      </c>
      <c r="F426" s="6">
        <f t="shared" si="32"/>
        <v>4.6326601280324553</v>
      </c>
      <c r="G426" s="6">
        <f t="shared" si="33"/>
        <v>21.461539861861684</v>
      </c>
      <c r="H426" s="9">
        <f t="shared" si="34"/>
        <v>1.6639017202451877E-2</v>
      </c>
    </row>
    <row r="427" spans="2:8">
      <c r="B427" s="14">
        <v>44400.291666666664</v>
      </c>
      <c r="C427" s="15">
        <v>281.8562</v>
      </c>
      <c r="D427" s="8">
        <f t="shared" si="30"/>
        <v>278.37517339871965</v>
      </c>
      <c r="E427" s="6">
        <f t="shared" si="31"/>
        <v>3.4810266012803481</v>
      </c>
      <c r="F427" s="6">
        <f t="shared" si="32"/>
        <v>3.4810266012803481</v>
      </c>
      <c r="G427" s="6">
        <f t="shared" si="33"/>
        <v>12.117546198821412</v>
      </c>
      <c r="H427" s="9">
        <f t="shared" si="34"/>
        <v>1.2350363771598242E-2</v>
      </c>
    </row>
    <row r="428" spans="2:8">
      <c r="B428" s="14">
        <v>44403.291666666664</v>
      </c>
      <c r="C428" s="15">
        <v>281.25290000000001</v>
      </c>
      <c r="D428" s="8">
        <f t="shared" si="30"/>
        <v>281.82138973398719</v>
      </c>
      <c r="E428" s="6">
        <f t="shared" si="31"/>
        <v>-0.56848973398717817</v>
      </c>
      <c r="F428" s="6">
        <f t="shared" si="32"/>
        <v>0.56848973398717817</v>
      </c>
      <c r="G428" s="6">
        <f t="shared" si="33"/>
        <v>0.32318057764881258</v>
      </c>
      <c r="H428" s="9">
        <f t="shared" si="34"/>
        <v>2.0212759903530885E-3</v>
      </c>
    </row>
    <row r="429" spans="2:8">
      <c r="B429" s="14">
        <v>44404.291666666664</v>
      </c>
      <c r="C429" s="15">
        <v>278.8107</v>
      </c>
      <c r="D429" s="8">
        <f t="shared" si="30"/>
        <v>281.25858489733992</v>
      </c>
      <c r="E429" s="6">
        <f t="shared" si="31"/>
        <v>-2.4478848973399181</v>
      </c>
      <c r="F429" s="6">
        <f t="shared" si="32"/>
        <v>2.4478848973399181</v>
      </c>
      <c r="G429" s="6">
        <f t="shared" si="33"/>
        <v>5.9921404706248618</v>
      </c>
      <c r="H429" s="9">
        <f t="shared" si="34"/>
        <v>8.7797379990793688E-3</v>
      </c>
    </row>
    <row r="430" spans="2:8">
      <c r="B430" s="14">
        <v>44405.291666666664</v>
      </c>
      <c r="C430" s="15">
        <v>278.49930000000001</v>
      </c>
      <c r="D430" s="8">
        <f t="shared" si="30"/>
        <v>278.83517884897338</v>
      </c>
      <c r="E430" s="6">
        <f t="shared" si="31"/>
        <v>-0.33587884897337972</v>
      </c>
      <c r="F430" s="6">
        <f t="shared" si="32"/>
        <v>0.33587884897337972</v>
      </c>
      <c r="G430" s="6">
        <f t="shared" si="33"/>
        <v>0.11281460118768243</v>
      </c>
      <c r="H430" s="9">
        <f t="shared" si="34"/>
        <v>1.2060312143455287E-3</v>
      </c>
    </row>
    <row r="431" spans="2:8">
      <c r="B431" s="14">
        <v>44406.291666666664</v>
      </c>
      <c r="C431" s="15">
        <v>278.77179999999998</v>
      </c>
      <c r="D431" s="8">
        <f t="shared" si="30"/>
        <v>278.50265878848978</v>
      </c>
      <c r="E431" s="6">
        <f t="shared" si="31"/>
        <v>0.26914121151020254</v>
      </c>
      <c r="F431" s="6">
        <f t="shared" si="32"/>
        <v>0.26914121151020254</v>
      </c>
      <c r="G431" s="6">
        <f t="shared" si="33"/>
        <v>7.2436991733179579E-2</v>
      </c>
      <c r="H431" s="9">
        <f t="shared" si="34"/>
        <v>9.6545350537680834E-4</v>
      </c>
    </row>
    <row r="432" spans="2:8">
      <c r="B432" s="14">
        <v>44407.291666666664</v>
      </c>
      <c r="C432" s="15">
        <v>277.22460000000001</v>
      </c>
      <c r="D432" s="8">
        <f t="shared" si="30"/>
        <v>278.76910858788489</v>
      </c>
      <c r="E432" s="6">
        <f t="shared" si="31"/>
        <v>-1.5445085878848772</v>
      </c>
      <c r="F432" s="6">
        <f t="shared" si="32"/>
        <v>1.5445085878848772</v>
      </c>
      <c r="G432" s="6">
        <f t="shared" si="33"/>
        <v>2.3855067780501376</v>
      </c>
      <c r="H432" s="9">
        <f t="shared" si="34"/>
        <v>5.5713258775912282E-3</v>
      </c>
    </row>
    <row r="433" spans="2:8">
      <c r="B433" s="14">
        <v>44410.291666666664</v>
      </c>
      <c r="C433" s="15">
        <v>277.13709999999998</v>
      </c>
      <c r="D433" s="8">
        <f t="shared" si="30"/>
        <v>277.24004508587888</v>
      </c>
      <c r="E433" s="6">
        <f t="shared" si="31"/>
        <v>-0.1029450858789005</v>
      </c>
      <c r="F433" s="6">
        <f t="shared" si="32"/>
        <v>0.1029450858789005</v>
      </c>
      <c r="G433" s="6">
        <f t="shared" si="33"/>
        <v>1.0597690706614199E-2</v>
      </c>
      <c r="H433" s="9">
        <f t="shared" si="34"/>
        <v>3.7145905719191156E-4</v>
      </c>
    </row>
    <row r="434" spans="2:8">
      <c r="B434" s="14">
        <v>44411.291666666664</v>
      </c>
      <c r="C434" s="15">
        <v>279.375</v>
      </c>
      <c r="D434" s="8">
        <f t="shared" si="30"/>
        <v>277.1381294508588</v>
      </c>
      <c r="E434" s="6">
        <f t="shared" si="31"/>
        <v>2.2368705491412015</v>
      </c>
      <c r="F434" s="6">
        <f t="shared" si="32"/>
        <v>2.2368705491412015</v>
      </c>
      <c r="G434" s="6">
        <f t="shared" si="33"/>
        <v>5.0035898536152601</v>
      </c>
      <c r="H434" s="9">
        <f t="shared" si="34"/>
        <v>8.0066954779103409E-3</v>
      </c>
    </row>
    <row r="435" spans="2:8">
      <c r="B435" s="14">
        <v>44412.291666666664</v>
      </c>
      <c r="C435" s="15">
        <v>278.78149999999999</v>
      </c>
      <c r="D435" s="8">
        <f t="shared" si="30"/>
        <v>279.35263129450863</v>
      </c>
      <c r="E435" s="6">
        <f t="shared" si="31"/>
        <v>-0.57113129450863198</v>
      </c>
      <c r="F435" s="6">
        <f t="shared" si="32"/>
        <v>0.57113129450863198</v>
      </c>
      <c r="G435" s="6">
        <f t="shared" si="33"/>
        <v>0.3261909555671057</v>
      </c>
      <c r="H435" s="9">
        <f t="shared" si="34"/>
        <v>2.0486699960672854E-3</v>
      </c>
    </row>
    <row r="436" spans="2:8">
      <c r="B436" s="14">
        <v>44413.291666666664</v>
      </c>
      <c r="C436" s="15">
        <v>281.71030000000002</v>
      </c>
      <c r="D436" s="8">
        <f t="shared" si="30"/>
        <v>278.78721131294503</v>
      </c>
      <c r="E436" s="6">
        <f t="shared" si="31"/>
        <v>2.9230886870549853</v>
      </c>
      <c r="F436" s="6">
        <f t="shared" si="32"/>
        <v>2.9230886870549853</v>
      </c>
      <c r="G436" s="6">
        <f t="shared" si="33"/>
        <v>8.5444474723888373</v>
      </c>
      <c r="H436" s="9">
        <f t="shared" si="34"/>
        <v>1.0376222264698825E-2</v>
      </c>
    </row>
    <row r="437" spans="2:8">
      <c r="B437" s="14">
        <v>44414.291666666664</v>
      </c>
      <c r="C437" s="15">
        <v>281.65190000000001</v>
      </c>
      <c r="D437" s="8">
        <f t="shared" si="30"/>
        <v>281.68106911312952</v>
      </c>
      <c r="E437" s="6">
        <f t="shared" si="31"/>
        <v>-2.9169113129512425E-2</v>
      </c>
      <c r="F437" s="6">
        <f t="shared" si="32"/>
        <v>2.9169113129512425E-2</v>
      </c>
      <c r="G437" s="6">
        <f t="shared" si="33"/>
        <v>8.5083716076229411E-4</v>
      </c>
      <c r="H437" s="9">
        <f t="shared" si="34"/>
        <v>1.0356441099638391E-4</v>
      </c>
    </row>
    <row r="438" spans="2:8">
      <c r="B438" s="14">
        <v>44417.291666666664</v>
      </c>
      <c r="C438" s="15">
        <v>280.5523</v>
      </c>
      <c r="D438" s="8">
        <f t="shared" si="30"/>
        <v>281.65219169113129</v>
      </c>
      <c r="E438" s="6">
        <f t="shared" si="31"/>
        <v>-1.0998916911312904</v>
      </c>
      <c r="F438" s="6">
        <f t="shared" si="32"/>
        <v>1.0998916911312904</v>
      </c>
      <c r="G438" s="6">
        <f t="shared" si="33"/>
        <v>1.2097617322196499</v>
      </c>
      <c r="H438" s="9">
        <f t="shared" si="34"/>
        <v>3.9204515205588774E-3</v>
      </c>
    </row>
    <row r="439" spans="2:8">
      <c r="B439" s="14">
        <v>44418.291666666664</v>
      </c>
      <c r="C439" s="15">
        <v>278.7133</v>
      </c>
      <c r="D439" s="8">
        <f t="shared" si="30"/>
        <v>280.56329891691132</v>
      </c>
      <c r="E439" s="6">
        <f t="shared" si="31"/>
        <v>-1.8499989169113178</v>
      </c>
      <c r="F439" s="6">
        <f t="shared" si="32"/>
        <v>1.8499989169113178</v>
      </c>
      <c r="G439" s="6">
        <f t="shared" si="33"/>
        <v>3.4224959925730487</v>
      </c>
      <c r="H439" s="9">
        <f t="shared" si="34"/>
        <v>6.6376413214271363E-3</v>
      </c>
    </row>
    <row r="440" spans="2:8">
      <c r="B440" s="14">
        <v>44419.291666666664</v>
      </c>
      <c r="C440" s="15">
        <v>279.2097</v>
      </c>
      <c r="D440" s="8">
        <f t="shared" si="30"/>
        <v>278.73179998916913</v>
      </c>
      <c r="E440" s="6">
        <f t="shared" si="31"/>
        <v>0.47790001083086509</v>
      </c>
      <c r="F440" s="6">
        <f t="shared" si="32"/>
        <v>0.47790001083086509</v>
      </c>
      <c r="G440" s="6">
        <f t="shared" si="33"/>
        <v>0.22838842035214096</v>
      </c>
      <c r="H440" s="9">
        <f t="shared" si="34"/>
        <v>1.7116167913609917E-3</v>
      </c>
    </row>
    <row r="441" spans="2:8">
      <c r="B441" s="14">
        <v>44420.291666666664</v>
      </c>
      <c r="C441" s="15">
        <v>281.99239999999998</v>
      </c>
      <c r="D441" s="8">
        <f t="shared" si="30"/>
        <v>279.20492099989167</v>
      </c>
      <c r="E441" s="6">
        <f t="shared" si="31"/>
        <v>2.7874790001083056</v>
      </c>
      <c r="F441" s="6">
        <f t="shared" si="32"/>
        <v>2.7874790001083056</v>
      </c>
      <c r="G441" s="6">
        <f t="shared" si="33"/>
        <v>7.7700391760447989</v>
      </c>
      <c r="H441" s="9">
        <f t="shared" si="34"/>
        <v>9.8849437080868342E-3</v>
      </c>
    </row>
    <row r="442" spans="2:8">
      <c r="B442" s="14">
        <v>44421.291666666664</v>
      </c>
      <c r="C442" s="15">
        <v>284.95049999999998</v>
      </c>
      <c r="D442" s="8">
        <f t="shared" si="30"/>
        <v>281.9645252099989</v>
      </c>
      <c r="E442" s="6">
        <f t="shared" si="31"/>
        <v>2.9859747900010802</v>
      </c>
      <c r="F442" s="6">
        <f t="shared" si="32"/>
        <v>2.9859747900010802</v>
      </c>
      <c r="G442" s="6">
        <f t="shared" si="33"/>
        <v>8.9160454465219949</v>
      </c>
      <c r="H442" s="9">
        <f t="shared" si="34"/>
        <v>1.0478924550057223E-2</v>
      </c>
    </row>
    <row r="443" spans="2:8">
      <c r="B443" s="14">
        <v>44424.291666666664</v>
      </c>
      <c r="C443" s="15">
        <v>286.6533</v>
      </c>
      <c r="D443" s="8">
        <f t="shared" si="30"/>
        <v>284.92064025209993</v>
      </c>
      <c r="E443" s="6">
        <f t="shared" si="31"/>
        <v>1.7326597479000725</v>
      </c>
      <c r="F443" s="6">
        <f t="shared" si="32"/>
        <v>1.7326597479000725</v>
      </c>
      <c r="G443" s="6">
        <f t="shared" si="33"/>
        <v>3.0021098019931429</v>
      </c>
      <c r="H443" s="9">
        <f t="shared" si="34"/>
        <v>6.0444437510402725E-3</v>
      </c>
    </row>
    <row r="444" spans="2:8">
      <c r="B444" s="14">
        <v>44425.291666666664</v>
      </c>
      <c r="C444" s="15">
        <v>285.17419999999998</v>
      </c>
      <c r="D444" s="8">
        <f t="shared" si="30"/>
        <v>286.63597340252102</v>
      </c>
      <c r="E444" s="6">
        <f t="shared" si="31"/>
        <v>-1.4617734025210325</v>
      </c>
      <c r="F444" s="6">
        <f t="shared" si="32"/>
        <v>1.4617734025210325</v>
      </c>
      <c r="G444" s="6">
        <f t="shared" si="33"/>
        <v>2.1367814803179166</v>
      </c>
      <c r="H444" s="9">
        <f t="shared" si="34"/>
        <v>5.1258963907710887E-3</v>
      </c>
    </row>
    <row r="445" spans="2:8">
      <c r="B445" s="14">
        <v>44426.291666666664</v>
      </c>
      <c r="C445" s="15">
        <v>283.42930000000001</v>
      </c>
      <c r="D445" s="8">
        <f t="shared" si="30"/>
        <v>285.18881773402518</v>
      </c>
      <c r="E445" s="6">
        <f t="shared" si="31"/>
        <v>-1.7595177340251666</v>
      </c>
      <c r="F445" s="6">
        <f t="shared" si="32"/>
        <v>1.7595177340251666</v>
      </c>
      <c r="G445" s="6">
        <f t="shared" si="33"/>
        <v>3.095902656349057</v>
      </c>
      <c r="H445" s="9">
        <f t="shared" si="34"/>
        <v>6.2079599181353749E-3</v>
      </c>
    </row>
    <row r="446" spans="2:8">
      <c r="B446" s="14">
        <v>44427.291666666664</v>
      </c>
      <c r="C446" s="15">
        <v>289.3175</v>
      </c>
      <c r="D446" s="8">
        <f t="shared" si="30"/>
        <v>283.44689517734025</v>
      </c>
      <c r="E446" s="6">
        <f t="shared" si="31"/>
        <v>5.8706048226597431</v>
      </c>
      <c r="F446" s="6">
        <f t="shared" si="32"/>
        <v>5.8706048226597431</v>
      </c>
      <c r="G446" s="6">
        <f t="shared" si="33"/>
        <v>34.464000983835831</v>
      </c>
      <c r="H446" s="9">
        <f t="shared" si="34"/>
        <v>2.0291219240660324E-2</v>
      </c>
    </row>
    <row r="447" spans="2:8">
      <c r="B447" s="14">
        <v>44428.291666666664</v>
      </c>
      <c r="C447" s="15">
        <v>296.71690000000001</v>
      </c>
      <c r="D447" s="8">
        <f t="shared" si="30"/>
        <v>289.25879395177344</v>
      </c>
      <c r="E447" s="6">
        <f t="shared" si="31"/>
        <v>7.4581060482265684</v>
      </c>
      <c r="F447" s="6">
        <f t="shared" si="32"/>
        <v>7.4581060482265684</v>
      </c>
      <c r="G447" s="6">
        <f t="shared" si="33"/>
        <v>55.62334582659372</v>
      </c>
      <c r="H447" s="9">
        <f t="shared" si="34"/>
        <v>2.5135427231231414E-2</v>
      </c>
    </row>
    <row r="448" spans="2:8">
      <c r="B448" s="14">
        <v>44431.291666666664</v>
      </c>
      <c r="C448" s="15">
        <v>296.99959999999999</v>
      </c>
      <c r="D448" s="8">
        <f t="shared" si="30"/>
        <v>296.64231893951774</v>
      </c>
      <c r="E448" s="6">
        <f t="shared" si="31"/>
        <v>0.35728106048225072</v>
      </c>
      <c r="F448" s="6">
        <f t="shared" si="32"/>
        <v>0.35728106048225072</v>
      </c>
      <c r="G448" s="6">
        <f t="shared" si="33"/>
        <v>0.1276497561793217</v>
      </c>
      <c r="H448" s="9">
        <f t="shared" si="34"/>
        <v>1.2029681537694015E-3</v>
      </c>
    </row>
    <row r="449" spans="2:8">
      <c r="B449" s="14">
        <v>44432.291666666664</v>
      </c>
      <c r="C449" s="15">
        <v>295.0206</v>
      </c>
      <c r="D449" s="8">
        <f t="shared" si="30"/>
        <v>296.99602718939519</v>
      </c>
      <c r="E449" s="6">
        <f t="shared" si="31"/>
        <v>-1.9754271893951909</v>
      </c>
      <c r="F449" s="6">
        <f t="shared" si="32"/>
        <v>1.9754271893951909</v>
      </c>
      <c r="G449" s="6">
        <f t="shared" si="33"/>
        <v>3.9023125806017833</v>
      </c>
      <c r="H449" s="9">
        <f t="shared" si="34"/>
        <v>6.6958957760752669E-3</v>
      </c>
    </row>
    <row r="450" spans="2:8">
      <c r="B450" s="14">
        <v>44433.291666666664</v>
      </c>
      <c r="C450" s="15">
        <v>294.42590000000001</v>
      </c>
      <c r="D450" s="8">
        <f t="shared" si="30"/>
        <v>295.04035427189399</v>
      </c>
      <c r="E450" s="6">
        <f t="shared" si="31"/>
        <v>-0.61445427189397606</v>
      </c>
      <c r="F450" s="6">
        <f t="shared" si="32"/>
        <v>0.61445427189397606</v>
      </c>
      <c r="G450" s="6">
        <f t="shared" si="33"/>
        <v>0.37755405224875627</v>
      </c>
      <c r="H450" s="9">
        <f t="shared" si="34"/>
        <v>2.086957268005213E-3</v>
      </c>
    </row>
    <row r="451" spans="2:8">
      <c r="B451" s="14">
        <v>44434.291666666664</v>
      </c>
      <c r="C451" s="15">
        <v>291.57929999999999</v>
      </c>
      <c r="D451" s="8">
        <f t="shared" si="30"/>
        <v>294.43204454271898</v>
      </c>
      <c r="E451" s="6">
        <f t="shared" si="31"/>
        <v>-2.8527445427189946</v>
      </c>
      <c r="F451" s="6">
        <f t="shared" si="32"/>
        <v>2.8527445427189946</v>
      </c>
      <c r="G451" s="6">
        <f t="shared" si="33"/>
        <v>8.138151426013005</v>
      </c>
      <c r="H451" s="9">
        <f t="shared" si="34"/>
        <v>9.7837690903263535E-3</v>
      </c>
    </row>
    <row r="452" spans="2:8">
      <c r="B452" s="14">
        <v>44435.291666666664</v>
      </c>
      <c r="C452" s="15">
        <v>292.1934</v>
      </c>
      <c r="D452" s="8">
        <f t="shared" ref="D452:D515" si="35">alpha*C451+(1-alpha)*D451</f>
        <v>291.60782744542718</v>
      </c>
      <c r="E452" s="6">
        <f t="shared" ref="E452:E515" si="36">C452-D452</f>
        <v>0.58557255457282054</v>
      </c>
      <c r="F452" s="6">
        <f t="shared" ref="F452:F515" si="37">ABS(E452)</f>
        <v>0.58557255457282054</v>
      </c>
      <c r="G452" s="6">
        <f t="shared" ref="G452:G515" si="38">E452^2</f>
        <v>0.34289521666893891</v>
      </c>
      <c r="H452" s="9">
        <f t="shared" ref="H452:H515" si="39">F452/C452</f>
        <v>2.0040581155249247E-3</v>
      </c>
    </row>
    <row r="453" spans="2:8">
      <c r="B453" s="14">
        <v>44438.291666666664</v>
      </c>
      <c r="C453" s="15">
        <v>295.96629999999999</v>
      </c>
      <c r="D453" s="8">
        <f t="shared" si="35"/>
        <v>292.18754427445424</v>
      </c>
      <c r="E453" s="6">
        <f t="shared" si="36"/>
        <v>3.77875572554575</v>
      </c>
      <c r="F453" s="6">
        <f t="shared" si="37"/>
        <v>3.77875572554575</v>
      </c>
      <c r="G453" s="6">
        <f t="shared" si="38"/>
        <v>14.278994833344788</v>
      </c>
      <c r="H453" s="9">
        <f t="shared" si="39"/>
        <v>1.276752023978997E-2</v>
      </c>
    </row>
    <row r="454" spans="2:8">
      <c r="B454" s="14">
        <v>44439.291666666664</v>
      </c>
      <c r="C454" s="15">
        <v>294.29930000000002</v>
      </c>
      <c r="D454" s="8">
        <f t="shared" si="35"/>
        <v>295.92851244274453</v>
      </c>
      <c r="E454" s="6">
        <f t="shared" si="36"/>
        <v>-1.6292124427445174</v>
      </c>
      <c r="F454" s="6">
        <f t="shared" si="37"/>
        <v>1.6292124427445174</v>
      </c>
      <c r="G454" s="6">
        <f t="shared" si="38"/>
        <v>2.6543331835935575</v>
      </c>
      <c r="H454" s="9">
        <f t="shared" si="39"/>
        <v>5.5359032207841384E-3</v>
      </c>
    </row>
    <row r="455" spans="2:8">
      <c r="B455" s="14">
        <v>44440.291666666664</v>
      </c>
      <c r="C455" s="15">
        <v>294.25040000000001</v>
      </c>
      <c r="D455" s="8">
        <f t="shared" si="35"/>
        <v>294.31559212442744</v>
      </c>
      <c r="E455" s="6">
        <f t="shared" si="36"/>
        <v>-6.5192124427426279E-2</v>
      </c>
      <c r="F455" s="6">
        <f t="shared" si="37"/>
        <v>6.5192124427426279E-2</v>
      </c>
      <c r="G455" s="6">
        <f t="shared" si="38"/>
        <v>4.2500130873610303E-3</v>
      </c>
      <c r="H455" s="9">
        <f t="shared" si="39"/>
        <v>2.2155322279061057E-4</v>
      </c>
    </row>
    <row r="456" spans="2:8">
      <c r="B456" s="14">
        <v>44441.291666666664</v>
      </c>
      <c r="C456" s="15">
        <v>293.58749999999998</v>
      </c>
      <c r="D456" s="8">
        <f t="shared" si="35"/>
        <v>294.25105192124431</v>
      </c>
      <c r="E456" s="6">
        <f t="shared" si="36"/>
        <v>-0.66355192124433415</v>
      </c>
      <c r="F456" s="6">
        <f t="shared" si="37"/>
        <v>0.66355192124433415</v>
      </c>
      <c r="G456" s="6">
        <f t="shared" si="38"/>
        <v>0.44030115218704702</v>
      </c>
      <c r="H456" s="9">
        <f t="shared" si="39"/>
        <v>2.2601504534230312E-3</v>
      </c>
    </row>
    <row r="457" spans="2:8">
      <c r="B457" s="14">
        <v>44442.291666666664</v>
      </c>
      <c r="C457" s="15">
        <v>293.5779</v>
      </c>
      <c r="D457" s="8">
        <f t="shared" si="35"/>
        <v>293.59413551921239</v>
      </c>
      <c r="E457" s="6">
        <f t="shared" si="36"/>
        <v>-1.6235519212386862E-2</v>
      </c>
      <c r="F457" s="6">
        <f t="shared" si="37"/>
        <v>1.6235519212386862E-2</v>
      </c>
      <c r="G457" s="6">
        <f t="shared" si="38"/>
        <v>2.635920840957829E-4</v>
      </c>
      <c r="H457" s="9">
        <f t="shared" si="39"/>
        <v>5.5302252698131781E-5</v>
      </c>
    </row>
    <row r="458" spans="2:8">
      <c r="B458" s="14">
        <v>44446.291666666664</v>
      </c>
      <c r="C458" s="15">
        <v>292.64190000000002</v>
      </c>
      <c r="D458" s="8">
        <f t="shared" si="35"/>
        <v>293.57806235519212</v>
      </c>
      <c r="E458" s="6">
        <f t="shared" si="36"/>
        <v>-0.93616235519209567</v>
      </c>
      <c r="F458" s="6">
        <f t="shared" si="37"/>
        <v>0.93616235519209567</v>
      </c>
      <c r="G458" s="6">
        <f t="shared" si="38"/>
        <v>0.87639995527881154</v>
      </c>
      <c r="H458" s="9">
        <f t="shared" si="39"/>
        <v>3.1990031338372791E-3</v>
      </c>
    </row>
    <row r="459" spans="2:8">
      <c r="B459" s="14">
        <v>44447.291666666664</v>
      </c>
      <c r="C459" s="15">
        <v>292.6712</v>
      </c>
      <c r="D459" s="8">
        <f t="shared" si="35"/>
        <v>292.65126162355193</v>
      </c>
      <c r="E459" s="6">
        <f t="shared" si="36"/>
        <v>1.9938376448067174E-2</v>
      </c>
      <c r="F459" s="6">
        <f t="shared" si="37"/>
        <v>1.9938376448067174E-2</v>
      </c>
      <c r="G459" s="6">
        <f t="shared" si="38"/>
        <v>3.975388553848398E-4</v>
      </c>
      <c r="H459" s="9">
        <f t="shared" si="39"/>
        <v>6.8125515759894295E-5</v>
      </c>
    </row>
    <row r="460" spans="2:8">
      <c r="B460" s="14">
        <v>44448.291666666664</v>
      </c>
      <c r="C460" s="15">
        <v>289.78550000000001</v>
      </c>
      <c r="D460" s="8">
        <f t="shared" si="35"/>
        <v>292.67100061623552</v>
      </c>
      <c r="E460" s="6">
        <f t="shared" si="36"/>
        <v>-2.8855006162355039</v>
      </c>
      <c r="F460" s="6">
        <f t="shared" si="37"/>
        <v>2.8855006162355039</v>
      </c>
      <c r="G460" s="6">
        <f t="shared" si="38"/>
        <v>8.3261138062954725</v>
      </c>
      <c r="H460" s="9">
        <f t="shared" si="39"/>
        <v>9.9573671430610005E-3</v>
      </c>
    </row>
    <row r="461" spans="2:8">
      <c r="B461" s="14">
        <v>44449.291666666664</v>
      </c>
      <c r="C461" s="15">
        <v>288.28410000000002</v>
      </c>
      <c r="D461" s="8">
        <f t="shared" si="35"/>
        <v>289.81435500616237</v>
      </c>
      <c r="E461" s="6">
        <f t="shared" si="36"/>
        <v>-1.5302550061623492</v>
      </c>
      <c r="F461" s="6">
        <f t="shared" si="37"/>
        <v>1.5302550061623492</v>
      </c>
      <c r="G461" s="6">
        <f t="shared" si="38"/>
        <v>2.3416803838849316</v>
      </c>
      <c r="H461" s="9">
        <f t="shared" si="39"/>
        <v>5.3081491700803099E-3</v>
      </c>
    </row>
    <row r="462" spans="2:8">
      <c r="B462" s="14">
        <v>44452.291666666664</v>
      </c>
      <c r="C462" s="15">
        <v>289.53199999999998</v>
      </c>
      <c r="D462" s="8">
        <f t="shared" si="35"/>
        <v>288.29940255006164</v>
      </c>
      <c r="E462" s="6">
        <f t="shared" si="36"/>
        <v>1.2325974499383392</v>
      </c>
      <c r="F462" s="6">
        <f t="shared" si="37"/>
        <v>1.2325974499383392</v>
      </c>
      <c r="G462" s="6">
        <f t="shared" si="38"/>
        <v>1.5192964735944967</v>
      </c>
      <c r="H462" s="9">
        <f t="shared" si="39"/>
        <v>4.2572062844118764E-3</v>
      </c>
    </row>
    <row r="463" spans="2:8">
      <c r="B463" s="14">
        <v>44453.291666666664</v>
      </c>
      <c r="C463" s="15">
        <v>292.26170000000002</v>
      </c>
      <c r="D463" s="8">
        <f t="shared" si="35"/>
        <v>289.51967402550059</v>
      </c>
      <c r="E463" s="6">
        <f t="shared" si="36"/>
        <v>2.7420259744994269</v>
      </c>
      <c r="F463" s="6">
        <f t="shared" si="37"/>
        <v>2.7420259744994269</v>
      </c>
      <c r="G463" s="6">
        <f t="shared" si="38"/>
        <v>7.5187064448295313</v>
      </c>
      <c r="H463" s="9">
        <f t="shared" si="39"/>
        <v>9.3820913739276358E-3</v>
      </c>
    </row>
    <row r="464" spans="2:8">
      <c r="B464" s="14">
        <v>44454.291666666664</v>
      </c>
      <c r="C464" s="15">
        <v>297.16539999999998</v>
      </c>
      <c r="D464" s="8">
        <f t="shared" si="35"/>
        <v>292.23427974025503</v>
      </c>
      <c r="E464" s="6">
        <f t="shared" si="36"/>
        <v>4.9311202597449437</v>
      </c>
      <c r="F464" s="6">
        <f t="shared" si="37"/>
        <v>4.9311202597449437</v>
      </c>
      <c r="G464" s="6">
        <f t="shared" si="38"/>
        <v>24.315947016067042</v>
      </c>
      <c r="H464" s="9">
        <f t="shared" si="39"/>
        <v>1.6593857359386201E-2</v>
      </c>
    </row>
    <row r="465" spans="2:8">
      <c r="B465" s="14">
        <v>44455.291666666664</v>
      </c>
      <c r="C465" s="15">
        <v>297.55540000000002</v>
      </c>
      <c r="D465" s="8">
        <f t="shared" si="35"/>
        <v>297.11608879740254</v>
      </c>
      <c r="E465" s="6">
        <f t="shared" si="36"/>
        <v>0.43931120259748013</v>
      </c>
      <c r="F465" s="6">
        <f t="shared" si="37"/>
        <v>0.43931120259748013</v>
      </c>
      <c r="G465" s="6">
        <f t="shared" si="38"/>
        <v>0.19299433272764424</v>
      </c>
      <c r="H465" s="9">
        <f t="shared" si="39"/>
        <v>1.4764013780206311E-3</v>
      </c>
    </row>
    <row r="466" spans="2:8">
      <c r="B466" s="14">
        <v>44456.291666666664</v>
      </c>
      <c r="C466" s="15">
        <v>292.33969999999999</v>
      </c>
      <c r="D466" s="8">
        <f t="shared" si="35"/>
        <v>297.55100688797404</v>
      </c>
      <c r="E466" s="6">
        <f t="shared" si="36"/>
        <v>-5.2113068879740467</v>
      </c>
      <c r="F466" s="6">
        <f t="shared" si="37"/>
        <v>5.2113068879740467</v>
      </c>
      <c r="G466" s="6">
        <f t="shared" si="38"/>
        <v>27.157719480645742</v>
      </c>
      <c r="H466" s="9">
        <f t="shared" si="39"/>
        <v>1.7826203173821574E-2</v>
      </c>
    </row>
    <row r="467" spans="2:8">
      <c r="B467" s="14">
        <v>44459.291666666664</v>
      </c>
      <c r="C467" s="15">
        <v>286.90960000000001</v>
      </c>
      <c r="D467" s="8">
        <f t="shared" si="35"/>
        <v>292.39181306887974</v>
      </c>
      <c r="E467" s="6">
        <f t="shared" si="36"/>
        <v>-5.4822130688797301</v>
      </c>
      <c r="F467" s="6">
        <f t="shared" si="37"/>
        <v>5.4822130688797301</v>
      </c>
      <c r="G467" s="6">
        <f t="shared" si="38"/>
        <v>30.054660132595711</v>
      </c>
      <c r="H467" s="9">
        <f t="shared" si="39"/>
        <v>1.9107806322548042E-2</v>
      </c>
    </row>
    <row r="468" spans="2:8">
      <c r="B468" s="14">
        <v>44460.291666666664</v>
      </c>
      <c r="C468" s="15">
        <v>287.39699999999999</v>
      </c>
      <c r="D468" s="8">
        <f t="shared" si="35"/>
        <v>286.96442213068877</v>
      </c>
      <c r="E468" s="6">
        <f t="shared" si="36"/>
        <v>0.432577869311217</v>
      </c>
      <c r="F468" s="6">
        <f t="shared" si="37"/>
        <v>0.432577869311217</v>
      </c>
      <c r="G468" s="6">
        <f t="shared" si="38"/>
        <v>0.18712361301783234</v>
      </c>
      <c r="H468" s="9">
        <f t="shared" si="39"/>
        <v>1.505157915048581E-3</v>
      </c>
    </row>
    <row r="469" spans="2:8">
      <c r="B469" s="14">
        <v>44461.291666666664</v>
      </c>
      <c r="C469" s="15">
        <v>291.08210000000003</v>
      </c>
      <c r="D469" s="8">
        <f t="shared" si="35"/>
        <v>287.39267422130689</v>
      </c>
      <c r="E469" s="6">
        <f t="shared" si="36"/>
        <v>3.6894257786931348</v>
      </c>
      <c r="F469" s="6">
        <f t="shared" si="37"/>
        <v>3.6894257786931348</v>
      </c>
      <c r="G469" s="6">
        <f t="shared" si="38"/>
        <v>13.611862576485445</v>
      </c>
      <c r="H469" s="9">
        <f t="shared" si="39"/>
        <v>1.2674863135497285E-2</v>
      </c>
    </row>
    <row r="470" spans="2:8">
      <c r="B470" s="14">
        <v>44462.291666666664</v>
      </c>
      <c r="C470" s="15">
        <v>292.03739999999999</v>
      </c>
      <c r="D470" s="8">
        <f t="shared" si="35"/>
        <v>291.04520574221311</v>
      </c>
      <c r="E470" s="6">
        <f t="shared" si="36"/>
        <v>0.99219425778687764</v>
      </c>
      <c r="F470" s="6">
        <f t="shared" si="37"/>
        <v>0.99219425778687764</v>
      </c>
      <c r="G470" s="6">
        <f t="shared" si="38"/>
        <v>0.98444944518525301</v>
      </c>
      <c r="H470" s="9">
        <f t="shared" si="39"/>
        <v>3.3974903823512938E-3</v>
      </c>
    </row>
    <row r="471" spans="2:8">
      <c r="B471" s="14">
        <v>44463.291666666664</v>
      </c>
      <c r="C471" s="15">
        <v>291.83269999999999</v>
      </c>
      <c r="D471" s="8">
        <f t="shared" si="35"/>
        <v>292.02747805742212</v>
      </c>
      <c r="E471" s="6">
        <f t="shared" si="36"/>
        <v>-0.19477805742212695</v>
      </c>
      <c r="F471" s="6">
        <f t="shared" si="37"/>
        <v>0.19477805742212695</v>
      </c>
      <c r="G471" s="6">
        <f t="shared" si="38"/>
        <v>3.7938491653137382E-2</v>
      </c>
      <c r="H471" s="9">
        <f t="shared" si="39"/>
        <v>6.6743054298619366E-4</v>
      </c>
    </row>
    <row r="472" spans="2:8">
      <c r="B472" s="14">
        <v>44466.291666666664</v>
      </c>
      <c r="C472" s="15">
        <v>286.78289999999998</v>
      </c>
      <c r="D472" s="8">
        <f t="shared" si="35"/>
        <v>291.83464778057424</v>
      </c>
      <c r="E472" s="6">
        <f t="shared" si="36"/>
        <v>-5.0517477805742601</v>
      </c>
      <c r="F472" s="6">
        <f t="shared" si="37"/>
        <v>5.0517477805742601</v>
      </c>
      <c r="G472" s="6">
        <f t="shared" si="38"/>
        <v>25.520155638536963</v>
      </c>
      <c r="H472" s="9">
        <f t="shared" si="39"/>
        <v>1.7615233616001025E-2</v>
      </c>
    </row>
    <row r="473" spans="2:8">
      <c r="B473" s="14">
        <v>44467.291666666664</v>
      </c>
      <c r="C473" s="15">
        <v>276.40019999999998</v>
      </c>
      <c r="D473" s="8">
        <f t="shared" si="35"/>
        <v>286.83341747780571</v>
      </c>
      <c r="E473" s="6">
        <f t="shared" si="36"/>
        <v>-10.433217477805727</v>
      </c>
      <c r="F473" s="6">
        <f t="shared" si="37"/>
        <v>10.433217477805727</v>
      </c>
      <c r="G473" s="6">
        <f t="shared" si="38"/>
        <v>108.85202693919088</v>
      </c>
      <c r="H473" s="9">
        <f t="shared" si="39"/>
        <v>3.7746779770078773E-2</v>
      </c>
    </row>
    <row r="474" spans="2:8">
      <c r="B474" s="14">
        <v>44468.291666666664</v>
      </c>
      <c r="C474" s="15">
        <v>276.8682</v>
      </c>
      <c r="D474" s="8">
        <f t="shared" si="35"/>
        <v>276.50453217477803</v>
      </c>
      <c r="E474" s="6">
        <f t="shared" si="36"/>
        <v>0.36366782522196672</v>
      </c>
      <c r="F474" s="6">
        <f t="shared" si="37"/>
        <v>0.36366782522196672</v>
      </c>
      <c r="G474" s="6">
        <f t="shared" si="38"/>
        <v>0.13225428710167494</v>
      </c>
      <c r="H474" s="9">
        <f t="shared" si="39"/>
        <v>1.3135052173632318E-3</v>
      </c>
    </row>
    <row r="475" spans="2:8">
      <c r="B475" s="14">
        <v>44469.291666666664</v>
      </c>
      <c r="C475" s="15">
        <v>274.84050000000002</v>
      </c>
      <c r="D475" s="8">
        <f t="shared" si="35"/>
        <v>276.86456332174777</v>
      </c>
      <c r="E475" s="6">
        <f t="shared" si="36"/>
        <v>-2.0240633217477466</v>
      </c>
      <c r="F475" s="6">
        <f t="shared" si="37"/>
        <v>2.0240633217477466</v>
      </c>
      <c r="G475" s="6">
        <f t="shared" si="38"/>
        <v>4.0968323304445224</v>
      </c>
      <c r="H475" s="9">
        <f t="shared" si="39"/>
        <v>7.3645016718705816E-3</v>
      </c>
    </row>
    <row r="476" spans="2:8">
      <c r="B476" s="14">
        <v>44470.291666666664</v>
      </c>
      <c r="C476" s="15">
        <v>281.84010000000001</v>
      </c>
      <c r="D476" s="8">
        <f t="shared" si="35"/>
        <v>274.86074063321752</v>
      </c>
      <c r="E476" s="6">
        <f t="shared" si="36"/>
        <v>6.9793593667824894</v>
      </c>
      <c r="F476" s="6">
        <f t="shared" si="37"/>
        <v>6.9793593667824894</v>
      </c>
      <c r="G476" s="6">
        <f t="shared" si="38"/>
        <v>48.711457170694473</v>
      </c>
      <c r="H476" s="9">
        <f t="shared" si="39"/>
        <v>2.4763542756273821E-2</v>
      </c>
    </row>
    <row r="477" spans="2:8">
      <c r="B477" s="14">
        <v>44473.291666666664</v>
      </c>
      <c r="C477" s="15">
        <v>276.00049999999999</v>
      </c>
      <c r="D477" s="8">
        <f t="shared" si="35"/>
        <v>281.77030640633217</v>
      </c>
      <c r="E477" s="6">
        <f t="shared" si="36"/>
        <v>-5.7698064063321794</v>
      </c>
      <c r="F477" s="6">
        <f t="shared" si="37"/>
        <v>5.7698064063321794</v>
      </c>
      <c r="G477" s="6">
        <f t="shared" si="38"/>
        <v>33.290665966551856</v>
      </c>
      <c r="H477" s="9">
        <f t="shared" si="39"/>
        <v>2.0905057803635066E-2</v>
      </c>
    </row>
    <row r="478" spans="2:8">
      <c r="B478" s="14">
        <v>44474.291666666664</v>
      </c>
      <c r="C478" s="15">
        <v>281.5086</v>
      </c>
      <c r="D478" s="8">
        <f t="shared" si="35"/>
        <v>276.05819806406333</v>
      </c>
      <c r="E478" s="6">
        <f t="shared" si="36"/>
        <v>5.450401935936668</v>
      </c>
      <c r="F478" s="6">
        <f t="shared" si="37"/>
        <v>5.450401935936668</v>
      </c>
      <c r="G478" s="6">
        <f t="shared" si="38"/>
        <v>29.706881263262179</v>
      </c>
      <c r="H478" s="9">
        <f t="shared" si="39"/>
        <v>1.9361404717073184E-2</v>
      </c>
    </row>
    <row r="479" spans="2:8">
      <c r="B479" s="14">
        <v>44475.291666666664</v>
      </c>
      <c r="C479" s="15">
        <v>285.74939999999998</v>
      </c>
      <c r="D479" s="8">
        <f t="shared" si="35"/>
        <v>281.4540959806406</v>
      </c>
      <c r="E479" s="6">
        <f t="shared" si="36"/>
        <v>4.2953040193593779</v>
      </c>
      <c r="F479" s="6">
        <f t="shared" si="37"/>
        <v>4.2953040193593779</v>
      </c>
      <c r="G479" s="6">
        <f t="shared" si="38"/>
        <v>18.449636618724828</v>
      </c>
      <c r="H479" s="9">
        <f t="shared" si="39"/>
        <v>1.5031716669779108E-2</v>
      </c>
    </row>
    <row r="480" spans="2:8">
      <c r="B480" s="14">
        <v>44476.291666666664</v>
      </c>
      <c r="C480" s="15">
        <v>287.44569999999999</v>
      </c>
      <c r="D480" s="8">
        <f t="shared" si="35"/>
        <v>285.70644695980644</v>
      </c>
      <c r="E480" s="6">
        <f t="shared" si="36"/>
        <v>1.739253040193546</v>
      </c>
      <c r="F480" s="6">
        <f t="shared" si="37"/>
        <v>1.739253040193546</v>
      </c>
      <c r="G480" s="6">
        <f t="shared" si="38"/>
        <v>3.0250011378224926</v>
      </c>
      <c r="H480" s="9">
        <f t="shared" si="39"/>
        <v>6.0507185885666269E-3</v>
      </c>
    </row>
    <row r="481" spans="2:8">
      <c r="B481" s="14">
        <v>44477.291666666664</v>
      </c>
      <c r="C481" s="15">
        <v>287.44569999999999</v>
      </c>
      <c r="D481" s="8">
        <f t="shared" si="35"/>
        <v>287.42830746959805</v>
      </c>
      <c r="E481" s="6">
        <f t="shared" si="36"/>
        <v>1.7392530401934891E-2</v>
      </c>
      <c r="F481" s="6">
        <f t="shared" si="37"/>
        <v>1.7392530401934891E-2</v>
      </c>
      <c r="G481" s="6">
        <f t="shared" si="38"/>
        <v>3.025001137822295E-4</v>
      </c>
      <c r="H481" s="9">
        <f t="shared" si="39"/>
        <v>6.0507185885664292E-5</v>
      </c>
    </row>
    <row r="482" spans="2:8">
      <c r="B482" s="14">
        <v>44480.291666666664</v>
      </c>
      <c r="C482" s="15">
        <v>286.84129999999999</v>
      </c>
      <c r="D482" s="8">
        <f t="shared" si="35"/>
        <v>287.44552607469598</v>
      </c>
      <c r="E482" s="6">
        <f t="shared" si="36"/>
        <v>-0.60422607469598688</v>
      </c>
      <c r="F482" s="6">
        <f t="shared" si="37"/>
        <v>0.60422607469598688</v>
      </c>
      <c r="G482" s="6">
        <f t="shared" si="38"/>
        <v>0.36508914934252029</v>
      </c>
      <c r="H482" s="9">
        <f t="shared" si="39"/>
        <v>2.1064821373211837E-3</v>
      </c>
    </row>
    <row r="483" spans="2:8">
      <c r="B483" s="14">
        <v>44481.291666666664</v>
      </c>
      <c r="C483" s="15">
        <v>285.52519999999998</v>
      </c>
      <c r="D483" s="8">
        <f t="shared" si="35"/>
        <v>286.84734226074698</v>
      </c>
      <c r="E483" s="6">
        <f t="shared" si="36"/>
        <v>-1.3221422607470004</v>
      </c>
      <c r="F483" s="6">
        <f t="shared" si="37"/>
        <v>1.3221422607470004</v>
      </c>
      <c r="G483" s="6">
        <f t="shared" si="38"/>
        <v>1.7480601576531891</v>
      </c>
      <c r="H483" s="9">
        <f t="shared" si="39"/>
        <v>4.6305624188232785E-3</v>
      </c>
    </row>
    <row r="484" spans="2:8">
      <c r="B484" s="14">
        <v>44482.291666666664</v>
      </c>
      <c r="C484" s="15">
        <v>288.8691</v>
      </c>
      <c r="D484" s="8">
        <f t="shared" si="35"/>
        <v>285.53842142260743</v>
      </c>
      <c r="E484" s="6">
        <f t="shared" si="36"/>
        <v>3.3306785773925753</v>
      </c>
      <c r="F484" s="6">
        <f t="shared" si="37"/>
        <v>3.3306785773925753</v>
      </c>
      <c r="G484" s="6">
        <f t="shared" si="38"/>
        <v>11.09341978590183</v>
      </c>
      <c r="H484" s="9">
        <f t="shared" si="39"/>
        <v>1.1530061807900447E-2</v>
      </c>
    </row>
    <row r="485" spans="2:8">
      <c r="B485" s="14">
        <v>44483.291666666664</v>
      </c>
      <c r="C485" s="15">
        <v>295.14729999999997</v>
      </c>
      <c r="D485" s="8">
        <f t="shared" si="35"/>
        <v>288.8357932142261</v>
      </c>
      <c r="E485" s="6">
        <f t="shared" si="36"/>
        <v>6.3115067857738723</v>
      </c>
      <c r="F485" s="6">
        <f t="shared" si="37"/>
        <v>6.3115067857738723</v>
      </c>
      <c r="G485" s="6">
        <f t="shared" si="38"/>
        <v>39.835117906869634</v>
      </c>
      <c r="H485" s="9">
        <f t="shared" si="39"/>
        <v>2.1384260624352221E-2</v>
      </c>
    </row>
    <row r="486" spans="2:8">
      <c r="B486" s="14">
        <v>44484.291666666664</v>
      </c>
      <c r="C486" s="15">
        <v>296.57069999999999</v>
      </c>
      <c r="D486" s="8">
        <f t="shared" si="35"/>
        <v>295.08418493214219</v>
      </c>
      <c r="E486" s="6">
        <f t="shared" si="36"/>
        <v>1.4865150678577947</v>
      </c>
      <c r="F486" s="6">
        <f t="shared" si="37"/>
        <v>1.4865150678577947</v>
      </c>
      <c r="G486" s="6">
        <f t="shared" si="38"/>
        <v>2.2097270469682639</v>
      </c>
      <c r="H486" s="9">
        <f t="shared" si="39"/>
        <v>5.0123463574041358E-3</v>
      </c>
    </row>
    <row r="487" spans="2:8">
      <c r="B487" s="14">
        <v>44487.291666666664</v>
      </c>
      <c r="C487" s="15">
        <v>299.57339999999999</v>
      </c>
      <c r="D487" s="8">
        <f t="shared" si="35"/>
        <v>296.5558348493214</v>
      </c>
      <c r="E487" s="6">
        <f t="shared" si="36"/>
        <v>3.0175651506785925</v>
      </c>
      <c r="F487" s="6">
        <f t="shared" si="37"/>
        <v>3.0175651506785925</v>
      </c>
      <c r="G487" s="6">
        <f t="shared" si="38"/>
        <v>9.1056994385899177</v>
      </c>
      <c r="H487" s="9">
        <f t="shared" si="39"/>
        <v>1.0072874129273802E-2</v>
      </c>
    </row>
    <row r="488" spans="2:8">
      <c r="B488" s="14">
        <v>44488.291666666664</v>
      </c>
      <c r="C488" s="15">
        <v>300.48970000000003</v>
      </c>
      <c r="D488" s="8">
        <f t="shared" si="35"/>
        <v>299.5432243484932</v>
      </c>
      <c r="E488" s="6">
        <f t="shared" si="36"/>
        <v>0.94647565150683022</v>
      </c>
      <c r="F488" s="6">
        <f t="shared" si="37"/>
        <v>0.94647565150683022</v>
      </c>
      <c r="G488" s="6">
        <f t="shared" si="38"/>
        <v>0.89581615889527877</v>
      </c>
      <c r="H488" s="9">
        <f t="shared" si="39"/>
        <v>3.1497773517921916E-3</v>
      </c>
    </row>
    <row r="489" spans="2:8">
      <c r="B489" s="14">
        <v>44489.291666666664</v>
      </c>
      <c r="C489" s="15">
        <v>299.69029999999998</v>
      </c>
      <c r="D489" s="8">
        <f t="shared" si="35"/>
        <v>300.48023524348491</v>
      </c>
      <c r="E489" s="6">
        <f t="shared" si="36"/>
        <v>-0.78993524348493338</v>
      </c>
      <c r="F489" s="6">
        <f t="shared" si="37"/>
        <v>0.78993524348493338</v>
      </c>
      <c r="G489" s="6">
        <f t="shared" si="38"/>
        <v>0.62399768889960094</v>
      </c>
      <c r="H489" s="9">
        <f t="shared" si="39"/>
        <v>2.6358385422715833E-3</v>
      </c>
    </row>
    <row r="490" spans="2:8">
      <c r="B490" s="14">
        <v>44490.291666666664</v>
      </c>
      <c r="C490" s="15">
        <v>302.95620000000002</v>
      </c>
      <c r="D490" s="8">
        <f t="shared" si="35"/>
        <v>299.69819935243487</v>
      </c>
      <c r="E490" s="6">
        <f t="shared" si="36"/>
        <v>3.2580006475651544</v>
      </c>
      <c r="F490" s="6">
        <f t="shared" si="37"/>
        <v>3.2580006475651544</v>
      </c>
      <c r="G490" s="6">
        <f t="shared" si="38"/>
        <v>10.614568219534965</v>
      </c>
      <c r="H490" s="9">
        <f t="shared" si="39"/>
        <v>1.0754031927932665E-2</v>
      </c>
    </row>
    <row r="491" spans="2:8">
      <c r="B491" s="14">
        <v>44491.291666666664</v>
      </c>
      <c r="C491" s="15">
        <v>301.39640000000003</v>
      </c>
      <c r="D491" s="8">
        <f t="shared" si="35"/>
        <v>302.92361999352437</v>
      </c>
      <c r="E491" s="6">
        <f t="shared" si="36"/>
        <v>-1.5272199935243407</v>
      </c>
      <c r="F491" s="6">
        <f t="shared" si="37"/>
        <v>1.5272199935243407</v>
      </c>
      <c r="G491" s="6">
        <f t="shared" si="38"/>
        <v>2.3324009086204871</v>
      </c>
      <c r="H491" s="9">
        <f t="shared" si="39"/>
        <v>5.0671474295125637E-3</v>
      </c>
    </row>
    <row r="492" spans="2:8">
      <c r="B492" s="14">
        <v>44494.291666666664</v>
      </c>
      <c r="C492" s="15">
        <v>300.39229999999998</v>
      </c>
      <c r="D492" s="8">
        <f t="shared" si="35"/>
        <v>301.41167219993531</v>
      </c>
      <c r="E492" s="6">
        <f t="shared" si="36"/>
        <v>-1.0193721999353329</v>
      </c>
      <c r="F492" s="6">
        <f t="shared" si="37"/>
        <v>1.0193721999353329</v>
      </c>
      <c r="G492" s="6">
        <f t="shared" si="38"/>
        <v>1.0391196820010002</v>
      </c>
      <c r="H492" s="9">
        <f t="shared" si="39"/>
        <v>3.3934698057684334E-3</v>
      </c>
    </row>
    <row r="493" spans="2:8">
      <c r="B493" s="14">
        <v>44495.291666666664</v>
      </c>
      <c r="C493" s="15">
        <v>302.32249999999999</v>
      </c>
      <c r="D493" s="8">
        <f t="shared" si="35"/>
        <v>300.40249372199935</v>
      </c>
      <c r="E493" s="6">
        <f t="shared" si="36"/>
        <v>1.9200062780006419</v>
      </c>
      <c r="F493" s="6">
        <f t="shared" si="37"/>
        <v>1.9200062780006419</v>
      </c>
      <c r="G493" s="6">
        <f t="shared" si="38"/>
        <v>3.6864241075618782</v>
      </c>
      <c r="H493" s="9">
        <f t="shared" si="39"/>
        <v>6.3508547263291422E-3</v>
      </c>
    </row>
    <row r="494" spans="2:8">
      <c r="B494" s="14">
        <v>44496.291666666664</v>
      </c>
      <c r="C494" s="15">
        <v>315.05450000000002</v>
      </c>
      <c r="D494" s="8">
        <f t="shared" si="35"/>
        <v>302.30329993721995</v>
      </c>
      <c r="E494" s="6">
        <f t="shared" si="36"/>
        <v>12.751200062780072</v>
      </c>
      <c r="F494" s="6">
        <f t="shared" si="37"/>
        <v>12.751200062780072</v>
      </c>
      <c r="G494" s="6">
        <f t="shared" si="38"/>
        <v>162.5931030410425</v>
      </c>
      <c r="H494" s="9">
        <f t="shared" si="39"/>
        <v>4.0472997728266284E-2</v>
      </c>
    </row>
    <row r="495" spans="2:8">
      <c r="B495" s="14">
        <v>44497.291666666664</v>
      </c>
      <c r="C495" s="15">
        <v>316.20490000000001</v>
      </c>
      <c r="D495" s="8">
        <f t="shared" si="35"/>
        <v>314.92698799937222</v>
      </c>
      <c r="E495" s="6">
        <f t="shared" si="36"/>
        <v>1.2779120006277935</v>
      </c>
      <c r="F495" s="6">
        <f t="shared" si="37"/>
        <v>1.2779120006277935</v>
      </c>
      <c r="G495" s="6">
        <f t="shared" si="38"/>
        <v>1.6330590813485297</v>
      </c>
      <c r="H495" s="9">
        <f t="shared" si="39"/>
        <v>4.0414047999502651E-3</v>
      </c>
    </row>
    <row r="496" spans="2:8">
      <c r="B496" s="14">
        <v>44498.291666666664</v>
      </c>
      <c r="C496" s="15">
        <v>323.29239999999999</v>
      </c>
      <c r="D496" s="8">
        <f t="shared" si="35"/>
        <v>316.19212087999369</v>
      </c>
      <c r="E496" s="6">
        <f t="shared" si="36"/>
        <v>7.1002791200062916</v>
      </c>
      <c r="F496" s="6">
        <f t="shared" si="37"/>
        <v>7.1002791200062916</v>
      </c>
      <c r="G496" s="6">
        <f t="shared" si="38"/>
        <v>50.413963581997315</v>
      </c>
      <c r="H496" s="9">
        <f t="shared" si="39"/>
        <v>2.1962406539733973E-2</v>
      </c>
    </row>
    <row r="497" spans="2:8">
      <c r="B497" s="14">
        <v>44501.291666666664</v>
      </c>
      <c r="C497" s="15">
        <v>321.09890000000001</v>
      </c>
      <c r="D497" s="8">
        <f t="shared" si="35"/>
        <v>323.22139720879989</v>
      </c>
      <c r="E497" s="6">
        <f t="shared" si="36"/>
        <v>-2.1224972087998708</v>
      </c>
      <c r="F497" s="6">
        <f t="shared" si="37"/>
        <v>2.1224972087998708</v>
      </c>
      <c r="G497" s="6">
        <f t="shared" si="38"/>
        <v>4.5049944013632421</v>
      </c>
      <c r="H497" s="9">
        <f t="shared" si="39"/>
        <v>6.6101042663175447E-3</v>
      </c>
    </row>
    <row r="498" spans="2:8">
      <c r="B498" s="14">
        <v>44502.291666666664</v>
      </c>
      <c r="C498" s="15">
        <v>324.7645</v>
      </c>
      <c r="D498" s="8">
        <f t="shared" si="35"/>
        <v>321.12012497208804</v>
      </c>
      <c r="E498" s="6">
        <f t="shared" si="36"/>
        <v>3.6443750279119627</v>
      </c>
      <c r="F498" s="6">
        <f t="shared" si="37"/>
        <v>3.6443750279119627</v>
      </c>
      <c r="G498" s="6">
        <f t="shared" si="38"/>
        <v>13.281469344068318</v>
      </c>
      <c r="H498" s="9">
        <f t="shared" si="39"/>
        <v>1.122159296324556E-2</v>
      </c>
    </row>
    <row r="499" spans="2:8">
      <c r="B499" s="14">
        <v>44503.291666666664</v>
      </c>
      <c r="C499" s="15">
        <v>325.61259999999999</v>
      </c>
      <c r="D499" s="8">
        <f t="shared" si="35"/>
        <v>324.72805624972091</v>
      </c>
      <c r="E499" s="6">
        <f t="shared" si="36"/>
        <v>0.88454375027907872</v>
      </c>
      <c r="F499" s="6">
        <f t="shared" si="37"/>
        <v>0.88454375027907872</v>
      </c>
      <c r="G499" s="6">
        <f t="shared" si="38"/>
        <v>0.7824176461577772</v>
      </c>
      <c r="H499" s="9">
        <f t="shared" si="39"/>
        <v>2.7165525851244048E-3</v>
      </c>
    </row>
    <row r="500" spans="2:8">
      <c r="B500" s="14">
        <v>44504.291666666664</v>
      </c>
      <c r="C500" s="15">
        <v>327.9914</v>
      </c>
      <c r="D500" s="8">
        <f t="shared" si="35"/>
        <v>325.60375456249722</v>
      </c>
      <c r="E500" s="6">
        <f t="shared" si="36"/>
        <v>2.3876454375027834</v>
      </c>
      <c r="F500" s="6">
        <f t="shared" si="37"/>
        <v>2.3876454375027834</v>
      </c>
      <c r="G500" s="6">
        <f t="shared" si="38"/>
        <v>5.7008507352278581</v>
      </c>
      <c r="H500" s="9">
        <f t="shared" si="39"/>
        <v>7.2795976891552134E-3</v>
      </c>
    </row>
    <row r="501" spans="2:8">
      <c r="B501" s="14">
        <v>44505.291666666664</v>
      </c>
      <c r="C501" s="15">
        <v>327.62090000000001</v>
      </c>
      <c r="D501" s="8">
        <f t="shared" si="35"/>
        <v>327.96752354562494</v>
      </c>
      <c r="E501" s="6">
        <f t="shared" si="36"/>
        <v>-0.34662354562493647</v>
      </c>
      <c r="F501" s="6">
        <f t="shared" si="37"/>
        <v>0.34662354562493647</v>
      </c>
      <c r="G501" s="6">
        <f t="shared" si="38"/>
        <v>0.12014788238160241</v>
      </c>
      <c r="H501" s="9">
        <f t="shared" si="39"/>
        <v>1.0580019334082058E-3</v>
      </c>
    </row>
    <row r="502" spans="2:8">
      <c r="B502" s="14">
        <v>44508.291666666664</v>
      </c>
      <c r="C502" s="15">
        <v>328.52749999999997</v>
      </c>
      <c r="D502" s="8">
        <f t="shared" si="35"/>
        <v>327.62436623545625</v>
      </c>
      <c r="E502" s="6">
        <f t="shared" si="36"/>
        <v>0.90313376454372474</v>
      </c>
      <c r="F502" s="6">
        <f t="shared" si="37"/>
        <v>0.90313376454372474</v>
      </c>
      <c r="G502" s="6">
        <f t="shared" si="38"/>
        <v>0.81565059665892004</v>
      </c>
      <c r="H502" s="9">
        <f t="shared" si="39"/>
        <v>2.7490355131418978E-3</v>
      </c>
    </row>
    <row r="503" spans="2:8">
      <c r="B503" s="14">
        <v>44509.291666666664</v>
      </c>
      <c r="C503" s="15">
        <v>327.51369999999997</v>
      </c>
      <c r="D503" s="8">
        <f t="shared" si="35"/>
        <v>328.51846866235451</v>
      </c>
      <c r="E503" s="6">
        <f t="shared" si="36"/>
        <v>-1.004768662354536</v>
      </c>
      <c r="F503" s="6">
        <f t="shared" si="37"/>
        <v>1.004768662354536</v>
      </c>
      <c r="G503" s="6">
        <f t="shared" si="38"/>
        <v>1.0095600648497236</v>
      </c>
      <c r="H503" s="9">
        <f t="shared" si="39"/>
        <v>3.0678675803623972E-3</v>
      </c>
    </row>
    <row r="504" spans="2:8">
      <c r="B504" s="14">
        <v>44510.291666666664</v>
      </c>
      <c r="C504" s="15">
        <v>322.49290000000002</v>
      </c>
      <c r="D504" s="8">
        <f t="shared" si="35"/>
        <v>327.52374768662349</v>
      </c>
      <c r="E504" s="6">
        <f t="shared" si="36"/>
        <v>-5.0308476866234741</v>
      </c>
      <c r="F504" s="6">
        <f t="shared" si="37"/>
        <v>5.0308476866234741</v>
      </c>
      <c r="G504" s="6">
        <f t="shared" si="38"/>
        <v>25.309428446004762</v>
      </c>
      <c r="H504" s="9">
        <f t="shared" si="39"/>
        <v>1.559987114948414E-2</v>
      </c>
    </row>
    <row r="505" spans="2:8">
      <c r="B505" s="14">
        <v>44511.291666666664</v>
      </c>
      <c r="C505" s="15">
        <v>324.08199999999999</v>
      </c>
      <c r="D505" s="8">
        <f t="shared" si="35"/>
        <v>322.5432084768662</v>
      </c>
      <c r="E505" s="6">
        <f t="shared" si="36"/>
        <v>1.5387915231337956</v>
      </c>
      <c r="F505" s="6">
        <f t="shared" si="37"/>
        <v>1.5387915231337956</v>
      </c>
      <c r="G505" s="6">
        <f t="shared" si="38"/>
        <v>2.3678793516684267</v>
      </c>
      <c r="H505" s="9">
        <f t="shared" si="39"/>
        <v>4.7481548593682945E-3</v>
      </c>
    </row>
    <row r="506" spans="2:8">
      <c r="B506" s="14">
        <v>44512.291666666664</v>
      </c>
      <c r="C506" s="15">
        <v>328.26429999999999</v>
      </c>
      <c r="D506" s="8">
        <f t="shared" si="35"/>
        <v>324.06661208476868</v>
      </c>
      <c r="E506" s="6">
        <f t="shared" si="36"/>
        <v>4.1976879152313131</v>
      </c>
      <c r="F506" s="6">
        <f t="shared" si="37"/>
        <v>4.1976879152313131</v>
      </c>
      <c r="G506" s="6">
        <f t="shared" si="38"/>
        <v>17.620583833679007</v>
      </c>
      <c r="H506" s="9">
        <f t="shared" si="39"/>
        <v>1.2787524915841635E-2</v>
      </c>
    </row>
    <row r="507" spans="2:8">
      <c r="B507" s="14">
        <v>44515.291666666664</v>
      </c>
      <c r="C507" s="15">
        <v>327.63060000000002</v>
      </c>
      <c r="D507" s="8">
        <f t="shared" si="35"/>
        <v>328.22232312084765</v>
      </c>
      <c r="E507" s="6">
        <f t="shared" si="36"/>
        <v>-0.59172312084763234</v>
      </c>
      <c r="F507" s="6">
        <f t="shared" si="37"/>
        <v>0.59172312084763234</v>
      </c>
      <c r="G507" s="6">
        <f t="shared" si="38"/>
        <v>0.35013625174566171</v>
      </c>
      <c r="H507" s="9">
        <f t="shared" si="39"/>
        <v>1.8060679339708572E-3</v>
      </c>
    </row>
    <row r="508" spans="2:8">
      <c r="B508" s="14">
        <v>44516.291666666664</v>
      </c>
      <c r="C508" s="15">
        <v>330.98430000000002</v>
      </c>
      <c r="D508" s="8">
        <f t="shared" si="35"/>
        <v>327.63651723120853</v>
      </c>
      <c r="E508" s="6">
        <f t="shared" si="36"/>
        <v>3.3477827687914896</v>
      </c>
      <c r="F508" s="6">
        <f t="shared" si="37"/>
        <v>3.3477827687914896</v>
      </c>
      <c r="G508" s="6">
        <f t="shared" si="38"/>
        <v>11.207649467017212</v>
      </c>
      <c r="H508" s="9">
        <f t="shared" si="39"/>
        <v>1.0114627094975469E-2</v>
      </c>
    </row>
    <row r="509" spans="2:8">
      <c r="B509" s="14">
        <v>44517.291666666664</v>
      </c>
      <c r="C509" s="15">
        <v>331.20890000000003</v>
      </c>
      <c r="D509" s="8">
        <f t="shared" si="35"/>
        <v>330.95082217231209</v>
      </c>
      <c r="E509" s="6">
        <f t="shared" si="36"/>
        <v>0.25807782768794141</v>
      </c>
      <c r="F509" s="6">
        <f t="shared" si="37"/>
        <v>0.25807782768794141</v>
      </c>
      <c r="G509" s="6">
        <f t="shared" si="38"/>
        <v>6.6604165144126773E-2</v>
      </c>
      <c r="H509" s="9">
        <f t="shared" si="39"/>
        <v>7.7919955559147534E-4</v>
      </c>
    </row>
    <row r="510" spans="2:8">
      <c r="B510" s="14">
        <v>44518.291666666664</v>
      </c>
      <c r="C510" s="15">
        <v>333.30869999999999</v>
      </c>
      <c r="D510" s="8">
        <f t="shared" si="35"/>
        <v>331.20631922172316</v>
      </c>
      <c r="E510" s="6">
        <f t="shared" si="36"/>
        <v>2.1023807782768245</v>
      </c>
      <c r="F510" s="6">
        <f t="shared" si="37"/>
        <v>2.1023807782768245</v>
      </c>
      <c r="G510" s="6">
        <f t="shared" si="38"/>
        <v>4.4200049368678664</v>
      </c>
      <c r="H510" s="9">
        <f t="shared" si="39"/>
        <v>6.3076084670961917E-3</v>
      </c>
    </row>
    <row r="511" spans="2:8">
      <c r="B511" s="14">
        <v>44519.291666666664</v>
      </c>
      <c r="C511" s="15">
        <v>335.10579999999999</v>
      </c>
      <c r="D511" s="8">
        <f t="shared" si="35"/>
        <v>333.28767619221725</v>
      </c>
      <c r="E511" s="6">
        <f t="shared" si="36"/>
        <v>1.8181238077827402</v>
      </c>
      <c r="F511" s="6">
        <f t="shared" si="37"/>
        <v>1.8181238077827402</v>
      </c>
      <c r="G511" s="6">
        <f t="shared" si="38"/>
        <v>3.3055741804264103</v>
      </c>
      <c r="H511" s="9">
        <f t="shared" si="39"/>
        <v>5.4255217539736413E-3</v>
      </c>
    </row>
    <row r="512" spans="2:8">
      <c r="B512" s="14">
        <v>44522.291666666664</v>
      </c>
      <c r="C512" s="15">
        <v>331.90230000000003</v>
      </c>
      <c r="D512" s="8">
        <f t="shared" si="35"/>
        <v>335.08761876192216</v>
      </c>
      <c r="E512" s="6">
        <f t="shared" si="36"/>
        <v>-3.185318761922133</v>
      </c>
      <c r="F512" s="6">
        <f t="shared" si="37"/>
        <v>3.185318761922133</v>
      </c>
      <c r="G512" s="6">
        <f t="shared" si="38"/>
        <v>10.14625561505315</v>
      </c>
      <c r="H512" s="9">
        <f t="shared" si="39"/>
        <v>9.5971578441069339E-3</v>
      </c>
    </row>
    <row r="513" spans="2:8">
      <c r="B513" s="14">
        <v>44523.291666666664</v>
      </c>
      <c r="C513" s="15">
        <v>329.80250000000001</v>
      </c>
      <c r="D513" s="8">
        <f t="shared" si="35"/>
        <v>331.93415318761924</v>
      </c>
      <c r="E513" s="6">
        <f t="shared" si="36"/>
        <v>-2.1316531876192357</v>
      </c>
      <c r="F513" s="6">
        <f t="shared" si="37"/>
        <v>2.1316531876192357</v>
      </c>
      <c r="G513" s="6">
        <f t="shared" si="38"/>
        <v>4.5439453122872484</v>
      </c>
      <c r="H513" s="9">
        <f t="shared" si="39"/>
        <v>6.4634233749569382E-3</v>
      </c>
    </row>
    <row r="514" spans="2:8">
      <c r="B514" s="14">
        <v>44524.291666666664</v>
      </c>
      <c r="C514" s="15">
        <v>330.02710000000002</v>
      </c>
      <c r="D514" s="8">
        <f t="shared" si="35"/>
        <v>329.82381653187622</v>
      </c>
      <c r="E514" s="6">
        <f t="shared" si="36"/>
        <v>0.20328346812380005</v>
      </c>
      <c r="F514" s="6">
        <f t="shared" si="37"/>
        <v>0.20328346812380005</v>
      </c>
      <c r="G514" s="6">
        <f t="shared" si="38"/>
        <v>4.1324168412440028E-2</v>
      </c>
      <c r="H514" s="9">
        <f t="shared" si="39"/>
        <v>6.1595992609031209E-4</v>
      </c>
    </row>
    <row r="515" spans="2:8">
      <c r="B515" s="14">
        <v>44526.291666666664</v>
      </c>
      <c r="C515" s="15">
        <v>321.98910000000001</v>
      </c>
      <c r="D515" s="8">
        <f t="shared" si="35"/>
        <v>330.02506716531877</v>
      </c>
      <c r="E515" s="6">
        <f t="shared" si="36"/>
        <v>-8.0359671653187661</v>
      </c>
      <c r="F515" s="6">
        <f t="shared" si="37"/>
        <v>8.0359671653187661</v>
      </c>
      <c r="G515" s="6">
        <f t="shared" si="38"/>
        <v>64.576768282081332</v>
      </c>
      <c r="H515" s="9">
        <f t="shared" si="39"/>
        <v>2.4957264594729342E-2</v>
      </c>
    </row>
    <row r="516" spans="2:8">
      <c r="B516" s="14">
        <v>44529.291666666664</v>
      </c>
      <c r="C516" s="15">
        <v>328.77699999999999</v>
      </c>
      <c r="D516" s="8">
        <f t="shared" ref="D516:D579" si="40">alpha*C515+(1-alpha)*D515</f>
        <v>322.06945967165319</v>
      </c>
      <c r="E516" s="6">
        <f t="shared" ref="E516:E579" si="41">C516-D516</f>
        <v>6.7075403283467949</v>
      </c>
      <c r="F516" s="6">
        <f t="shared" ref="F516:F579" si="42">ABS(E516)</f>
        <v>6.7075403283467949</v>
      </c>
      <c r="G516" s="6">
        <f t="shared" ref="G516:G579" si="43">E516^2</f>
        <v>44.991097256398632</v>
      </c>
      <c r="H516" s="9">
        <f t="shared" ref="H516:H579" si="44">F516/C516</f>
        <v>2.0401488937324675E-2</v>
      </c>
    </row>
    <row r="517" spans="2:8">
      <c r="B517" s="14">
        <v>44530.291666666664</v>
      </c>
      <c r="C517" s="15">
        <v>322.87779999999998</v>
      </c>
      <c r="D517" s="8">
        <f t="shared" si="40"/>
        <v>328.70992459671652</v>
      </c>
      <c r="E517" s="6">
        <f t="shared" si="41"/>
        <v>-5.8321245967165396</v>
      </c>
      <c r="F517" s="6">
        <f t="shared" si="42"/>
        <v>5.8321245967165396</v>
      </c>
      <c r="G517" s="6">
        <f t="shared" si="43"/>
        <v>34.013677311626061</v>
      </c>
      <c r="H517" s="9">
        <f t="shared" si="44"/>
        <v>1.8062947024281448E-2</v>
      </c>
    </row>
    <row r="518" spans="2:8">
      <c r="B518" s="14">
        <v>44531.291666666664</v>
      </c>
      <c r="C518" s="15">
        <v>322.37970000000001</v>
      </c>
      <c r="D518" s="8">
        <f t="shared" si="40"/>
        <v>322.93612124596717</v>
      </c>
      <c r="E518" s="6">
        <f t="shared" si="41"/>
        <v>-0.55642124596715803</v>
      </c>
      <c r="F518" s="6">
        <f t="shared" si="42"/>
        <v>0.55642124596715803</v>
      </c>
      <c r="G518" s="6">
        <f t="shared" si="43"/>
        <v>0.30960460296364456</v>
      </c>
      <c r="H518" s="9">
        <f t="shared" si="44"/>
        <v>1.7259810278598745E-3</v>
      </c>
    </row>
    <row r="519" spans="2:8">
      <c r="B519" s="14">
        <v>44532.291666666664</v>
      </c>
      <c r="C519" s="15">
        <v>321.80360000000002</v>
      </c>
      <c r="D519" s="8">
        <f t="shared" si="40"/>
        <v>322.38526421245967</v>
      </c>
      <c r="E519" s="6">
        <f t="shared" si="41"/>
        <v>-0.58166421245965694</v>
      </c>
      <c r="F519" s="6">
        <f t="shared" si="42"/>
        <v>0.58166421245965694</v>
      </c>
      <c r="G519" s="6">
        <f t="shared" si="43"/>
        <v>0.33833325605631293</v>
      </c>
      <c r="H519" s="9">
        <f t="shared" si="44"/>
        <v>1.8075130684046322E-3</v>
      </c>
    </row>
    <row r="520" spans="2:8">
      <c r="B520" s="14">
        <v>44533.291666666664</v>
      </c>
      <c r="C520" s="15">
        <v>315.47469999999998</v>
      </c>
      <c r="D520" s="8">
        <f t="shared" si="40"/>
        <v>321.80941664212463</v>
      </c>
      <c r="E520" s="6">
        <f t="shared" si="41"/>
        <v>-6.334716642124647</v>
      </c>
      <c r="F520" s="6">
        <f t="shared" si="42"/>
        <v>6.334716642124647</v>
      </c>
      <c r="G520" s="6">
        <f t="shared" si="43"/>
        <v>40.128634936010961</v>
      </c>
      <c r="H520" s="9">
        <f t="shared" si="44"/>
        <v>2.0079951394278678E-2</v>
      </c>
    </row>
    <row r="521" spans="2:8">
      <c r="B521" s="14">
        <v>44536.291666666664</v>
      </c>
      <c r="C521" s="15">
        <v>318.58049999999997</v>
      </c>
      <c r="D521" s="8">
        <f t="shared" si="40"/>
        <v>315.53804716642122</v>
      </c>
      <c r="E521" s="6">
        <f t="shared" si="41"/>
        <v>3.04245283357875</v>
      </c>
      <c r="F521" s="6">
        <f t="shared" si="42"/>
        <v>3.04245283357875</v>
      </c>
      <c r="G521" s="6">
        <f t="shared" si="43"/>
        <v>9.2565192445513649</v>
      </c>
      <c r="H521" s="9">
        <f t="shared" si="44"/>
        <v>9.5500284341908884E-3</v>
      </c>
    </row>
    <row r="522" spans="2:8">
      <c r="B522" s="14">
        <v>44537.291666666664</v>
      </c>
      <c r="C522" s="15">
        <v>327.10680000000002</v>
      </c>
      <c r="D522" s="8">
        <f t="shared" si="40"/>
        <v>318.55007547166417</v>
      </c>
      <c r="E522" s="6">
        <f t="shared" si="41"/>
        <v>8.5567245283358488</v>
      </c>
      <c r="F522" s="6">
        <f t="shared" si="42"/>
        <v>8.5567245283358488</v>
      </c>
      <c r="G522" s="6">
        <f t="shared" si="43"/>
        <v>73.217534653824359</v>
      </c>
      <c r="H522" s="9">
        <f t="shared" si="44"/>
        <v>2.6158809686426109E-2</v>
      </c>
    </row>
    <row r="523" spans="2:8">
      <c r="B523" s="14">
        <v>44538.291666666664</v>
      </c>
      <c r="C523" s="15">
        <v>327.15570000000002</v>
      </c>
      <c r="D523" s="8">
        <f t="shared" si="40"/>
        <v>327.02123275471666</v>
      </c>
      <c r="E523" s="6">
        <f t="shared" si="41"/>
        <v>0.13446724528336063</v>
      </c>
      <c r="F523" s="6">
        <f t="shared" si="42"/>
        <v>0.13446724528336063</v>
      </c>
      <c r="G523" s="6">
        <f t="shared" si="43"/>
        <v>1.8081440054095472E-2</v>
      </c>
      <c r="H523" s="9">
        <f t="shared" si="44"/>
        <v>4.1101911194993889E-4</v>
      </c>
    </row>
    <row r="524" spans="2:8">
      <c r="B524" s="14">
        <v>44539.291666666664</v>
      </c>
      <c r="C524" s="15">
        <v>325.32929999999999</v>
      </c>
      <c r="D524" s="8">
        <f t="shared" si="40"/>
        <v>327.15435532754714</v>
      </c>
      <c r="E524" s="6">
        <f t="shared" si="41"/>
        <v>-1.8250553275471475</v>
      </c>
      <c r="F524" s="6">
        <f t="shared" si="42"/>
        <v>1.8250553275471475</v>
      </c>
      <c r="G524" s="6">
        <f t="shared" si="43"/>
        <v>3.3308269486082258</v>
      </c>
      <c r="H524" s="9">
        <f t="shared" si="44"/>
        <v>5.6098707603254531E-3</v>
      </c>
    </row>
    <row r="525" spans="2:8">
      <c r="B525" s="14">
        <v>44540.291666666664</v>
      </c>
      <c r="C525" s="15">
        <v>334.54910000000001</v>
      </c>
      <c r="D525" s="8">
        <f t="shared" si="40"/>
        <v>325.34755055327548</v>
      </c>
      <c r="E525" s="6">
        <f t="shared" si="41"/>
        <v>9.2015494467245276</v>
      </c>
      <c r="F525" s="6">
        <f t="shared" si="42"/>
        <v>9.2015494467245276</v>
      </c>
      <c r="G525" s="6">
        <f t="shared" si="43"/>
        <v>84.668512220516462</v>
      </c>
      <c r="H525" s="9">
        <f t="shared" si="44"/>
        <v>2.7504331790832878E-2</v>
      </c>
    </row>
    <row r="526" spans="2:8">
      <c r="B526" s="14">
        <v>44543.291666666664</v>
      </c>
      <c r="C526" s="15">
        <v>331.48230000000001</v>
      </c>
      <c r="D526" s="8">
        <f t="shared" si="40"/>
        <v>334.4570845055328</v>
      </c>
      <c r="E526" s="6">
        <f t="shared" si="41"/>
        <v>-2.9747845055327957</v>
      </c>
      <c r="F526" s="6">
        <f t="shared" si="42"/>
        <v>2.9747845055327957</v>
      </c>
      <c r="G526" s="6">
        <f t="shared" si="43"/>
        <v>8.8493428543579995</v>
      </c>
      <c r="H526" s="9">
        <f t="shared" si="44"/>
        <v>8.9741880804278112E-3</v>
      </c>
    </row>
    <row r="527" spans="2:8">
      <c r="B527" s="14">
        <v>44544.291666666664</v>
      </c>
      <c r="C527" s="15">
        <v>320.68029999999999</v>
      </c>
      <c r="D527" s="8">
        <f t="shared" si="40"/>
        <v>331.51204784505535</v>
      </c>
      <c r="E527" s="6">
        <f t="shared" si="41"/>
        <v>-10.831747845055361</v>
      </c>
      <c r="F527" s="6">
        <f t="shared" si="42"/>
        <v>10.831747845055361</v>
      </c>
      <c r="G527" s="6">
        <f t="shared" si="43"/>
        <v>117.32676137886145</v>
      </c>
      <c r="H527" s="9">
        <f t="shared" si="44"/>
        <v>3.3777403367326778E-2</v>
      </c>
    </row>
    <row r="528" spans="2:8">
      <c r="B528" s="14">
        <v>44545.291666666664</v>
      </c>
      <c r="C528" s="15">
        <v>326.84320000000002</v>
      </c>
      <c r="D528" s="8">
        <f t="shared" si="40"/>
        <v>320.78861747845059</v>
      </c>
      <c r="E528" s="6">
        <f t="shared" si="41"/>
        <v>6.0545825215494347</v>
      </c>
      <c r="F528" s="6">
        <f t="shared" si="42"/>
        <v>6.0545825215494347</v>
      </c>
      <c r="G528" s="6">
        <f t="shared" si="43"/>
        <v>36.65796951025191</v>
      </c>
      <c r="H528" s="9">
        <f t="shared" si="44"/>
        <v>1.8524425539676009E-2</v>
      </c>
    </row>
    <row r="529" spans="2:8">
      <c r="B529" s="14">
        <v>44546.291666666664</v>
      </c>
      <c r="C529" s="15">
        <v>317.32060000000001</v>
      </c>
      <c r="D529" s="8">
        <f t="shared" si="40"/>
        <v>326.78265417478451</v>
      </c>
      <c r="E529" s="6">
        <f t="shared" si="41"/>
        <v>-9.4620541747844982</v>
      </c>
      <c r="F529" s="6">
        <f t="shared" si="42"/>
        <v>9.4620541747844982</v>
      </c>
      <c r="G529" s="6">
        <f t="shared" si="43"/>
        <v>89.530469206556745</v>
      </c>
      <c r="H529" s="9">
        <f t="shared" si="44"/>
        <v>2.9818594112025813E-2</v>
      </c>
    </row>
    <row r="530" spans="2:8">
      <c r="B530" s="14">
        <v>44547.291666666664</v>
      </c>
      <c r="C530" s="15">
        <v>316.24619999999999</v>
      </c>
      <c r="D530" s="8">
        <f t="shared" si="40"/>
        <v>317.41522054174789</v>
      </c>
      <c r="E530" s="6">
        <f t="shared" si="41"/>
        <v>-1.1690205417478978</v>
      </c>
      <c r="F530" s="6">
        <f t="shared" si="42"/>
        <v>1.1690205417478978</v>
      </c>
      <c r="G530" s="6">
        <f t="shared" si="43"/>
        <v>1.3666090270285485</v>
      </c>
      <c r="H530" s="9">
        <f t="shared" si="44"/>
        <v>3.6965520589588045E-3</v>
      </c>
    </row>
    <row r="531" spans="2:8">
      <c r="B531" s="14">
        <v>44550.291666666664</v>
      </c>
      <c r="C531" s="15">
        <v>312.447</v>
      </c>
      <c r="D531" s="8">
        <f t="shared" si="40"/>
        <v>316.25789020541748</v>
      </c>
      <c r="E531" s="6">
        <f t="shared" si="41"/>
        <v>-3.8108902054174791</v>
      </c>
      <c r="F531" s="6">
        <f t="shared" si="42"/>
        <v>3.8108902054174791</v>
      </c>
      <c r="G531" s="6">
        <f t="shared" si="43"/>
        <v>14.522884157746876</v>
      </c>
      <c r="H531" s="9">
        <f t="shared" si="44"/>
        <v>1.2196917254502298E-2</v>
      </c>
    </row>
    <row r="532" spans="2:8">
      <c r="B532" s="14">
        <v>44551.291666666664</v>
      </c>
      <c r="C532" s="15">
        <v>319.65480000000002</v>
      </c>
      <c r="D532" s="8">
        <f t="shared" si="40"/>
        <v>312.48510890205415</v>
      </c>
      <c r="E532" s="6">
        <f t="shared" si="41"/>
        <v>7.1696910979458721</v>
      </c>
      <c r="F532" s="6">
        <f t="shared" si="42"/>
        <v>7.1696910979458721</v>
      </c>
      <c r="G532" s="6">
        <f t="shared" si="43"/>
        <v>51.404470439964285</v>
      </c>
      <c r="H532" s="9">
        <f t="shared" si="44"/>
        <v>2.2429480483152048E-2</v>
      </c>
    </row>
    <row r="533" spans="2:8">
      <c r="B533" s="14">
        <v>44552.291666666664</v>
      </c>
      <c r="C533" s="15">
        <v>325.42700000000002</v>
      </c>
      <c r="D533" s="8">
        <f t="shared" si="40"/>
        <v>319.58310308902054</v>
      </c>
      <c r="E533" s="6">
        <f t="shared" si="41"/>
        <v>5.8438969109794812</v>
      </c>
      <c r="F533" s="6">
        <f t="shared" si="42"/>
        <v>5.8438969109794812</v>
      </c>
      <c r="G533" s="6">
        <f t="shared" si="43"/>
        <v>34.151131106155525</v>
      </c>
      <c r="H533" s="9">
        <f t="shared" si="44"/>
        <v>1.7957627704460542E-2</v>
      </c>
    </row>
    <row r="534" spans="2:8">
      <c r="B534" s="14">
        <v>44553.291666666664</v>
      </c>
      <c r="C534" s="15">
        <v>326.88220000000001</v>
      </c>
      <c r="D534" s="8">
        <f t="shared" si="40"/>
        <v>325.36856103089019</v>
      </c>
      <c r="E534" s="6">
        <f t="shared" si="41"/>
        <v>1.5136389691098202</v>
      </c>
      <c r="F534" s="6">
        <f t="shared" si="42"/>
        <v>1.5136389691098202</v>
      </c>
      <c r="G534" s="6">
        <f t="shared" si="43"/>
        <v>2.2911029288078391</v>
      </c>
      <c r="H534" s="9">
        <f t="shared" si="44"/>
        <v>4.6305334738625109E-3</v>
      </c>
    </row>
    <row r="535" spans="2:8">
      <c r="B535" s="14">
        <v>44557.291666666664</v>
      </c>
      <c r="C535" s="15">
        <v>334.46120000000002</v>
      </c>
      <c r="D535" s="8">
        <f t="shared" si="40"/>
        <v>326.86706361030889</v>
      </c>
      <c r="E535" s="6">
        <f t="shared" si="41"/>
        <v>7.5941363896911298</v>
      </c>
      <c r="F535" s="6">
        <f t="shared" si="42"/>
        <v>7.5941363896911298</v>
      </c>
      <c r="G535" s="6">
        <f t="shared" si="43"/>
        <v>57.670907505231028</v>
      </c>
      <c r="H535" s="9">
        <f t="shared" si="44"/>
        <v>2.270558255992363E-2</v>
      </c>
    </row>
    <row r="536" spans="2:8">
      <c r="B536" s="14">
        <v>44558.291666666664</v>
      </c>
      <c r="C536" s="15">
        <v>333.28919999999999</v>
      </c>
      <c r="D536" s="8">
        <f t="shared" si="40"/>
        <v>334.38525863610312</v>
      </c>
      <c r="E536" s="6">
        <f t="shared" si="41"/>
        <v>-1.0960586361031233</v>
      </c>
      <c r="F536" s="6">
        <f t="shared" si="42"/>
        <v>1.0960586361031233</v>
      </c>
      <c r="G536" s="6">
        <f t="shared" si="43"/>
        <v>1.2013445337762387</v>
      </c>
      <c r="H536" s="9">
        <f t="shared" si="44"/>
        <v>3.2886113204481974E-3</v>
      </c>
    </row>
    <row r="537" spans="2:8">
      <c r="B537" s="14">
        <v>44559.291666666664</v>
      </c>
      <c r="C537" s="15">
        <v>333.97289999999998</v>
      </c>
      <c r="D537" s="8">
        <f t="shared" si="40"/>
        <v>333.30016058636102</v>
      </c>
      <c r="E537" s="6">
        <f t="shared" si="41"/>
        <v>0.67273941363896483</v>
      </c>
      <c r="F537" s="6">
        <f t="shared" si="42"/>
        <v>0.67273941363896483</v>
      </c>
      <c r="G537" s="6">
        <f t="shared" si="43"/>
        <v>0.45257831866329823</v>
      </c>
      <c r="H537" s="9">
        <f t="shared" si="44"/>
        <v>2.0143533012378094E-3</v>
      </c>
    </row>
    <row r="538" spans="2:8">
      <c r="B538" s="14">
        <v>44560.291666666664</v>
      </c>
      <c r="C538" s="15">
        <v>331.4042</v>
      </c>
      <c r="D538" s="8">
        <f t="shared" si="40"/>
        <v>333.96617260586362</v>
      </c>
      <c r="E538" s="6">
        <f t="shared" si="41"/>
        <v>-2.5619726058636161</v>
      </c>
      <c r="F538" s="6">
        <f t="shared" si="42"/>
        <v>2.5619726058636161</v>
      </c>
      <c r="G538" s="6">
        <f t="shared" si="43"/>
        <v>6.5637036331956073</v>
      </c>
      <c r="H538" s="9">
        <f t="shared" si="44"/>
        <v>7.73065822902551E-3</v>
      </c>
    </row>
    <row r="539" spans="2:8">
      <c r="B539" s="14">
        <v>44561.291666666664</v>
      </c>
      <c r="C539" s="15">
        <v>328.4742</v>
      </c>
      <c r="D539" s="8">
        <f t="shared" si="40"/>
        <v>331.42981972605861</v>
      </c>
      <c r="E539" s="6">
        <f t="shared" si="41"/>
        <v>-2.9556197260586146</v>
      </c>
      <c r="F539" s="6">
        <f t="shared" si="42"/>
        <v>2.9556197260586146</v>
      </c>
      <c r="G539" s="6">
        <f t="shared" si="43"/>
        <v>8.7356879650668002</v>
      </c>
      <c r="H539" s="9">
        <f t="shared" si="44"/>
        <v>8.9980270172166175E-3</v>
      </c>
    </row>
    <row r="540" spans="2:8">
      <c r="B540" s="14">
        <v>44564.291666666664</v>
      </c>
      <c r="C540" s="15">
        <v>326.94080000000002</v>
      </c>
      <c r="D540" s="8">
        <f t="shared" si="40"/>
        <v>328.5037561972606</v>
      </c>
      <c r="E540" s="6">
        <f t="shared" si="41"/>
        <v>-1.5629561972605757</v>
      </c>
      <c r="F540" s="6">
        <f t="shared" si="42"/>
        <v>1.5629561972605757</v>
      </c>
      <c r="G540" s="6">
        <f t="shared" si="43"/>
        <v>2.4428320745552394</v>
      </c>
      <c r="H540" s="9">
        <f t="shared" si="44"/>
        <v>4.7805480296756343E-3</v>
      </c>
    </row>
    <row r="541" spans="2:8">
      <c r="B541" s="14">
        <v>44565.291666666664</v>
      </c>
      <c r="C541" s="15">
        <v>321.3347</v>
      </c>
      <c r="D541" s="8">
        <f t="shared" si="40"/>
        <v>326.95642956197264</v>
      </c>
      <c r="E541" s="6">
        <f t="shared" si="41"/>
        <v>-5.6217295619726428</v>
      </c>
      <c r="F541" s="6">
        <f t="shared" si="42"/>
        <v>5.6217295619726428</v>
      </c>
      <c r="G541" s="6">
        <f t="shared" si="43"/>
        <v>31.603843267957124</v>
      </c>
      <c r="H541" s="9">
        <f t="shared" si="44"/>
        <v>1.7494934602371431E-2</v>
      </c>
    </row>
    <row r="542" spans="2:8">
      <c r="B542" s="14">
        <v>44566.291666666664</v>
      </c>
      <c r="C542" s="15">
        <v>308.99939999999998</v>
      </c>
      <c r="D542" s="8">
        <f t="shared" si="40"/>
        <v>321.39091729561972</v>
      </c>
      <c r="E542" s="6">
        <f t="shared" si="41"/>
        <v>-12.391517295619735</v>
      </c>
      <c r="F542" s="6">
        <f t="shared" si="42"/>
        <v>12.391517295619735</v>
      </c>
      <c r="G542" s="6">
        <f t="shared" si="43"/>
        <v>153.54970088764304</v>
      </c>
      <c r="H542" s="9">
        <f t="shared" si="44"/>
        <v>4.010207558856016E-2</v>
      </c>
    </row>
    <row r="543" spans="2:8">
      <c r="B543" s="14">
        <v>44567.291666666664</v>
      </c>
      <c r="C543" s="15">
        <v>306.55770000000001</v>
      </c>
      <c r="D543" s="8">
        <f t="shared" si="40"/>
        <v>309.12331517295621</v>
      </c>
      <c r="E543" s="6">
        <f t="shared" si="41"/>
        <v>-2.5656151729561998</v>
      </c>
      <c r="F543" s="6">
        <f t="shared" si="42"/>
        <v>2.5656151729561998</v>
      </c>
      <c r="G543" s="6">
        <f t="shared" si="43"/>
        <v>6.5823812157030712</v>
      </c>
      <c r="H543" s="9">
        <f t="shared" si="44"/>
        <v>8.3691101967303377E-3</v>
      </c>
    </row>
    <row r="544" spans="2:8">
      <c r="B544" s="14">
        <v>44568.291666666664</v>
      </c>
      <c r="C544" s="15">
        <v>306.714</v>
      </c>
      <c r="D544" s="8">
        <f t="shared" si="40"/>
        <v>306.58335615172956</v>
      </c>
      <c r="E544" s="6">
        <f t="shared" si="41"/>
        <v>0.13064384827043796</v>
      </c>
      <c r="F544" s="6">
        <f t="shared" si="42"/>
        <v>0.13064384827043796</v>
      </c>
      <c r="G544" s="6">
        <f t="shared" si="43"/>
        <v>1.7067815090909214E-2</v>
      </c>
      <c r="H544" s="9">
        <f t="shared" si="44"/>
        <v>4.2594680474460886E-4</v>
      </c>
    </row>
    <row r="545" spans="2:8">
      <c r="B545" s="14">
        <v>44571.291666666664</v>
      </c>
      <c r="C545" s="15">
        <v>306.93860000000001</v>
      </c>
      <c r="D545" s="8">
        <f t="shared" si="40"/>
        <v>306.71269356151731</v>
      </c>
      <c r="E545" s="6">
        <f t="shared" si="41"/>
        <v>0.22590643848269565</v>
      </c>
      <c r="F545" s="6">
        <f t="shared" si="42"/>
        <v>0.22590643848269565</v>
      </c>
      <c r="G545" s="6">
        <f t="shared" si="43"/>
        <v>5.1033718947935951E-2</v>
      </c>
      <c r="H545" s="9">
        <f t="shared" si="44"/>
        <v>7.3599879090702712E-4</v>
      </c>
    </row>
    <row r="546" spans="2:8">
      <c r="B546" s="14">
        <v>44572.291666666664</v>
      </c>
      <c r="C546" s="15">
        <v>307.63200000000001</v>
      </c>
      <c r="D546" s="8">
        <f t="shared" si="40"/>
        <v>306.93634093561519</v>
      </c>
      <c r="E546" s="6">
        <f t="shared" si="41"/>
        <v>0.69565906438481306</v>
      </c>
      <c r="F546" s="6">
        <f t="shared" si="42"/>
        <v>0.69565906438481306</v>
      </c>
      <c r="G546" s="6">
        <f t="shared" si="43"/>
        <v>0.4839415338607535</v>
      </c>
      <c r="H546" s="9">
        <f t="shared" si="44"/>
        <v>2.2613351809461077E-3</v>
      </c>
    </row>
    <row r="547" spans="2:8">
      <c r="B547" s="14">
        <v>44573.291666666664</v>
      </c>
      <c r="C547" s="15">
        <v>310.84530000000001</v>
      </c>
      <c r="D547" s="8">
        <f t="shared" si="40"/>
        <v>307.62504340935612</v>
      </c>
      <c r="E547" s="6">
        <f t="shared" si="41"/>
        <v>3.2202565906438849</v>
      </c>
      <c r="F547" s="6">
        <f t="shared" si="42"/>
        <v>3.2202565906438849</v>
      </c>
      <c r="G547" s="6">
        <f t="shared" si="43"/>
        <v>10.370052509585378</v>
      </c>
      <c r="H547" s="9">
        <f t="shared" si="44"/>
        <v>1.0359675988808211E-2</v>
      </c>
    </row>
    <row r="548" spans="2:8">
      <c r="B548" s="14">
        <v>44574.291666666664</v>
      </c>
      <c r="C548" s="15">
        <v>297.68950000000001</v>
      </c>
      <c r="D548" s="8">
        <f t="shared" si="40"/>
        <v>310.81309743409355</v>
      </c>
      <c r="E548" s="6">
        <f t="shared" si="41"/>
        <v>-13.12359743409354</v>
      </c>
      <c r="F548" s="6">
        <f t="shared" si="42"/>
        <v>13.12359743409354</v>
      </c>
      <c r="G548" s="6">
        <f t="shared" si="43"/>
        <v>172.22880961214653</v>
      </c>
      <c r="H548" s="9">
        <f t="shared" si="44"/>
        <v>4.4084851612480588E-2</v>
      </c>
    </row>
    <row r="549" spans="2:8">
      <c r="B549" s="14">
        <v>44575.291666666664</v>
      </c>
      <c r="C549" s="15">
        <v>302.96359999999999</v>
      </c>
      <c r="D549" s="8">
        <f t="shared" si="40"/>
        <v>297.82073597434095</v>
      </c>
      <c r="E549" s="6">
        <f t="shared" si="41"/>
        <v>5.142864025659037</v>
      </c>
      <c r="F549" s="6">
        <f t="shared" si="42"/>
        <v>5.142864025659037</v>
      </c>
      <c r="G549" s="6">
        <f t="shared" si="43"/>
        <v>26.449050386417877</v>
      </c>
      <c r="H549" s="9">
        <f t="shared" si="44"/>
        <v>1.6975187863027232E-2</v>
      </c>
    </row>
    <row r="550" spans="2:8">
      <c r="B550" s="14">
        <v>44579.291666666664</v>
      </c>
      <c r="C550" s="15">
        <v>295.58960000000002</v>
      </c>
      <c r="D550" s="8">
        <f t="shared" si="40"/>
        <v>302.91217135974341</v>
      </c>
      <c r="E550" s="6">
        <f t="shared" si="41"/>
        <v>-7.3225713597433923</v>
      </c>
      <c r="F550" s="6">
        <f t="shared" si="42"/>
        <v>7.3225713597433923</v>
      </c>
      <c r="G550" s="6">
        <f t="shared" si="43"/>
        <v>53.620051318534195</v>
      </c>
      <c r="H550" s="9">
        <f t="shared" si="44"/>
        <v>2.4772763858212171E-2</v>
      </c>
    </row>
    <row r="551" spans="2:8">
      <c r="B551" s="14">
        <v>44580.291666666664</v>
      </c>
      <c r="C551" s="15">
        <v>296.25380000000001</v>
      </c>
      <c r="D551" s="8">
        <f t="shared" si="40"/>
        <v>295.66282571359744</v>
      </c>
      <c r="E551" s="6">
        <f t="shared" si="41"/>
        <v>0.59097428640257021</v>
      </c>
      <c r="F551" s="6">
        <f t="shared" si="42"/>
        <v>0.59097428640257021</v>
      </c>
      <c r="G551" s="6">
        <f t="shared" si="43"/>
        <v>0.34925060718902706</v>
      </c>
      <c r="H551" s="9">
        <f t="shared" si="44"/>
        <v>1.9948243242873852E-3</v>
      </c>
    </row>
    <row r="552" spans="2:8">
      <c r="B552" s="14">
        <v>44581.291666666664</v>
      </c>
      <c r="C552" s="15">
        <v>294.56420000000003</v>
      </c>
      <c r="D552" s="8">
        <f t="shared" si="40"/>
        <v>296.24789025713602</v>
      </c>
      <c r="E552" s="6">
        <f t="shared" si="41"/>
        <v>-1.6836902571359929</v>
      </c>
      <c r="F552" s="6">
        <f t="shared" si="42"/>
        <v>1.6836902571359929</v>
      </c>
      <c r="G552" s="6">
        <f t="shared" si="43"/>
        <v>2.8348128819746656</v>
      </c>
      <c r="H552" s="9">
        <f t="shared" si="44"/>
        <v>5.7158685853066753E-3</v>
      </c>
    </row>
    <row r="553" spans="2:8">
      <c r="B553" s="14">
        <v>44582.291666666664</v>
      </c>
      <c r="C553" s="15">
        <v>289.1241</v>
      </c>
      <c r="D553" s="8">
        <f t="shared" si="40"/>
        <v>294.58103690257138</v>
      </c>
      <c r="E553" s="6">
        <f t="shared" si="41"/>
        <v>-5.4569369025713854</v>
      </c>
      <c r="F553" s="6">
        <f t="shared" si="42"/>
        <v>5.4569369025713854</v>
      </c>
      <c r="G553" s="6">
        <f t="shared" si="43"/>
        <v>29.778160358645387</v>
      </c>
      <c r="H553" s="9">
        <f t="shared" si="44"/>
        <v>1.8874029880495555E-2</v>
      </c>
    </row>
    <row r="554" spans="2:8">
      <c r="B554" s="14">
        <v>44585.291666666664</v>
      </c>
      <c r="C554" s="15">
        <v>289.45609999999999</v>
      </c>
      <c r="D554" s="8">
        <f t="shared" si="40"/>
        <v>289.17866936902573</v>
      </c>
      <c r="E554" s="6">
        <f t="shared" si="41"/>
        <v>0.27743063097426557</v>
      </c>
      <c r="F554" s="6">
        <f t="shared" si="42"/>
        <v>0.27743063097426557</v>
      </c>
      <c r="G554" s="6">
        <f t="shared" si="43"/>
        <v>7.6967755002779123E-2</v>
      </c>
      <c r="H554" s="9">
        <f t="shared" si="44"/>
        <v>9.5845494696524132E-4</v>
      </c>
    </row>
    <row r="555" spans="2:8">
      <c r="B555" s="14">
        <v>44586.291666666664</v>
      </c>
      <c r="C555" s="15">
        <v>281.76</v>
      </c>
      <c r="D555" s="8">
        <f t="shared" si="40"/>
        <v>289.45332569369026</v>
      </c>
      <c r="E555" s="6">
        <f t="shared" si="41"/>
        <v>-7.6933256936902694</v>
      </c>
      <c r="F555" s="6">
        <f t="shared" si="42"/>
        <v>7.6933256936902694</v>
      </c>
      <c r="G555" s="6">
        <f t="shared" si="43"/>
        <v>59.187260229194862</v>
      </c>
      <c r="H555" s="9">
        <f t="shared" si="44"/>
        <v>2.7304534687997834E-2</v>
      </c>
    </row>
    <row r="556" spans="2:8">
      <c r="B556" s="14">
        <v>44587.291666666664</v>
      </c>
      <c r="C556" s="15">
        <v>289.78820000000002</v>
      </c>
      <c r="D556" s="8">
        <f t="shared" si="40"/>
        <v>281.83693325693685</v>
      </c>
      <c r="E556" s="6">
        <f t="shared" si="41"/>
        <v>7.9512667430631723</v>
      </c>
      <c r="F556" s="6">
        <f t="shared" si="42"/>
        <v>7.9512667430631723</v>
      </c>
      <c r="G556" s="6">
        <f t="shared" si="43"/>
        <v>63.222642819342425</v>
      </c>
      <c r="H556" s="9">
        <f t="shared" si="44"/>
        <v>2.7438200530812407E-2</v>
      </c>
    </row>
    <row r="557" spans="2:8">
      <c r="B557" s="14">
        <v>44588.291666666664</v>
      </c>
      <c r="C557" s="15">
        <v>292.84519999999998</v>
      </c>
      <c r="D557" s="8">
        <f t="shared" si="40"/>
        <v>289.70868733256941</v>
      </c>
      <c r="E557" s="6">
        <f t="shared" si="41"/>
        <v>3.1365126674305657</v>
      </c>
      <c r="F557" s="6">
        <f t="shared" si="42"/>
        <v>3.1365126674305657</v>
      </c>
      <c r="G557" s="6">
        <f t="shared" si="43"/>
        <v>9.8377117129524017</v>
      </c>
      <c r="H557" s="9">
        <f t="shared" si="44"/>
        <v>1.0710480033241336E-2</v>
      </c>
    </row>
    <row r="558" spans="2:8">
      <c r="B558" s="14">
        <v>44589.291666666664</v>
      </c>
      <c r="C558" s="15">
        <v>301.06880000000001</v>
      </c>
      <c r="D558" s="8">
        <f t="shared" si="40"/>
        <v>292.81383487332567</v>
      </c>
      <c r="E558" s="6">
        <f t="shared" si="41"/>
        <v>8.2549651266743354</v>
      </c>
      <c r="F558" s="6">
        <f t="shared" si="42"/>
        <v>8.2549651266743354</v>
      </c>
      <c r="G558" s="6">
        <f t="shared" si="43"/>
        <v>68.144449242609426</v>
      </c>
      <c r="H558" s="9">
        <f t="shared" si="44"/>
        <v>2.7418866141806573E-2</v>
      </c>
    </row>
    <row r="559" spans="2:8">
      <c r="B559" s="14">
        <v>44592.291666666664</v>
      </c>
      <c r="C559" s="15">
        <v>303.72539999999998</v>
      </c>
      <c r="D559" s="8">
        <f t="shared" si="40"/>
        <v>300.98625034873328</v>
      </c>
      <c r="E559" s="6">
        <f t="shared" si="41"/>
        <v>2.7391496512667004</v>
      </c>
      <c r="F559" s="6">
        <f t="shared" si="42"/>
        <v>2.7391496512667004</v>
      </c>
      <c r="G559" s="6">
        <f t="shared" si="43"/>
        <v>7.5029408120344865</v>
      </c>
      <c r="H559" s="9">
        <f t="shared" si="44"/>
        <v>9.0185070174134286E-3</v>
      </c>
    </row>
    <row r="560" spans="2:8">
      <c r="B560" s="14">
        <v>44593.291666666664</v>
      </c>
      <c r="C560" s="15">
        <v>301.55709999999999</v>
      </c>
      <c r="D560" s="8">
        <f t="shared" si="40"/>
        <v>303.6980085034873</v>
      </c>
      <c r="E560" s="6">
        <f t="shared" si="41"/>
        <v>-2.1409085034873101</v>
      </c>
      <c r="F560" s="6">
        <f t="shared" si="42"/>
        <v>2.1409085034873101</v>
      </c>
      <c r="G560" s="6">
        <f t="shared" si="43"/>
        <v>4.5834892203042736</v>
      </c>
      <c r="H560" s="9">
        <f t="shared" si="44"/>
        <v>7.099512840146394E-3</v>
      </c>
    </row>
    <row r="561" spans="2:8">
      <c r="B561" s="14">
        <v>44594.291666666664</v>
      </c>
      <c r="C561" s="15">
        <v>306.14749999999998</v>
      </c>
      <c r="D561" s="8">
        <f t="shared" si="40"/>
        <v>301.57850908503485</v>
      </c>
      <c r="E561" s="6">
        <f t="shared" si="41"/>
        <v>4.5689909149651271</v>
      </c>
      <c r="F561" s="6">
        <f t="shared" si="42"/>
        <v>4.5689909149651271</v>
      </c>
      <c r="G561" s="6">
        <f t="shared" si="43"/>
        <v>20.875677981033871</v>
      </c>
      <c r="H561" s="9">
        <f t="shared" si="44"/>
        <v>1.4924149029357181E-2</v>
      </c>
    </row>
    <row r="562" spans="2:8">
      <c r="B562" s="14">
        <v>44595.291666666664</v>
      </c>
      <c r="C562" s="15">
        <v>294.22239999999999</v>
      </c>
      <c r="D562" s="8">
        <f t="shared" si="40"/>
        <v>306.10181009085028</v>
      </c>
      <c r="E562" s="6">
        <f t="shared" si="41"/>
        <v>-11.879410090850286</v>
      </c>
      <c r="F562" s="6">
        <f t="shared" si="42"/>
        <v>11.879410090850286</v>
      </c>
      <c r="G562" s="6">
        <f t="shared" si="43"/>
        <v>141.12038410659559</v>
      </c>
      <c r="H562" s="9">
        <f t="shared" si="44"/>
        <v>4.0375614130162371E-2</v>
      </c>
    </row>
    <row r="563" spans="2:8">
      <c r="B563" s="14">
        <v>44596.291666666664</v>
      </c>
      <c r="C563" s="15">
        <v>298.80290000000002</v>
      </c>
      <c r="D563" s="8">
        <f t="shared" si="40"/>
        <v>294.34119410090847</v>
      </c>
      <c r="E563" s="6">
        <f t="shared" si="41"/>
        <v>4.4617058990915552</v>
      </c>
      <c r="F563" s="6">
        <f t="shared" si="42"/>
        <v>4.4617058990915552</v>
      </c>
      <c r="G563" s="6">
        <f t="shared" si="43"/>
        <v>19.906819529988383</v>
      </c>
      <c r="H563" s="9">
        <f t="shared" si="44"/>
        <v>1.4931936400522067E-2</v>
      </c>
    </row>
    <row r="564" spans="2:8">
      <c r="B564" s="14">
        <v>44599.291666666664</v>
      </c>
      <c r="C564" s="15">
        <v>293.92930000000001</v>
      </c>
      <c r="D564" s="8">
        <f t="shared" si="40"/>
        <v>298.7582829410091</v>
      </c>
      <c r="E564" s="6">
        <f t="shared" si="41"/>
        <v>-4.8289829410090874</v>
      </c>
      <c r="F564" s="6">
        <f t="shared" si="42"/>
        <v>4.8289829410090874</v>
      </c>
      <c r="G564" s="6">
        <f t="shared" si="43"/>
        <v>23.319076244556776</v>
      </c>
      <c r="H564" s="9">
        <f t="shared" si="44"/>
        <v>1.64290628426941E-2</v>
      </c>
    </row>
    <row r="565" spans="2:8">
      <c r="B565" s="14">
        <v>44600.291666666664</v>
      </c>
      <c r="C565" s="15">
        <v>297.45510000000002</v>
      </c>
      <c r="D565" s="8">
        <f t="shared" si="40"/>
        <v>293.97758982941008</v>
      </c>
      <c r="E565" s="6">
        <f t="shared" si="41"/>
        <v>3.4775101705899374</v>
      </c>
      <c r="F565" s="6">
        <f t="shared" si="42"/>
        <v>3.4775101705899374</v>
      </c>
      <c r="G565" s="6">
        <f t="shared" si="43"/>
        <v>12.093076986556456</v>
      </c>
      <c r="H565" s="9">
        <f t="shared" si="44"/>
        <v>1.1690874254937761E-2</v>
      </c>
    </row>
    <row r="566" spans="2:8">
      <c r="B566" s="14">
        <v>44601.291666666664</v>
      </c>
      <c r="C566" s="15">
        <v>303.95</v>
      </c>
      <c r="D566" s="8">
        <f t="shared" si="40"/>
        <v>297.4203248982941</v>
      </c>
      <c r="E566" s="6">
        <f t="shared" si="41"/>
        <v>6.5296751017058909</v>
      </c>
      <c r="F566" s="6">
        <f t="shared" si="42"/>
        <v>6.5296751017058909</v>
      </c>
      <c r="G566" s="6">
        <f t="shared" si="43"/>
        <v>42.636656933837834</v>
      </c>
      <c r="H566" s="9">
        <f t="shared" si="44"/>
        <v>2.1482727756887289E-2</v>
      </c>
    </row>
    <row r="567" spans="2:8">
      <c r="B567" s="14">
        <v>44602.291666666664</v>
      </c>
      <c r="C567" s="15">
        <v>295.32600000000002</v>
      </c>
      <c r="D567" s="8">
        <f t="shared" si="40"/>
        <v>303.88470324898293</v>
      </c>
      <c r="E567" s="6">
        <f t="shared" si="41"/>
        <v>-8.5587032489829085</v>
      </c>
      <c r="F567" s="6">
        <f t="shared" si="42"/>
        <v>8.5587032489829085</v>
      </c>
      <c r="G567" s="6">
        <f t="shared" si="43"/>
        <v>73.25140130415059</v>
      </c>
      <c r="H567" s="9">
        <f t="shared" si="44"/>
        <v>2.8980527447576263E-2</v>
      </c>
    </row>
    <row r="568" spans="2:8">
      <c r="B568" s="14">
        <v>44603.291666666664</v>
      </c>
      <c r="C568" s="15">
        <v>288.15719999999999</v>
      </c>
      <c r="D568" s="8">
        <f t="shared" si="40"/>
        <v>295.41158703248988</v>
      </c>
      <c r="E568" s="6">
        <f t="shared" si="41"/>
        <v>-7.2543870324898876</v>
      </c>
      <c r="F568" s="6">
        <f t="shared" si="42"/>
        <v>7.2543870324898876</v>
      </c>
      <c r="G568" s="6">
        <f t="shared" si="43"/>
        <v>52.626131217157436</v>
      </c>
      <c r="H568" s="9">
        <f t="shared" si="44"/>
        <v>2.5175102452723332E-2</v>
      </c>
    </row>
    <row r="569" spans="2:8">
      <c r="B569" s="14">
        <v>44606.291666666664</v>
      </c>
      <c r="C569" s="15">
        <v>288.1182</v>
      </c>
      <c r="D569" s="8">
        <f t="shared" si="40"/>
        <v>288.22974387032491</v>
      </c>
      <c r="E569" s="6">
        <f t="shared" si="41"/>
        <v>-0.11154387032490831</v>
      </c>
      <c r="F569" s="6">
        <f t="shared" si="42"/>
        <v>0.11154387032490831</v>
      </c>
      <c r="G569" s="6">
        <f t="shared" si="43"/>
        <v>1.2442035007059961E-2</v>
      </c>
      <c r="H569" s="9">
        <f t="shared" si="44"/>
        <v>3.8714621403614319E-4</v>
      </c>
    </row>
    <row r="570" spans="2:8">
      <c r="B570" s="14">
        <v>44607.291666666664</v>
      </c>
      <c r="C570" s="15">
        <v>293.4606</v>
      </c>
      <c r="D570" s="8">
        <f t="shared" si="40"/>
        <v>288.11931543870321</v>
      </c>
      <c r="E570" s="6">
        <f t="shared" si="41"/>
        <v>5.3412845612967885</v>
      </c>
      <c r="F570" s="6">
        <f t="shared" si="42"/>
        <v>5.3412845612967885</v>
      </c>
      <c r="G570" s="6">
        <f t="shared" si="43"/>
        <v>28.529320764747428</v>
      </c>
      <c r="H570" s="9">
        <f t="shared" si="44"/>
        <v>1.8201027876644391E-2</v>
      </c>
    </row>
    <row r="571" spans="2:8">
      <c r="B571" s="14">
        <v>44608.291666666664</v>
      </c>
      <c r="C571" s="15">
        <v>293.11799999999999</v>
      </c>
      <c r="D571" s="8">
        <f t="shared" si="40"/>
        <v>293.40718715438703</v>
      </c>
      <c r="E571" s="6">
        <f t="shared" si="41"/>
        <v>-0.28918715438703657</v>
      </c>
      <c r="F571" s="6">
        <f t="shared" si="42"/>
        <v>0.28918715438703657</v>
      </c>
      <c r="G571" s="6">
        <f t="shared" si="43"/>
        <v>8.362921026247172E-2</v>
      </c>
      <c r="H571" s="9">
        <f t="shared" si="44"/>
        <v>9.8658954546304405E-4</v>
      </c>
    </row>
    <row r="572" spans="2:8">
      <c r="B572" s="14">
        <v>44609.291666666664</v>
      </c>
      <c r="C572" s="15">
        <v>284.53489999999999</v>
      </c>
      <c r="D572" s="8">
        <f t="shared" si="40"/>
        <v>293.1208918715439</v>
      </c>
      <c r="E572" s="6">
        <f t="shared" si="41"/>
        <v>-8.5859918715439107</v>
      </c>
      <c r="F572" s="6">
        <f t="shared" si="42"/>
        <v>8.5859918715439107</v>
      </c>
      <c r="G572" s="6">
        <f t="shared" si="43"/>
        <v>73.719256418218109</v>
      </c>
      <c r="H572" s="9">
        <f t="shared" si="44"/>
        <v>3.0175531618595507E-2</v>
      </c>
    </row>
    <row r="573" spans="2:8">
      <c r="B573" s="14">
        <v>44610.291666666664</v>
      </c>
      <c r="C573" s="15">
        <v>281.79450000000003</v>
      </c>
      <c r="D573" s="8">
        <f t="shared" si="40"/>
        <v>284.62075991871546</v>
      </c>
      <c r="E573" s="6">
        <f t="shared" si="41"/>
        <v>-2.8262599187154365</v>
      </c>
      <c r="F573" s="6">
        <f t="shared" si="42"/>
        <v>2.8262599187154365</v>
      </c>
      <c r="G573" s="6">
        <f t="shared" si="43"/>
        <v>7.9877451281373855</v>
      </c>
      <c r="H573" s="9">
        <f t="shared" si="44"/>
        <v>1.0029507029822925E-2</v>
      </c>
    </row>
    <row r="574" spans="2:8">
      <c r="B574" s="14">
        <v>44614.291666666664</v>
      </c>
      <c r="C574" s="15">
        <v>281.589</v>
      </c>
      <c r="D574" s="8">
        <f t="shared" si="40"/>
        <v>281.82276259918717</v>
      </c>
      <c r="E574" s="6">
        <f t="shared" si="41"/>
        <v>-0.23376259918717324</v>
      </c>
      <c r="F574" s="6">
        <f t="shared" si="42"/>
        <v>0.23376259918717324</v>
      </c>
      <c r="G574" s="6">
        <f t="shared" si="43"/>
        <v>5.4644952778743004E-2</v>
      </c>
      <c r="H574" s="9">
        <f t="shared" si="44"/>
        <v>8.3015529437290958E-4</v>
      </c>
    </row>
    <row r="575" spans="2:8">
      <c r="B575" s="14">
        <v>44615.291666666664</v>
      </c>
      <c r="C575" s="15">
        <v>274.2978</v>
      </c>
      <c r="D575" s="8">
        <f t="shared" si="40"/>
        <v>281.59133762599186</v>
      </c>
      <c r="E575" s="6">
        <f t="shared" si="41"/>
        <v>-7.2935376259918598</v>
      </c>
      <c r="F575" s="6">
        <f t="shared" si="42"/>
        <v>7.2935376259918598</v>
      </c>
      <c r="G575" s="6">
        <f t="shared" si="43"/>
        <v>53.195691101758975</v>
      </c>
      <c r="H575" s="9">
        <f t="shared" si="44"/>
        <v>2.6589850979453208E-2</v>
      </c>
    </row>
    <row r="576" spans="2:8">
      <c r="B576" s="14">
        <v>44616.291666666664</v>
      </c>
      <c r="C576" s="15">
        <v>288.31270000000001</v>
      </c>
      <c r="D576" s="8">
        <f t="shared" si="40"/>
        <v>274.37073537625992</v>
      </c>
      <c r="E576" s="6">
        <f t="shared" si="41"/>
        <v>13.941964623740091</v>
      </c>
      <c r="F576" s="6">
        <f t="shared" si="42"/>
        <v>13.941964623740091</v>
      </c>
      <c r="G576" s="6">
        <f t="shared" si="43"/>
        <v>194.37837756962017</v>
      </c>
      <c r="H576" s="9">
        <f t="shared" si="44"/>
        <v>4.8357095000463354E-2</v>
      </c>
    </row>
    <row r="577" spans="2:8">
      <c r="B577" s="14">
        <v>44617.291666666664</v>
      </c>
      <c r="C577" s="15">
        <v>290.97460000000001</v>
      </c>
      <c r="D577" s="8">
        <f t="shared" si="40"/>
        <v>288.17328035376261</v>
      </c>
      <c r="E577" s="6">
        <f t="shared" si="41"/>
        <v>2.8013196462374026</v>
      </c>
      <c r="F577" s="6">
        <f t="shared" si="42"/>
        <v>2.8013196462374026</v>
      </c>
      <c r="G577" s="6">
        <f t="shared" si="43"/>
        <v>7.847391760395646</v>
      </c>
      <c r="H577" s="9">
        <f t="shared" si="44"/>
        <v>9.6273683209373E-3</v>
      </c>
    </row>
    <row r="578" spans="2:8">
      <c r="B578" s="14">
        <v>44620.291666666664</v>
      </c>
      <c r="C578" s="15">
        <v>292.42309999999998</v>
      </c>
      <c r="D578" s="8">
        <f t="shared" si="40"/>
        <v>290.94658680353763</v>
      </c>
      <c r="E578" s="6">
        <f t="shared" si="41"/>
        <v>1.4765131964623492</v>
      </c>
      <c r="F578" s="6">
        <f t="shared" si="42"/>
        <v>1.4765131964623492</v>
      </c>
      <c r="G578" s="6">
        <f t="shared" si="43"/>
        <v>2.1800912193274637</v>
      </c>
      <c r="H578" s="9">
        <f t="shared" si="44"/>
        <v>5.0492358382848322E-3</v>
      </c>
    </row>
    <row r="579" spans="2:8">
      <c r="B579" s="14">
        <v>44621.291666666664</v>
      </c>
      <c r="C579" s="15">
        <v>288.66500000000002</v>
      </c>
      <c r="D579" s="8">
        <f t="shared" si="40"/>
        <v>292.40833486803535</v>
      </c>
      <c r="E579" s="6">
        <f t="shared" si="41"/>
        <v>-3.7433348680353333</v>
      </c>
      <c r="F579" s="6">
        <f t="shared" si="42"/>
        <v>3.7433348680353333</v>
      </c>
      <c r="G579" s="6">
        <f t="shared" si="43"/>
        <v>14.012555934249106</v>
      </c>
      <c r="H579" s="9">
        <f t="shared" si="44"/>
        <v>1.2967747624531319E-2</v>
      </c>
    </row>
    <row r="580" spans="2:8">
      <c r="B580" s="14">
        <v>44622.291666666664</v>
      </c>
      <c r="C580" s="15">
        <v>293.79320000000001</v>
      </c>
      <c r="D580" s="8">
        <f t="shared" ref="D580:D643" si="45">alpha*C579+(1-alpha)*D579</f>
        <v>288.70243334868042</v>
      </c>
      <c r="E580" s="6">
        <f t="shared" ref="E580:E643" si="46">C580-D580</f>
        <v>5.0907666513195977</v>
      </c>
      <c r="F580" s="6">
        <f t="shared" ref="F580:F643" si="47">ABS(E580)</f>
        <v>5.0907666513195977</v>
      </c>
      <c r="G580" s="6">
        <f t="shared" ref="G580:G643" si="48">E580^2</f>
        <v>25.91590509818775</v>
      </c>
      <c r="H580" s="9">
        <f t="shared" ref="H580:H643" si="49">F580/C580</f>
        <v>1.7327721170263974E-2</v>
      </c>
    </row>
    <row r="581" spans="2:8">
      <c r="B581" s="14">
        <v>44623.291666666664</v>
      </c>
      <c r="C581" s="15">
        <v>289.61430000000001</v>
      </c>
      <c r="D581" s="8">
        <f t="shared" si="45"/>
        <v>293.74229233348683</v>
      </c>
      <c r="E581" s="6">
        <f t="shared" si="46"/>
        <v>-4.1279923334868158</v>
      </c>
      <c r="F581" s="6">
        <f t="shared" si="47"/>
        <v>4.1279923334868158</v>
      </c>
      <c r="G581" s="6">
        <f t="shared" si="48"/>
        <v>17.040320705325925</v>
      </c>
      <c r="H581" s="9">
        <f t="shared" si="49"/>
        <v>1.4253413362139975E-2</v>
      </c>
    </row>
    <row r="582" spans="2:8">
      <c r="B582" s="14">
        <v>44624.291666666664</v>
      </c>
      <c r="C582" s="15">
        <v>283.68340000000001</v>
      </c>
      <c r="D582" s="8">
        <f t="shared" si="45"/>
        <v>289.65557992333487</v>
      </c>
      <c r="E582" s="6">
        <f t="shared" si="46"/>
        <v>-5.9721799233348634</v>
      </c>
      <c r="F582" s="6">
        <f t="shared" si="47"/>
        <v>5.9721799233348634</v>
      </c>
      <c r="G582" s="6">
        <f t="shared" si="48"/>
        <v>35.666933036684014</v>
      </c>
      <c r="H582" s="9">
        <f t="shared" si="49"/>
        <v>2.1052271381881572E-2</v>
      </c>
    </row>
    <row r="583" spans="2:8">
      <c r="B583" s="14">
        <v>44627.291666666664</v>
      </c>
      <c r="C583" s="15">
        <v>272.9667</v>
      </c>
      <c r="D583" s="8">
        <f t="shared" si="45"/>
        <v>283.74312179923334</v>
      </c>
      <c r="E583" s="6">
        <f t="shared" si="46"/>
        <v>-10.776421799233333</v>
      </c>
      <c r="F583" s="6">
        <f t="shared" si="47"/>
        <v>10.776421799233333</v>
      </c>
      <c r="G583" s="6">
        <f t="shared" si="48"/>
        <v>116.13126679499139</v>
      </c>
      <c r="H583" s="9">
        <f t="shared" si="49"/>
        <v>3.9478888081342277E-2</v>
      </c>
    </row>
    <row r="584" spans="2:8">
      <c r="B584" s="14">
        <v>44628.291666666664</v>
      </c>
      <c r="C584" s="15">
        <v>269.97199999999998</v>
      </c>
      <c r="D584" s="8">
        <f t="shared" si="45"/>
        <v>273.07446421799233</v>
      </c>
      <c r="E584" s="6">
        <f t="shared" si="46"/>
        <v>-3.1024642179923489</v>
      </c>
      <c r="F584" s="6">
        <f t="shared" si="47"/>
        <v>3.1024642179923489</v>
      </c>
      <c r="G584" s="6">
        <f t="shared" si="48"/>
        <v>9.6252842239228773</v>
      </c>
      <c r="H584" s="9">
        <f t="shared" si="49"/>
        <v>1.1491799957004242E-2</v>
      </c>
    </row>
    <row r="585" spans="2:8">
      <c r="B585" s="14">
        <v>44629.291666666664</v>
      </c>
      <c r="C585" s="15">
        <v>282.35230000000001</v>
      </c>
      <c r="D585" s="8">
        <f t="shared" si="45"/>
        <v>270.00302464217987</v>
      </c>
      <c r="E585" s="6">
        <f t="shared" si="46"/>
        <v>12.349275357820147</v>
      </c>
      <c r="F585" s="6">
        <f t="shared" si="47"/>
        <v>12.349275357820147</v>
      </c>
      <c r="G585" s="6">
        <f t="shared" si="48"/>
        <v>152.50460186326393</v>
      </c>
      <c r="H585" s="9">
        <f t="shared" si="49"/>
        <v>4.3737116211981085E-2</v>
      </c>
    </row>
    <row r="586" spans="2:8">
      <c r="B586" s="14">
        <v>44630.291666666664</v>
      </c>
      <c r="C586" s="15">
        <v>279.50439999999998</v>
      </c>
      <c r="D586" s="8">
        <f t="shared" si="45"/>
        <v>282.22880724642181</v>
      </c>
      <c r="E586" s="6">
        <f t="shared" si="46"/>
        <v>-2.7244072464218334</v>
      </c>
      <c r="F586" s="6">
        <f t="shared" si="47"/>
        <v>2.7244072464218334</v>
      </c>
      <c r="G586" s="6">
        <f t="shared" si="48"/>
        <v>7.4223948443557966</v>
      </c>
      <c r="H586" s="9">
        <f t="shared" si="49"/>
        <v>9.7472785631347262E-3</v>
      </c>
    </row>
    <row r="587" spans="2:8">
      <c r="B587" s="14">
        <v>44631.291666666664</v>
      </c>
      <c r="C587" s="15">
        <v>274.10199999999998</v>
      </c>
      <c r="D587" s="8">
        <f t="shared" si="45"/>
        <v>279.53164407246419</v>
      </c>
      <c r="E587" s="6">
        <f t="shared" si="46"/>
        <v>-5.4296440724642139</v>
      </c>
      <c r="F587" s="6">
        <f t="shared" si="47"/>
        <v>5.4296440724642139</v>
      </c>
      <c r="G587" s="6">
        <f t="shared" si="48"/>
        <v>29.481034753645773</v>
      </c>
      <c r="H587" s="9">
        <f t="shared" si="49"/>
        <v>1.9808845146931486E-2</v>
      </c>
    </row>
    <row r="588" spans="2:8">
      <c r="B588" s="14">
        <v>44634.291666666664</v>
      </c>
      <c r="C588" s="15">
        <v>270.54930000000002</v>
      </c>
      <c r="D588" s="8">
        <f t="shared" si="45"/>
        <v>274.15629644072465</v>
      </c>
      <c r="E588" s="6">
        <f t="shared" si="46"/>
        <v>-3.6069964407246289</v>
      </c>
      <c r="F588" s="6">
        <f t="shared" si="47"/>
        <v>3.6069964407246289</v>
      </c>
      <c r="G588" s="6">
        <f t="shared" si="48"/>
        <v>13.010423323400142</v>
      </c>
      <c r="H588" s="9">
        <f t="shared" si="49"/>
        <v>1.3332122613973233E-2</v>
      </c>
    </row>
    <row r="589" spans="2:8">
      <c r="B589" s="14">
        <v>44635.291666666664</v>
      </c>
      <c r="C589" s="15">
        <v>281.03120000000001</v>
      </c>
      <c r="D589" s="8">
        <f t="shared" si="45"/>
        <v>270.58536996440728</v>
      </c>
      <c r="E589" s="6">
        <f t="shared" si="46"/>
        <v>10.445830035592735</v>
      </c>
      <c r="F589" s="6">
        <f t="shared" si="47"/>
        <v>10.445830035592735</v>
      </c>
      <c r="G589" s="6">
        <f t="shared" si="48"/>
        <v>109.11536513249132</v>
      </c>
      <c r="H589" s="9">
        <f t="shared" si="49"/>
        <v>3.716964534753698E-2</v>
      </c>
    </row>
    <row r="590" spans="2:8">
      <c r="B590" s="14">
        <v>44636.291666666664</v>
      </c>
      <c r="C590" s="15">
        <v>288.11689999999999</v>
      </c>
      <c r="D590" s="8">
        <f t="shared" si="45"/>
        <v>280.92674169964408</v>
      </c>
      <c r="E590" s="6">
        <f t="shared" si="46"/>
        <v>7.190158300355904</v>
      </c>
      <c r="F590" s="6">
        <f t="shared" si="47"/>
        <v>7.190158300355904</v>
      </c>
      <c r="G590" s="6">
        <f t="shared" si="48"/>
        <v>51.698376384176903</v>
      </c>
      <c r="H590" s="9">
        <f t="shared" si="49"/>
        <v>2.4955697844714783E-2</v>
      </c>
    </row>
    <row r="591" spans="2:8">
      <c r="B591" s="14">
        <v>44637.291666666664</v>
      </c>
      <c r="C591" s="15">
        <v>288.92919999999998</v>
      </c>
      <c r="D591" s="8">
        <f t="shared" si="45"/>
        <v>288.04499841699641</v>
      </c>
      <c r="E591" s="6">
        <f t="shared" si="46"/>
        <v>0.88420158300357343</v>
      </c>
      <c r="F591" s="6">
        <f t="shared" si="47"/>
        <v>0.88420158300357343</v>
      </c>
      <c r="G591" s="6">
        <f t="shared" si="48"/>
        <v>0.78181243938602518</v>
      </c>
      <c r="H591" s="9">
        <f t="shared" si="49"/>
        <v>3.0602707618460631E-3</v>
      </c>
    </row>
    <row r="592" spans="2:8">
      <c r="B592" s="14">
        <v>44638.291666666664</v>
      </c>
      <c r="C592" s="15">
        <v>294.02820000000003</v>
      </c>
      <c r="D592" s="8">
        <f t="shared" si="45"/>
        <v>288.92035798416993</v>
      </c>
      <c r="E592" s="6">
        <f t="shared" si="46"/>
        <v>5.1078420158301014</v>
      </c>
      <c r="F592" s="6">
        <f t="shared" si="47"/>
        <v>5.1078420158301014</v>
      </c>
      <c r="G592" s="6">
        <f t="shared" si="48"/>
        <v>26.090050058679314</v>
      </c>
      <c r="H592" s="9">
        <f t="shared" si="49"/>
        <v>1.7371946010042917E-2</v>
      </c>
    </row>
    <row r="593" spans="2:8">
      <c r="B593" s="14">
        <v>44641.291666666664</v>
      </c>
      <c r="C593" s="15">
        <v>292.78519999999997</v>
      </c>
      <c r="D593" s="8">
        <f t="shared" si="45"/>
        <v>293.97712157984171</v>
      </c>
      <c r="E593" s="6">
        <f t="shared" si="46"/>
        <v>-1.1919215798417326</v>
      </c>
      <c r="F593" s="6">
        <f t="shared" si="47"/>
        <v>1.1919215798417326</v>
      </c>
      <c r="G593" s="6">
        <f t="shared" si="48"/>
        <v>1.4206770524924117</v>
      </c>
      <c r="H593" s="9">
        <f t="shared" si="49"/>
        <v>4.0709761963437108E-3</v>
      </c>
    </row>
    <row r="594" spans="2:8">
      <c r="B594" s="14">
        <v>44642.291666666664</v>
      </c>
      <c r="C594" s="15">
        <v>297.58080000000001</v>
      </c>
      <c r="D594" s="8">
        <f t="shared" si="45"/>
        <v>292.79711921579838</v>
      </c>
      <c r="E594" s="6">
        <f t="shared" si="46"/>
        <v>4.7836807842016356</v>
      </c>
      <c r="F594" s="6">
        <f t="shared" si="47"/>
        <v>4.7836807842016356</v>
      </c>
      <c r="G594" s="6">
        <f t="shared" si="48"/>
        <v>22.883601845139975</v>
      </c>
      <c r="H594" s="9">
        <f t="shared" si="49"/>
        <v>1.6075233295298742E-2</v>
      </c>
    </row>
    <row r="595" spans="2:8">
      <c r="B595" s="14">
        <v>44643.291666666664</v>
      </c>
      <c r="C595" s="15">
        <v>293.10820000000001</v>
      </c>
      <c r="D595" s="8">
        <f t="shared" si="45"/>
        <v>297.53296319215798</v>
      </c>
      <c r="E595" s="6">
        <f t="shared" si="46"/>
        <v>-4.4247631921579682</v>
      </c>
      <c r="F595" s="6">
        <f t="shared" si="47"/>
        <v>4.4247631921579682</v>
      </c>
      <c r="G595" s="6">
        <f t="shared" si="48"/>
        <v>19.578529306675971</v>
      </c>
      <c r="H595" s="9">
        <f t="shared" si="49"/>
        <v>1.5096006157992059E-2</v>
      </c>
    </row>
    <row r="596" spans="2:8">
      <c r="B596" s="14">
        <v>44644.291666666664</v>
      </c>
      <c r="C596" s="15">
        <v>297.61989999999997</v>
      </c>
      <c r="D596" s="8">
        <f t="shared" si="45"/>
        <v>293.15244763192158</v>
      </c>
      <c r="E596" s="6">
        <f t="shared" si="46"/>
        <v>4.4674523680783977</v>
      </c>
      <c r="F596" s="6">
        <f t="shared" si="47"/>
        <v>4.4674523680783977</v>
      </c>
      <c r="G596" s="6">
        <f t="shared" si="48"/>
        <v>19.958130661049285</v>
      </c>
      <c r="H596" s="9">
        <f t="shared" si="49"/>
        <v>1.5010596966393706E-2</v>
      </c>
    </row>
    <row r="597" spans="2:8">
      <c r="B597" s="14">
        <v>44645.291666666664</v>
      </c>
      <c r="C597" s="15">
        <v>297.209</v>
      </c>
      <c r="D597" s="8">
        <f t="shared" si="45"/>
        <v>297.57522547631919</v>
      </c>
      <c r="E597" s="6">
        <f t="shared" si="46"/>
        <v>-0.36622547631918678</v>
      </c>
      <c r="F597" s="6">
        <f t="shared" si="47"/>
        <v>0.36622547631918678</v>
      </c>
      <c r="G597" s="6">
        <f t="shared" si="48"/>
        <v>0.13412109950521525</v>
      </c>
      <c r="H597" s="9">
        <f t="shared" si="49"/>
        <v>1.2322152973805866E-3</v>
      </c>
    </row>
    <row r="598" spans="2:8">
      <c r="B598" s="14">
        <v>44648.291666666664</v>
      </c>
      <c r="C598" s="15">
        <v>304.07940000000002</v>
      </c>
      <c r="D598" s="8">
        <f t="shared" si="45"/>
        <v>297.21266225476325</v>
      </c>
      <c r="E598" s="6">
        <f t="shared" si="46"/>
        <v>6.8667377452367759</v>
      </c>
      <c r="F598" s="6">
        <f t="shared" si="47"/>
        <v>6.8667377452367759</v>
      </c>
      <c r="G598" s="6">
        <f t="shared" si="48"/>
        <v>47.152087261859442</v>
      </c>
      <c r="H598" s="9">
        <f t="shared" si="49"/>
        <v>2.2582055033115611E-2</v>
      </c>
    </row>
    <row r="599" spans="2:8">
      <c r="B599" s="14">
        <v>44649.291666666664</v>
      </c>
      <c r="C599" s="15">
        <v>308.68900000000002</v>
      </c>
      <c r="D599" s="8">
        <f t="shared" si="45"/>
        <v>304.01073262254766</v>
      </c>
      <c r="E599" s="6">
        <f t="shared" si="46"/>
        <v>4.6782673774523573</v>
      </c>
      <c r="F599" s="6">
        <f t="shared" si="47"/>
        <v>4.6782673774523573</v>
      </c>
      <c r="G599" s="6">
        <f t="shared" si="48"/>
        <v>21.886185654934955</v>
      </c>
      <c r="H599" s="9">
        <f t="shared" si="49"/>
        <v>1.5155277244904604E-2</v>
      </c>
    </row>
    <row r="600" spans="2:8">
      <c r="B600" s="14">
        <v>44650.291666666664</v>
      </c>
      <c r="C600" s="15">
        <v>307.17200000000003</v>
      </c>
      <c r="D600" s="8">
        <f t="shared" si="45"/>
        <v>308.64221732622553</v>
      </c>
      <c r="E600" s="6">
        <f t="shared" si="46"/>
        <v>-1.4702173262255087</v>
      </c>
      <c r="F600" s="6">
        <f t="shared" si="47"/>
        <v>1.4702173262255087</v>
      </c>
      <c r="G600" s="6">
        <f t="shared" si="48"/>
        <v>2.1615389863336838</v>
      </c>
      <c r="H600" s="9">
        <f t="shared" si="49"/>
        <v>4.7862999434372553E-3</v>
      </c>
    </row>
    <row r="601" spans="2:8">
      <c r="B601" s="14">
        <v>44651.291666666664</v>
      </c>
      <c r="C601" s="15">
        <v>301.74029999999999</v>
      </c>
      <c r="D601" s="8">
        <f t="shared" si="45"/>
        <v>307.18670217326223</v>
      </c>
      <c r="E601" s="6">
        <f t="shared" si="46"/>
        <v>-5.4464021732622427</v>
      </c>
      <c r="F601" s="6">
        <f t="shared" si="47"/>
        <v>5.4464021732622427</v>
      </c>
      <c r="G601" s="6">
        <f t="shared" si="48"/>
        <v>29.663296632915682</v>
      </c>
      <c r="H601" s="9">
        <f t="shared" si="49"/>
        <v>1.8049966057773002E-2</v>
      </c>
    </row>
    <row r="602" spans="2:8">
      <c r="B602" s="14">
        <v>44652.291666666664</v>
      </c>
      <c r="C602" s="15">
        <v>302.82659999999998</v>
      </c>
      <c r="D602" s="8">
        <f t="shared" si="45"/>
        <v>301.79476402173259</v>
      </c>
      <c r="E602" s="6">
        <f t="shared" si="46"/>
        <v>1.0318359782673951</v>
      </c>
      <c r="F602" s="6">
        <f t="shared" si="47"/>
        <v>1.0318359782673951</v>
      </c>
      <c r="G602" s="6">
        <f t="shared" si="48"/>
        <v>1.0646854860470323</v>
      </c>
      <c r="H602" s="9">
        <f t="shared" si="49"/>
        <v>3.4073492165727689E-3</v>
      </c>
    </row>
    <row r="603" spans="2:8">
      <c r="B603" s="14">
        <v>44655.291666666664</v>
      </c>
      <c r="C603" s="15">
        <v>308.25830000000002</v>
      </c>
      <c r="D603" s="8">
        <f t="shared" si="45"/>
        <v>302.81628164021726</v>
      </c>
      <c r="E603" s="6">
        <f t="shared" si="46"/>
        <v>5.4420183597827645</v>
      </c>
      <c r="F603" s="6">
        <f t="shared" si="47"/>
        <v>5.4420183597827645</v>
      </c>
      <c r="G603" s="6">
        <f t="shared" si="48"/>
        <v>29.615563828212689</v>
      </c>
      <c r="H603" s="9">
        <f t="shared" si="49"/>
        <v>1.7654085420515081E-2</v>
      </c>
    </row>
    <row r="604" spans="2:8">
      <c r="B604" s="14">
        <v>44656.291666666664</v>
      </c>
      <c r="C604" s="15">
        <v>304.25549999999998</v>
      </c>
      <c r="D604" s="8">
        <f t="shared" si="45"/>
        <v>308.20387981640221</v>
      </c>
      <c r="E604" s="6">
        <f t="shared" si="46"/>
        <v>-3.9483798164022232</v>
      </c>
      <c r="F604" s="6">
        <f t="shared" si="47"/>
        <v>3.9483798164022232</v>
      </c>
      <c r="G604" s="6">
        <f t="shared" si="48"/>
        <v>15.589703174572454</v>
      </c>
      <c r="H604" s="9">
        <f t="shared" si="49"/>
        <v>1.2977184689848577E-2</v>
      </c>
    </row>
    <row r="605" spans="2:8">
      <c r="B605" s="14">
        <v>44657.291666666664</v>
      </c>
      <c r="C605" s="15">
        <v>293.11799999999999</v>
      </c>
      <c r="D605" s="8">
        <f t="shared" si="45"/>
        <v>304.29498379816403</v>
      </c>
      <c r="E605" s="6">
        <f t="shared" si="46"/>
        <v>-11.176983798164031</v>
      </c>
      <c r="F605" s="6">
        <f t="shared" si="47"/>
        <v>11.176983798164031</v>
      </c>
      <c r="G605" s="6">
        <f t="shared" si="48"/>
        <v>124.92496682442125</v>
      </c>
      <c r="H605" s="9">
        <f t="shared" si="49"/>
        <v>3.8131345731630371E-2</v>
      </c>
    </row>
    <row r="606" spans="2:8">
      <c r="B606" s="14">
        <v>44658.291666666664</v>
      </c>
      <c r="C606" s="15">
        <v>294.94819999999999</v>
      </c>
      <c r="D606" s="8">
        <f t="shared" si="45"/>
        <v>293.22976983798168</v>
      </c>
      <c r="E606" s="6">
        <f t="shared" si="46"/>
        <v>1.7184301620183078</v>
      </c>
      <c r="F606" s="6">
        <f t="shared" si="47"/>
        <v>1.7184301620183078</v>
      </c>
      <c r="G606" s="6">
        <f t="shared" si="48"/>
        <v>2.9530022217342675</v>
      </c>
      <c r="H606" s="9">
        <f t="shared" si="49"/>
        <v>5.8262100328746128E-3</v>
      </c>
    </row>
    <row r="607" spans="2:8">
      <c r="B607" s="14">
        <v>44659.291666666664</v>
      </c>
      <c r="C607" s="15">
        <v>290.64179999999999</v>
      </c>
      <c r="D607" s="8">
        <f t="shared" si="45"/>
        <v>294.93101569837984</v>
      </c>
      <c r="E607" s="6">
        <f t="shared" si="46"/>
        <v>-4.2892156983798486</v>
      </c>
      <c r="F607" s="6">
        <f t="shared" si="47"/>
        <v>4.2892156983798486</v>
      </c>
      <c r="G607" s="6">
        <f t="shared" si="48"/>
        <v>18.397371307228134</v>
      </c>
      <c r="H607" s="9">
        <f t="shared" si="49"/>
        <v>1.4757738557839404E-2</v>
      </c>
    </row>
    <row r="608" spans="2:8">
      <c r="B608" s="14">
        <v>44662.291666666664</v>
      </c>
      <c r="C608" s="15">
        <v>279.1814</v>
      </c>
      <c r="D608" s="8">
        <f t="shared" si="45"/>
        <v>290.68469215698377</v>
      </c>
      <c r="E608" s="6">
        <f t="shared" si="46"/>
        <v>-11.503292156983775</v>
      </c>
      <c r="F608" s="6">
        <f t="shared" si="47"/>
        <v>11.503292156983775</v>
      </c>
      <c r="G608" s="6">
        <f t="shared" si="48"/>
        <v>132.32573044892445</v>
      </c>
      <c r="H608" s="9">
        <f t="shared" si="49"/>
        <v>4.1203648083231105E-2</v>
      </c>
    </row>
    <row r="609" spans="2:8">
      <c r="B609" s="14">
        <v>44663.291666666664</v>
      </c>
      <c r="C609" s="15">
        <v>276.04969999999997</v>
      </c>
      <c r="D609" s="8">
        <f t="shared" si="45"/>
        <v>279.29643292156987</v>
      </c>
      <c r="E609" s="6">
        <f t="shared" si="46"/>
        <v>-3.246732921569901</v>
      </c>
      <c r="F609" s="6">
        <f t="shared" si="47"/>
        <v>3.246732921569901</v>
      </c>
      <c r="G609" s="6">
        <f t="shared" si="48"/>
        <v>10.541274664005824</v>
      </c>
      <c r="H609" s="9">
        <f t="shared" si="49"/>
        <v>1.176140717258487E-2</v>
      </c>
    </row>
    <row r="610" spans="2:8">
      <c r="B610" s="14">
        <v>44664.291666666664</v>
      </c>
      <c r="C610" s="15">
        <v>281.49110000000002</v>
      </c>
      <c r="D610" s="8">
        <f t="shared" si="45"/>
        <v>276.08216732921568</v>
      </c>
      <c r="E610" s="6">
        <f t="shared" si="46"/>
        <v>5.4089326707843384</v>
      </c>
      <c r="F610" s="6">
        <f t="shared" si="47"/>
        <v>5.4089326707843384</v>
      </c>
      <c r="G610" s="6">
        <f t="shared" si="48"/>
        <v>29.256552637078197</v>
      </c>
      <c r="H610" s="9">
        <f t="shared" si="49"/>
        <v>1.921528840799705E-2</v>
      </c>
    </row>
    <row r="611" spans="2:8">
      <c r="B611" s="14">
        <v>44665.291666666664</v>
      </c>
      <c r="C611" s="15">
        <v>273.86709999999999</v>
      </c>
      <c r="D611" s="8">
        <f t="shared" si="45"/>
        <v>281.43701067329221</v>
      </c>
      <c r="E611" s="6">
        <f t="shared" si="46"/>
        <v>-7.5699106732922132</v>
      </c>
      <c r="F611" s="6">
        <f t="shared" si="47"/>
        <v>7.5699106732922132</v>
      </c>
      <c r="G611" s="6">
        <f t="shared" si="48"/>
        <v>57.303547601623372</v>
      </c>
      <c r="H611" s="9">
        <f t="shared" si="49"/>
        <v>2.7640818021924553E-2</v>
      </c>
    </row>
    <row r="612" spans="2:8">
      <c r="B612" s="14">
        <v>44669.291666666664</v>
      </c>
      <c r="C612" s="15">
        <v>274.54239999999999</v>
      </c>
      <c r="D612" s="8">
        <f t="shared" si="45"/>
        <v>273.94279910673293</v>
      </c>
      <c r="E612" s="6">
        <f t="shared" si="46"/>
        <v>0.59960089326705202</v>
      </c>
      <c r="F612" s="6">
        <f t="shared" si="47"/>
        <v>0.59960089326705202</v>
      </c>
      <c r="G612" s="6">
        <f t="shared" si="48"/>
        <v>0.3595212312066467</v>
      </c>
      <c r="H612" s="9">
        <f t="shared" si="49"/>
        <v>2.1840010623752544E-3</v>
      </c>
    </row>
    <row r="613" spans="2:8">
      <c r="B613" s="14">
        <v>44670.291666666664</v>
      </c>
      <c r="C613" s="15">
        <v>279.22059999999999</v>
      </c>
      <c r="D613" s="8">
        <f t="shared" si="45"/>
        <v>274.53640399106729</v>
      </c>
      <c r="E613" s="6">
        <f t="shared" si="46"/>
        <v>4.6841960089327017</v>
      </c>
      <c r="F613" s="6">
        <f t="shared" si="47"/>
        <v>4.6841960089327017</v>
      </c>
      <c r="G613" s="6">
        <f t="shared" si="48"/>
        <v>21.941692250101053</v>
      </c>
      <c r="H613" s="9">
        <f t="shared" si="49"/>
        <v>1.6775968567264384E-2</v>
      </c>
    </row>
    <row r="614" spans="2:8">
      <c r="B614" s="14">
        <v>44671.291666666664</v>
      </c>
      <c r="C614" s="15">
        <v>280.25799999999998</v>
      </c>
      <c r="D614" s="8">
        <f t="shared" si="45"/>
        <v>279.17375803991064</v>
      </c>
      <c r="E614" s="6">
        <f t="shared" si="46"/>
        <v>1.0842419600893436</v>
      </c>
      <c r="F614" s="6">
        <f t="shared" si="47"/>
        <v>1.0842419600893436</v>
      </c>
      <c r="G614" s="6">
        <f t="shared" si="48"/>
        <v>1.1755806280183818</v>
      </c>
      <c r="H614" s="9">
        <f t="shared" si="49"/>
        <v>3.868727958129094E-3</v>
      </c>
    </row>
    <row r="615" spans="2:8">
      <c r="B615" s="14">
        <v>44672.291666666664</v>
      </c>
      <c r="C615" s="15">
        <v>274.8263</v>
      </c>
      <c r="D615" s="8">
        <f t="shared" si="45"/>
        <v>280.24715758039912</v>
      </c>
      <c r="E615" s="6">
        <f t="shared" si="46"/>
        <v>-5.4208575803991152</v>
      </c>
      <c r="F615" s="6">
        <f t="shared" si="47"/>
        <v>5.4208575803991152</v>
      </c>
      <c r="G615" s="6">
        <f t="shared" si="48"/>
        <v>29.385696906970551</v>
      </c>
      <c r="H615" s="9">
        <f t="shared" si="49"/>
        <v>1.9724668200965901E-2</v>
      </c>
    </row>
    <row r="616" spans="2:8">
      <c r="B616" s="14">
        <v>44673.291666666664</v>
      </c>
      <c r="C616" s="15">
        <v>268.19069999999999</v>
      </c>
      <c r="D616" s="8">
        <f t="shared" si="45"/>
        <v>274.88050857580401</v>
      </c>
      <c r="E616" s="6">
        <f t="shared" si="46"/>
        <v>-6.6898085758040224</v>
      </c>
      <c r="F616" s="6">
        <f t="shared" si="47"/>
        <v>6.6898085758040224</v>
      </c>
      <c r="G616" s="6">
        <f t="shared" si="48"/>
        <v>44.753538780901046</v>
      </c>
      <c r="H616" s="9">
        <f t="shared" si="49"/>
        <v>2.4944222807890142E-2</v>
      </c>
    </row>
    <row r="617" spans="2:8">
      <c r="B617" s="14">
        <v>44676.291666666664</v>
      </c>
      <c r="C617" s="15">
        <v>274.73820000000001</v>
      </c>
      <c r="D617" s="8">
        <f t="shared" si="45"/>
        <v>268.25759808575799</v>
      </c>
      <c r="E617" s="6">
        <f t="shared" si="46"/>
        <v>6.4806019142420155</v>
      </c>
      <c r="F617" s="6">
        <f t="shared" si="47"/>
        <v>6.4806019142420155</v>
      </c>
      <c r="G617" s="6">
        <f t="shared" si="48"/>
        <v>41.998201170877273</v>
      </c>
      <c r="H617" s="9">
        <f t="shared" si="49"/>
        <v>2.3588281186387679E-2</v>
      </c>
    </row>
    <row r="618" spans="2:8">
      <c r="B618" s="14">
        <v>44677.291666666664</v>
      </c>
      <c r="C618" s="15">
        <v>264.46190000000001</v>
      </c>
      <c r="D618" s="8">
        <f t="shared" si="45"/>
        <v>274.67339398085755</v>
      </c>
      <c r="E618" s="6">
        <f t="shared" si="46"/>
        <v>-10.21149398085754</v>
      </c>
      <c r="F618" s="6">
        <f t="shared" si="47"/>
        <v>10.21149398085754</v>
      </c>
      <c r="G618" s="6">
        <f t="shared" si="48"/>
        <v>104.27460932108977</v>
      </c>
      <c r="H618" s="9">
        <f t="shared" si="49"/>
        <v>3.8612344465715251E-2</v>
      </c>
    </row>
    <row r="619" spans="2:8">
      <c r="B619" s="14">
        <v>44678.291666666664</v>
      </c>
      <c r="C619" s="15">
        <v>277.185</v>
      </c>
      <c r="D619" s="8">
        <f t="shared" si="45"/>
        <v>264.5640149398086</v>
      </c>
      <c r="E619" s="6">
        <f t="shared" si="46"/>
        <v>12.620985060191401</v>
      </c>
      <c r="F619" s="6">
        <f t="shared" si="47"/>
        <v>12.620985060191401</v>
      </c>
      <c r="G619" s="6">
        <f t="shared" si="48"/>
        <v>159.28926388957456</v>
      </c>
      <c r="H619" s="9">
        <f t="shared" si="49"/>
        <v>4.5532713026287142E-2</v>
      </c>
    </row>
    <row r="620" spans="2:8">
      <c r="B620" s="14">
        <v>44679.291666666664</v>
      </c>
      <c r="C620" s="15">
        <v>283.45830000000001</v>
      </c>
      <c r="D620" s="8">
        <f t="shared" si="45"/>
        <v>277.05879014939808</v>
      </c>
      <c r="E620" s="6">
        <f t="shared" si="46"/>
        <v>6.3995098506019303</v>
      </c>
      <c r="F620" s="6">
        <f t="shared" si="47"/>
        <v>6.3995098506019303</v>
      </c>
      <c r="G620" s="6">
        <f t="shared" si="48"/>
        <v>40.953726327951138</v>
      </c>
      <c r="H620" s="9">
        <f t="shared" si="49"/>
        <v>2.2576547769467079E-2</v>
      </c>
    </row>
    <row r="621" spans="2:8">
      <c r="B621" s="14">
        <v>44680.291666666664</v>
      </c>
      <c r="C621" s="15">
        <v>271.60640000000001</v>
      </c>
      <c r="D621" s="8">
        <f t="shared" si="45"/>
        <v>283.39430490149397</v>
      </c>
      <c r="E621" s="6">
        <f t="shared" si="46"/>
        <v>-11.78790490149396</v>
      </c>
      <c r="F621" s="6">
        <f t="shared" si="47"/>
        <v>11.78790490149396</v>
      </c>
      <c r="G621" s="6">
        <f t="shared" si="48"/>
        <v>138.95470196666531</v>
      </c>
      <c r="H621" s="9">
        <f t="shared" si="49"/>
        <v>4.340068901724687E-2</v>
      </c>
    </row>
    <row r="622" spans="2:8">
      <c r="B622" s="14">
        <v>44683.291666666664</v>
      </c>
      <c r="C622" s="15">
        <v>278.4083</v>
      </c>
      <c r="D622" s="8">
        <f t="shared" si="45"/>
        <v>271.72427904901491</v>
      </c>
      <c r="E622" s="6">
        <f t="shared" si="46"/>
        <v>6.6840209509850865</v>
      </c>
      <c r="F622" s="6">
        <f t="shared" si="47"/>
        <v>6.6840209509850865</v>
      </c>
      <c r="G622" s="6">
        <f t="shared" si="48"/>
        <v>44.67613607320758</v>
      </c>
      <c r="H622" s="9">
        <f t="shared" si="49"/>
        <v>2.4007980189473827E-2</v>
      </c>
    </row>
    <row r="623" spans="2:8">
      <c r="B623" s="14">
        <v>44684.291666666664</v>
      </c>
      <c r="C623" s="15">
        <v>275.7756</v>
      </c>
      <c r="D623" s="8">
        <f t="shared" si="45"/>
        <v>278.34145979049015</v>
      </c>
      <c r="E623" s="6">
        <f t="shared" si="46"/>
        <v>-2.5658597904901512</v>
      </c>
      <c r="F623" s="6">
        <f t="shared" si="47"/>
        <v>2.5658597904901512</v>
      </c>
      <c r="G623" s="6">
        <f t="shared" si="48"/>
        <v>6.5836364644541625</v>
      </c>
      <c r="H623" s="9">
        <f t="shared" si="49"/>
        <v>9.3041581288922995E-3</v>
      </c>
    </row>
    <row r="624" spans="2:8">
      <c r="B624" s="14">
        <v>44685.291666666664</v>
      </c>
      <c r="C624" s="15">
        <v>283.80090000000001</v>
      </c>
      <c r="D624" s="8">
        <f t="shared" si="45"/>
        <v>275.80125859790485</v>
      </c>
      <c r="E624" s="6">
        <f t="shared" si="46"/>
        <v>7.9996414020951647</v>
      </c>
      <c r="F624" s="6">
        <f t="shared" si="47"/>
        <v>7.9996414020951647</v>
      </c>
      <c r="G624" s="6">
        <f t="shared" si="48"/>
        <v>63.99426256211509</v>
      </c>
      <c r="H624" s="9">
        <f t="shared" si="49"/>
        <v>2.8187512450084422E-2</v>
      </c>
    </row>
    <row r="625" spans="2:8">
      <c r="B625" s="14">
        <v>44686.291666666664</v>
      </c>
      <c r="C625" s="15">
        <v>271.44</v>
      </c>
      <c r="D625" s="8">
        <f t="shared" si="45"/>
        <v>283.72090358597904</v>
      </c>
      <c r="E625" s="6">
        <f t="shared" si="46"/>
        <v>-12.280903585979047</v>
      </c>
      <c r="F625" s="6">
        <f t="shared" si="47"/>
        <v>12.280903585979047</v>
      </c>
      <c r="G625" s="6">
        <f t="shared" si="48"/>
        <v>150.82059288811303</v>
      </c>
      <c r="H625" s="9">
        <f t="shared" si="49"/>
        <v>4.5243529273427084E-2</v>
      </c>
    </row>
    <row r="626" spans="2:8">
      <c r="B626" s="14">
        <v>44687.291666666664</v>
      </c>
      <c r="C626" s="15">
        <v>268.87580000000003</v>
      </c>
      <c r="D626" s="8">
        <f t="shared" si="45"/>
        <v>271.5628090358598</v>
      </c>
      <c r="E626" s="6">
        <f t="shared" si="46"/>
        <v>-2.6870090358597736</v>
      </c>
      <c r="F626" s="6">
        <f t="shared" si="47"/>
        <v>2.6870090358597736</v>
      </c>
      <c r="G626" s="6">
        <f t="shared" si="48"/>
        <v>7.2200175587920699</v>
      </c>
      <c r="H626" s="9">
        <f t="shared" si="49"/>
        <v>9.9934952712731062E-3</v>
      </c>
    </row>
    <row r="627" spans="2:8">
      <c r="B627" s="14">
        <v>44690.291666666664</v>
      </c>
      <c r="C627" s="15">
        <v>258.94209999999998</v>
      </c>
      <c r="D627" s="8">
        <f t="shared" si="45"/>
        <v>268.90267009035864</v>
      </c>
      <c r="E627" s="6">
        <f t="shared" si="46"/>
        <v>-9.960570090358658</v>
      </c>
      <c r="F627" s="6">
        <f t="shared" si="47"/>
        <v>9.960570090358658</v>
      </c>
      <c r="G627" s="6">
        <f t="shared" si="48"/>
        <v>99.212956524947487</v>
      </c>
      <c r="H627" s="9">
        <f t="shared" si="49"/>
        <v>3.8466398821816378E-2</v>
      </c>
    </row>
    <row r="628" spans="2:8">
      <c r="B628" s="14">
        <v>44691.291666666664</v>
      </c>
      <c r="C628" s="15">
        <v>263.75729999999999</v>
      </c>
      <c r="D628" s="8">
        <f t="shared" si="45"/>
        <v>259.04170570090355</v>
      </c>
      <c r="E628" s="6">
        <f t="shared" si="46"/>
        <v>4.7155942990964377</v>
      </c>
      <c r="F628" s="6">
        <f t="shared" si="47"/>
        <v>4.7155942990964377</v>
      </c>
      <c r="G628" s="6">
        <f t="shared" si="48"/>
        <v>22.236829593670823</v>
      </c>
      <c r="H628" s="9">
        <f t="shared" si="49"/>
        <v>1.7878535680705094E-2</v>
      </c>
    </row>
    <row r="629" spans="2:8">
      <c r="B629" s="14">
        <v>44692.291666666664</v>
      </c>
      <c r="C629" s="15">
        <v>254.99789999999999</v>
      </c>
      <c r="D629" s="8">
        <f t="shared" si="45"/>
        <v>263.71014405700907</v>
      </c>
      <c r="E629" s="6">
        <f t="shared" si="46"/>
        <v>-8.7122440570090873</v>
      </c>
      <c r="F629" s="6">
        <f t="shared" si="47"/>
        <v>8.7122440570090873</v>
      </c>
      <c r="G629" s="6">
        <f t="shared" si="48"/>
        <v>75.903196508890161</v>
      </c>
      <c r="H629" s="9">
        <f t="shared" si="49"/>
        <v>3.4165944335263494E-2</v>
      </c>
    </row>
    <row r="630" spans="2:8">
      <c r="B630" s="14">
        <v>44693.291666666664</v>
      </c>
      <c r="C630" s="15">
        <v>249.90880000000001</v>
      </c>
      <c r="D630" s="8">
        <f t="shared" si="45"/>
        <v>255.08502244057007</v>
      </c>
      <c r="E630" s="6">
        <f t="shared" si="46"/>
        <v>-5.1762224405700579</v>
      </c>
      <c r="F630" s="6">
        <f t="shared" si="47"/>
        <v>5.1762224405700579</v>
      </c>
      <c r="G630" s="6">
        <f t="shared" si="48"/>
        <v>26.793278754261046</v>
      </c>
      <c r="H630" s="9">
        <f t="shared" si="49"/>
        <v>2.0712445662457894E-2</v>
      </c>
    </row>
    <row r="631" spans="2:8">
      <c r="B631" s="14">
        <v>44694.291666666664</v>
      </c>
      <c r="C631" s="15">
        <v>255.5558</v>
      </c>
      <c r="D631" s="8">
        <f t="shared" si="45"/>
        <v>249.96056222440572</v>
      </c>
      <c r="E631" s="6">
        <f t="shared" si="46"/>
        <v>5.5952377755942848</v>
      </c>
      <c r="F631" s="6">
        <f t="shared" si="47"/>
        <v>5.5952377755942848</v>
      </c>
      <c r="G631" s="6">
        <f t="shared" si="48"/>
        <v>31.30668576543728</v>
      </c>
      <c r="H631" s="9">
        <f t="shared" si="49"/>
        <v>2.1894387744650228E-2</v>
      </c>
    </row>
    <row r="632" spans="2:8">
      <c r="B632" s="14">
        <v>44697.291666666664</v>
      </c>
      <c r="C632" s="15">
        <v>255.92769999999999</v>
      </c>
      <c r="D632" s="8">
        <f t="shared" si="45"/>
        <v>255.49984762224406</v>
      </c>
      <c r="E632" s="6">
        <f t="shared" si="46"/>
        <v>0.42785237775592577</v>
      </c>
      <c r="F632" s="6">
        <f t="shared" si="47"/>
        <v>0.42785237775592577</v>
      </c>
      <c r="G632" s="6">
        <f t="shared" si="48"/>
        <v>0.18305765715139941</v>
      </c>
      <c r="H632" s="9">
        <f t="shared" si="49"/>
        <v>1.6717704951668998E-3</v>
      </c>
    </row>
    <row r="633" spans="2:8">
      <c r="B633" s="14">
        <v>44698.291666666664</v>
      </c>
      <c r="C633" s="15">
        <v>261.13440000000003</v>
      </c>
      <c r="D633" s="8">
        <f t="shared" si="45"/>
        <v>255.92342147622242</v>
      </c>
      <c r="E633" s="6">
        <f t="shared" si="46"/>
        <v>5.2109785237776123</v>
      </c>
      <c r="F633" s="6">
        <f t="shared" si="47"/>
        <v>5.2109785237776123</v>
      </c>
      <c r="G633" s="6">
        <f t="shared" si="48"/>
        <v>27.154297175271502</v>
      </c>
      <c r="H633" s="9">
        <f t="shared" si="49"/>
        <v>1.9955159196864188E-2</v>
      </c>
    </row>
    <row r="634" spans="2:8">
      <c r="B634" s="14">
        <v>44699.291666666664</v>
      </c>
      <c r="C634" s="15">
        <v>249.245</v>
      </c>
      <c r="D634" s="8">
        <f t="shared" si="45"/>
        <v>261.08229021476222</v>
      </c>
      <c r="E634" s="6">
        <f t="shared" si="46"/>
        <v>-11.83729021476222</v>
      </c>
      <c r="F634" s="6">
        <f t="shared" si="47"/>
        <v>11.83729021476222</v>
      </c>
      <c r="G634" s="6">
        <f t="shared" si="48"/>
        <v>140.12143962850541</v>
      </c>
      <c r="H634" s="9">
        <f t="shared" si="49"/>
        <v>4.7492588476247148E-2</v>
      </c>
    </row>
    <row r="635" spans="2:8">
      <c r="B635" s="14">
        <v>44700.291666666664</v>
      </c>
      <c r="C635" s="15">
        <v>248.3229</v>
      </c>
      <c r="D635" s="8">
        <f t="shared" si="45"/>
        <v>249.36337290214763</v>
      </c>
      <c r="E635" s="6">
        <f t="shared" si="46"/>
        <v>-1.0404729021476271</v>
      </c>
      <c r="F635" s="6">
        <f t="shared" si="47"/>
        <v>1.0404729021476271</v>
      </c>
      <c r="G635" s="6">
        <f t="shared" si="48"/>
        <v>1.0825838601035056</v>
      </c>
      <c r="H635" s="9">
        <f t="shared" si="49"/>
        <v>4.18999980327077E-3</v>
      </c>
    </row>
    <row r="636" spans="2:8">
      <c r="B636" s="14">
        <v>44701.291666666664</v>
      </c>
      <c r="C636" s="15">
        <v>247.75389999999999</v>
      </c>
      <c r="D636" s="8">
        <f t="shared" si="45"/>
        <v>248.33330472902148</v>
      </c>
      <c r="E636" s="6">
        <f t="shared" si="46"/>
        <v>-0.57940472902149054</v>
      </c>
      <c r="F636" s="6">
        <f t="shared" si="47"/>
        <v>0.57940472902149054</v>
      </c>
      <c r="G636" s="6">
        <f t="shared" si="48"/>
        <v>0.3357098400124669</v>
      </c>
      <c r="H636" s="9">
        <f t="shared" si="49"/>
        <v>2.3386301043958968E-3</v>
      </c>
    </row>
    <row r="637" spans="2:8">
      <c r="B637" s="14">
        <v>44704.291666666664</v>
      </c>
      <c r="C637" s="15">
        <v>255.69</v>
      </c>
      <c r="D637" s="8">
        <f t="shared" si="45"/>
        <v>247.7596940472902</v>
      </c>
      <c r="E637" s="6">
        <f t="shared" si="46"/>
        <v>7.9303059527098014</v>
      </c>
      <c r="F637" s="6">
        <f t="shared" si="47"/>
        <v>7.9303059527098014</v>
      </c>
      <c r="G637" s="6">
        <f t="shared" si="48"/>
        <v>62.889752503584511</v>
      </c>
      <c r="H637" s="9">
        <f t="shared" si="49"/>
        <v>3.1015315236066335E-2</v>
      </c>
    </row>
    <row r="638" spans="2:8">
      <c r="B638" s="14">
        <v>44705.291666666664</v>
      </c>
      <c r="C638" s="15">
        <v>254.67959999999999</v>
      </c>
      <c r="D638" s="8">
        <f t="shared" si="45"/>
        <v>255.61069694047288</v>
      </c>
      <c r="E638" s="6">
        <f t="shared" si="46"/>
        <v>-0.93109694047288372</v>
      </c>
      <c r="F638" s="6">
        <f t="shared" si="47"/>
        <v>0.93109694047288372</v>
      </c>
      <c r="G638" s="6">
        <f t="shared" si="48"/>
        <v>0.86694151255796481</v>
      </c>
      <c r="H638" s="9">
        <f t="shared" si="49"/>
        <v>3.655954149735133E-3</v>
      </c>
    </row>
    <row r="639" spans="2:8">
      <c r="B639" s="14">
        <v>44706.291666666664</v>
      </c>
      <c r="C639" s="15">
        <v>257.52440000000001</v>
      </c>
      <c r="D639" s="8">
        <f t="shared" si="45"/>
        <v>254.68891096940473</v>
      </c>
      <c r="E639" s="6">
        <f t="shared" si="46"/>
        <v>2.8354890305952836</v>
      </c>
      <c r="F639" s="6">
        <f t="shared" si="47"/>
        <v>2.8354890305952836</v>
      </c>
      <c r="G639" s="6">
        <f t="shared" si="48"/>
        <v>8.0399980426261806</v>
      </c>
      <c r="H639" s="9">
        <f t="shared" si="49"/>
        <v>1.1010564554641359E-2</v>
      </c>
    </row>
    <row r="640" spans="2:8">
      <c r="B640" s="14">
        <v>44707.291666666664</v>
      </c>
      <c r="C640" s="15">
        <v>260.84010000000001</v>
      </c>
      <c r="D640" s="8">
        <f t="shared" si="45"/>
        <v>257.49604510969408</v>
      </c>
      <c r="E640" s="6">
        <f t="shared" si="46"/>
        <v>3.3440548903059266</v>
      </c>
      <c r="F640" s="6">
        <f t="shared" si="47"/>
        <v>3.3440548903059266</v>
      </c>
      <c r="G640" s="6">
        <f t="shared" si="48"/>
        <v>11.182703109378982</v>
      </c>
      <c r="H640" s="9">
        <f t="shared" si="49"/>
        <v>1.2820325135230076E-2</v>
      </c>
    </row>
    <row r="641" spans="2:8">
      <c r="B641" s="14">
        <v>44708.291666666664</v>
      </c>
      <c r="C641" s="15">
        <v>268.04039999999998</v>
      </c>
      <c r="D641" s="8">
        <f t="shared" si="45"/>
        <v>260.80665945109695</v>
      </c>
      <c r="E641" s="6">
        <f t="shared" si="46"/>
        <v>7.2337405489030289</v>
      </c>
      <c r="F641" s="6">
        <f t="shared" si="47"/>
        <v>7.2337405489030289</v>
      </c>
      <c r="G641" s="6">
        <f t="shared" si="48"/>
        <v>52.327002328843896</v>
      </c>
      <c r="H641" s="9">
        <f t="shared" si="49"/>
        <v>2.6987500947256569E-2</v>
      </c>
    </row>
    <row r="642" spans="2:8">
      <c r="B642" s="14">
        <v>44712.291666666664</v>
      </c>
      <c r="C642" s="15">
        <v>266.69650000000001</v>
      </c>
      <c r="D642" s="8">
        <f t="shared" si="45"/>
        <v>267.96806259451091</v>
      </c>
      <c r="E642" s="6">
        <f t="shared" si="46"/>
        <v>-1.2715625945108968</v>
      </c>
      <c r="F642" s="6">
        <f t="shared" si="47"/>
        <v>1.2715625945108968</v>
      </c>
      <c r="G642" s="6">
        <f t="shared" si="48"/>
        <v>1.6168714317592834</v>
      </c>
      <c r="H642" s="9">
        <f t="shared" si="49"/>
        <v>4.7678263288453235E-3</v>
      </c>
    </row>
    <row r="643" spans="2:8">
      <c r="B643" s="14">
        <v>44713.291666666664</v>
      </c>
      <c r="C643" s="15">
        <v>267.23599999999999</v>
      </c>
      <c r="D643" s="8">
        <f t="shared" si="45"/>
        <v>266.70921562594515</v>
      </c>
      <c r="E643" s="6">
        <f t="shared" si="46"/>
        <v>0.52678437405484146</v>
      </c>
      <c r="F643" s="6">
        <f t="shared" si="47"/>
        <v>0.52678437405484146</v>
      </c>
      <c r="G643" s="6">
        <f t="shared" si="48"/>
        <v>0.27750177674835114</v>
      </c>
      <c r="H643" s="9">
        <f t="shared" si="49"/>
        <v>1.971232820633603E-3</v>
      </c>
    </row>
    <row r="644" spans="2:8">
      <c r="B644" s="14">
        <v>44714.291666666664</v>
      </c>
      <c r="C644" s="15">
        <v>269.35489999999999</v>
      </c>
      <c r="D644" s="8">
        <f t="shared" ref="D644:D707" si="50">alpha*C643+(1-alpha)*D643</f>
        <v>267.23073215625942</v>
      </c>
      <c r="E644" s="6">
        <f t="shared" ref="E644:E707" si="51">C644-D644</f>
        <v>2.1241678437405653</v>
      </c>
      <c r="F644" s="6">
        <f t="shared" ref="F644:F707" si="52">ABS(E644)</f>
        <v>2.1241678437405653</v>
      </c>
      <c r="G644" s="6">
        <f t="shared" ref="G644:G707" si="53">E644^2</f>
        <v>4.5120890283814425</v>
      </c>
      <c r="H644" s="9">
        <f t="shared" ref="H644:H707" si="54">F644/C644</f>
        <v>7.8861303200371165E-3</v>
      </c>
    </row>
    <row r="645" spans="2:8">
      <c r="B645" s="14">
        <v>44715.291666666664</v>
      </c>
      <c r="C645" s="15">
        <v>264.88170000000002</v>
      </c>
      <c r="D645" s="8">
        <f t="shared" si="50"/>
        <v>269.33365832156255</v>
      </c>
      <c r="E645" s="6">
        <f t="shared" si="51"/>
        <v>-4.4519583215625289</v>
      </c>
      <c r="F645" s="6">
        <f t="shared" si="52"/>
        <v>4.4519583215625289</v>
      </c>
      <c r="G645" s="6">
        <f t="shared" si="53"/>
        <v>19.819932896929849</v>
      </c>
      <c r="H645" s="9">
        <f t="shared" si="54"/>
        <v>1.6807345775727536E-2</v>
      </c>
    </row>
    <row r="646" spans="2:8">
      <c r="B646" s="14">
        <v>44718.291666666664</v>
      </c>
      <c r="C646" s="15">
        <v>263.63589999999999</v>
      </c>
      <c r="D646" s="8">
        <f t="shared" si="50"/>
        <v>264.92621958321564</v>
      </c>
      <c r="E646" s="6">
        <f t="shared" si="51"/>
        <v>-1.2903195832156484</v>
      </c>
      <c r="F646" s="6">
        <f t="shared" si="52"/>
        <v>1.2903195832156484</v>
      </c>
      <c r="G646" s="6">
        <f t="shared" si="53"/>
        <v>1.6649246268298048</v>
      </c>
      <c r="H646" s="9">
        <f t="shared" si="54"/>
        <v>4.8943242677330686E-3</v>
      </c>
    </row>
    <row r="647" spans="2:8">
      <c r="B647" s="14">
        <v>44719.291666666664</v>
      </c>
      <c r="C647" s="15">
        <v>267.31450000000001</v>
      </c>
      <c r="D647" s="8">
        <f t="shared" si="50"/>
        <v>263.6488031958321</v>
      </c>
      <c r="E647" s="6">
        <f t="shared" si="51"/>
        <v>3.6656968041679079</v>
      </c>
      <c r="F647" s="6">
        <f t="shared" si="52"/>
        <v>3.6656968041679079</v>
      </c>
      <c r="G647" s="6">
        <f t="shared" si="53"/>
        <v>13.437333060086813</v>
      </c>
      <c r="H647" s="9">
        <f t="shared" si="54"/>
        <v>1.3713048877512846E-2</v>
      </c>
    </row>
    <row r="648" spans="2:8">
      <c r="B648" s="14">
        <v>44720.291666666664</v>
      </c>
      <c r="C648" s="15">
        <v>265.26420000000002</v>
      </c>
      <c r="D648" s="8">
        <f t="shared" si="50"/>
        <v>267.27784303195835</v>
      </c>
      <c r="E648" s="6">
        <f t="shared" si="51"/>
        <v>-2.0136430319583383</v>
      </c>
      <c r="F648" s="6">
        <f t="shared" si="52"/>
        <v>2.0136430319583383</v>
      </c>
      <c r="G648" s="6">
        <f t="shared" si="53"/>
        <v>4.0547582601543697</v>
      </c>
      <c r="H648" s="9">
        <f t="shared" si="54"/>
        <v>7.5910847824860583E-3</v>
      </c>
    </row>
    <row r="649" spans="2:8">
      <c r="B649" s="14">
        <v>44721.291666666664</v>
      </c>
      <c r="C649" s="15">
        <v>259.75119999999998</v>
      </c>
      <c r="D649" s="8">
        <f t="shared" si="50"/>
        <v>265.28433643031957</v>
      </c>
      <c r="E649" s="6">
        <f t="shared" si="51"/>
        <v>-5.5331364303195869</v>
      </c>
      <c r="F649" s="6">
        <f t="shared" si="52"/>
        <v>5.5331364303195869</v>
      </c>
      <c r="G649" s="6">
        <f t="shared" si="53"/>
        <v>30.615598756529781</v>
      </c>
      <c r="H649" s="9">
        <f t="shared" si="54"/>
        <v>2.1301678030051785E-2</v>
      </c>
    </row>
    <row r="650" spans="2:8">
      <c r="B650" s="14">
        <v>44722.291666666664</v>
      </c>
      <c r="C650" s="15">
        <v>248.17580000000001</v>
      </c>
      <c r="D650" s="8">
        <f t="shared" si="50"/>
        <v>259.80653136430317</v>
      </c>
      <c r="E650" s="6">
        <f t="shared" si="51"/>
        <v>-11.630731364303159</v>
      </c>
      <c r="F650" s="6">
        <f t="shared" si="52"/>
        <v>11.630731364303159</v>
      </c>
      <c r="G650" s="6">
        <f t="shared" si="53"/>
        <v>135.27391206858522</v>
      </c>
      <c r="H650" s="9">
        <f t="shared" si="54"/>
        <v>4.6864889180585532E-2</v>
      </c>
    </row>
    <row r="651" spans="2:8">
      <c r="B651" s="14">
        <v>44725.291666666664</v>
      </c>
      <c r="C651" s="15">
        <v>237.6499</v>
      </c>
      <c r="D651" s="8">
        <f t="shared" si="50"/>
        <v>248.29210731364304</v>
      </c>
      <c r="E651" s="6">
        <f t="shared" si="51"/>
        <v>-10.642207313643041</v>
      </c>
      <c r="F651" s="6">
        <f t="shared" si="52"/>
        <v>10.642207313643041</v>
      </c>
      <c r="G651" s="6">
        <f t="shared" si="53"/>
        <v>113.25657650655744</v>
      </c>
      <c r="H651" s="9">
        <f t="shared" si="54"/>
        <v>4.4781030051529752E-2</v>
      </c>
    </row>
    <row r="652" spans="2:8">
      <c r="B652" s="14">
        <v>44726.291666666664</v>
      </c>
      <c r="C652" s="15">
        <v>239.83750000000001</v>
      </c>
      <c r="D652" s="8">
        <f t="shared" si="50"/>
        <v>237.75632207313643</v>
      </c>
      <c r="E652" s="6">
        <f t="shared" si="51"/>
        <v>2.0811779268635746</v>
      </c>
      <c r="F652" s="6">
        <f t="shared" si="52"/>
        <v>2.0811779268635746</v>
      </c>
      <c r="G652" s="6">
        <f t="shared" si="53"/>
        <v>4.3313015632641667</v>
      </c>
      <c r="H652" s="9">
        <f t="shared" si="54"/>
        <v>8.6774500520709844E-3</v>
      </c>
    </row>
    <row r="653" spans="2:8">
      <c r="B653" s="14">
        <v>44727.291666666664</v>
      </c>
      <c r="C653" s="15">
        <v>246.9691</v>
      </c>
      <c r="D653" s="8">
        <f t="shared" si="50"/>
        <v>239.81668822073135</v>
      </c>
      <c r="E653" s="6">
        <f t="shared" si="51"/>
        <v>7.1524117792686468</v>
      </c>
      <c r="F653" s="6">
        <f t="shared" si="52"/>
        <v>7.1524117792686468</v>
      </c>
      <c r="G653" s="6">
        <f t="shared" si="53"/>
        <v>51.156994260220891</v>
      </c>
      <c r="H653" s="9">
        <f t="shared" si="54"/>
        <v>2.8960755735307157E-2</v>
      </c>
    </row>
    <row r="654" spans="2:8">
      <c r="B654" s="14">
        <v>44728.291666666664</v>
      </c>
      <c r="C654" s="15">
        <v>240.30840000000001</v>
      </c>
      <c r="D654" s="8">
        <f t="shared" si="50"/>
        <v>246.89757588220729</v>
      </c>
      <c r="E654" s="6">
        <f t="shared" si="51"/>
        <v>-6.5891758822072859</v>
      </c>
      <c r="F654" s="6">
        <f t="shared" si="52"/>
        <v>6.5891758822072859</v>
      </c>
      <c r="G654" s="6">
        <f t="shared" si="53"/>
        <v>43.417238806662162</v>
      </c>
      <c r="H654" s="9">
        <f t="shared" si="54"/>
        <v>2.7419665239364441E-2</v>
      </c>
    </row>
    <row r="655" spans="2:8">
      <c r="B655" s="14">
        <v>44729.291666666664</v>
      </c>
      <c r="C655" s="15">
        <v>242.9374</v>
      </c>
      <c r="D655" s="8">
        <f t="shared" si="50"/>
        <v>240.37429175882207</v>
      </c>
      <c r="E655" s="6">
        <f t="shared" si="51"/>
        <v>2.5631082411779289</v>
      </c>
      <c r="F655" s="6">
        <f t="shared" si="52"/>
        <v>2.5631082411779289</v>
      </c>
      <c r="G655" s="6">
        <f t="shared" si="53"/>
        <v>6.5695238559942162</v>
      </c>
      <c r="H655" s="9">
        <f t="shared" si="54"/>
        <v>1.0550488484596974E-2</v>
      </c>
    </row>
    <row r="656" spans="2:8">
      <c r="B656" s="14">
        <v>44733.291666666664</v>
      </c>
      <c r="C656" s="15">
        <v>248.91149999999999</v>
      </c>
      <c r="D656" s="8">
        <f t="shared" si="50"/>
        <v>242.91176891758823</v>
      </c>
      <c r="E656" s="6">
        <f t="shared" si="51"/>
        <v>5.9997310824117562</v>
      </c>
      <c r="F656" s="6">
        <f t="shared" si="52"/>
        <v>5.9997310824117562</v>
      </c>
      <c r="G656" s="6">
        <f t="shared" si="53"/>
        <v>35.996773061257741</v>
      </c>
      <c r="H656" s="9">
        <f t="shared" si="54"/>
        <v>2.4103872590907838E-2</v>
      </c>
    </row>
    <row r="657" spans="2:8">
      <c r="B657" s="14">
        <v>44734.291666666664</v>
      </c>
      <c r="C657" s="15">
        <v>248.31309999999999</v>
      </c>
      <c r="D657" s="8">
        <f t="shared" si="50"/>
        <v>248.85150268917587</v>
      </c>
      <c r="E657" s="6">
        <f t="shared" si="51"/>
        <v>-0.53840268917588219</v>
      </c>
      <c r="F657" s="6">
        <f t="shared" si="52"/>
        <v>0.53840268917588219</v>
      </c>
      <c r="G657" s="6">
        <f t="shared" si="53"/>
        <v>0.28987745571182161</v>
      </c>
      <c r="H657" s="9">
        <f t="shared" si="54"/>
        <v>2.1682411808957411E-3</v>
      </c>
    </row>
    <row r="658" spans="2:8">
      <c r="B658" s="14">
        <v>44735.291666666664</v>
      </c>
      <c r="C658" s="15">
        <v>253.934</v>
      </c>
      <c r="D658" s="8">
        <f t="shared" si="50"/>
        <v>248.31848402689172</v>
      </c>
      <c r="E658" s="6">
        <f t="shared" si="51"/>
        <v>5.6155159731082733</v>
      </c>
      <c r="F658" s="6">
        <f t="shared" si="52"/>
        <v>5.6155159731082733</v>
      </c>
      <c r="G658" s="6">
        <f t="shared" si="53"/>
        <v>31.534019644234156</v>
      </c>
      <c r="H658" s="9">
        <f t="shared" si="54"/>
        <v>2.2114076780219559E-2</v>
      </c>
    </row>
    <row r="659" spans="2:8">
      <c r="B659" s="14">
        <v>44736.291666666664</v>
      </c>
      <c r="C659" s="15">
        <v>262.60590000000002</v>
      </c>
      <c r="D659" s="8">
        <f t="shared" si="50"/>
        <v>253.87784484026892</v>
      </c>
      <c r="E659" s="6">
        <f t="shared" si="51"/>
        <v>8.7280551597310989</v>
      </c>
      <c r="F659" s="6">
        <f t="shared" si="52"/>
        <v>8.7280551597310989</v>
      </c>
      <c r="G659" s="6">
        <f t="shared" si="53"/>
        <v>76.178946871308653</v>
      </c>
      <c r="H659" s="9">
        <f t="shared" si="54"/>
        <v>3.3236325458533486E-2</v>
      </c>
    </row>
    <row r="660" spans="2:8">
      <c r="B660" s="14">
        <v>44739.291666666664</v>
      </c>
      <c r="C660" s="15">
        <v>259.84930000000003</v>
      </c>
      <c r="D660" s="8">
        <f t="shared" si="50"/>
        <v>262.51861944840272</v>
      </c>
      <c r="E660" s="6">
        <f t="shared" si="51"/>
        <v>-2.669319448402689</v>
      </c>
      <c r="F660" s="6">
        <f t="shared" si="52"/>
        <v>2.669319448402689</v>
      </c>
      <c r="G660" s="6">
        <f t="shared" si="53"/>
        <v>7.1252663176208362</v>
      </c>
      <c r="H660" s="9">
        <f t="shared" si="54"/>
        <v>1.0272567401192494E-2</v>
      </c>
    </row>
    <row r="661" spans="2:8">
      <c r="B661" s="14">
        <v>44740.291666666664</v>
      </c>
      <c r="C661" s="15">
        <v>251.5993</v>
      </c>
      <c r="D661" s="8">
        <f t="shared" si="50"/>
        <v>259.87599319448401</v>
      </c>
      <c r="E661" s="6">
        <f t="shared" si="51"/>
        <v>-8.276693194484011</v>
      </c>
      <c r="F661" s="6">
        <f t="shared" si="52"/>
        <v>8.276693194484011</v>
      </c>
      <c r="G661" s="6">
        <f t="shared" si="53"/>
        <v>68.50365023561794</v>
      </c>
      <c r="H661" s="9">
        <f t="shared" si="54"/>
        <v>3.2896328385985218E-2</v>
      </c>
    </row>
    <row r="662" spans="2:8">
      <c r="B662" s="14">
        <v>44741.291666666664</v>
      </c>
      <c r="C662" s="15">
        <v>255.3074</v>
      </c>
      <c r="D662" s="8">
        <f t="shared" si="50"/>
        <v>251.68206693194483</v>
      </c>
      <c r="E662" s="6">
        <f t="shared" si="51"/>
        <v>3.6253330680551699</v>
      </c>
      <c r="F662" s="6">
        <f t="shared" si="52"/>
        <v>3.6253330680551699</v>
      </c>
      <c r="G662" s="6">
        <f t="shared" si="53"/>
        <v>13.143039854334312</v>
      </c>
      <c r="H662" s="9">
        <f t="shared" si="54"/>
        <v>1.4199874614112908E-2</v>
      </c>
    </row>
    <row r="663" spans="2:8">
      <c r="B663" s="14">
        <v>44742.291666666664</v>
      </c>
      <c r="C663" s="15">
        <v>251.9427</v>
      </c>
      <c r="D663" s="8">
        <f t="shared" si="50"/>
        <v>255.27114666931945</v>
      </c>
      <c r="E663" s="6">
        <f t="shared" si="51"/>
        <v>-3.3284466693194474</v>
      </c>
      <c r="F663" s="6">
        <f t="shared" si="52"/>
        <v>3.3284466693194474</v>
      </c>
      <c r="G663" s="6">
        <f t="shared" si="53"/>
        <v>11.078557230503723</v>
      </c>
      <c r="H663" s="9">
        <f t="shared" si="54"/>
        <v>1.3211125661983647E-2</v>
      </c>
    </row>
    <row r="664" spans="2:8">
      <c r="B664" s="14">
        <v>44743.291666666664</v>
      </c>
      <c r="C664" s="15">
        <v>254.6404</v>
      </c>
      <c r="D664" s="8">
        <f t="shared" si="50"/>
        <v>251.97598446669321</v>
      </c>
      <c r="E664" s="6">
        <f t="shared" si="51"/>
        <v>2.6644155333067943</v>
      </c>
      <c r="F664" s="6">
        <f t="shared" si="52"/>
        <v>2.6644155333067943</v>
      </c>
      <c r="G664" s="6">
        <f t="shared" si="53"/>
        <v>7.099110134126529</v>
      </c>
      <c r="H664" s="9">
        <f t="shared" si="54"/>
        <v>1.046344387342619E-2</v>
      </c>
    </row>
    <row r="665" spans="2:8">
      <c r="B665" s="14">
        <v>44747.291666666664</v>
      </c>
      <c r="C665" s="15">
        <v>257.84809999999999</v>
      </c>
      <c r="D665" s="8">
        <f t="shared" si="50"/>
        <v>254.61375584466694</v>
      </c>
      <c r="E665" s="6">
        <f t="shared" si="51"/>
        <v>3.2343441553330479</v>
      </c>
      <c r="F665" s="6">
        <f t="shared" si="52"/>
        <v>3.2343441553330479</v>
      </c>
      <c r="G665" s="6">
        <f t="shared" si="53"/>
        <v>10.460982115137046</v>
      </c>
      <c r="H665" s="9">
        <f t="shared" si="54"/>
        <v>1.2543602824038835E-2</v>
      </c>
    </row>
    <row r="666" spans="2:8">
      <c r="B666" s="14">
        <v>44748.291666666664</v>
      </c>
      <c r="C666" s="15">
        <v>261.14420000000001</v>
      </c>
      <c r="D666" s="8">
        <f t="shared" si="50"/>
        <v>257.81575655844665</v>
      </c>
      <c r="E666" s="6">
        <f t="shared" si="51"/>
        <v>3.328443441553361</v>
      </c>
      <c r="F666" s="6">
        <f t="shared" si="52"/>
        <v>3.328443441553361</v>
      </c>
      <c r="G666" s="6">
        <f t="shared" si="53"/>
        <v>11.078535743619582</v>
      </c>
      <c r="H666" s="9">
        <f t="shared" si="54"/>
        <v>1.2745615033967291E-2</v>
      </c>
    </row>
    <row r="667" spans="2:8">
      <c r="B667" s="14">
        <v>44749.291666666664</v>
      </c>
      <c r="C667" s="15">
        <v>263.29239999999999</v>
      </c>
      <c r="D667" s="8">
        <f t="shared" si="50"/>
        <v>261.11091556558449</v>
      </c>
      <c r="E667" s="6">
        <f t="shared" si="51"/>
        <v>2.1814844344154949</v>
      </c>
      <c r="F667" s="6">
        <f t="shared" si="52"/>
        <v>2.1814844344154949</v>
      </c>
      <c r="G667" s="6">
        <f t="shared" si="53"/>
        <v>4.7588743375970912</v>
      </c>
      <c r="H667" s="9">
        <f t="shared" si="54"/>
        <v>8.2854060140569764E-3</v>
      </c>
    </row>
    <row r="668" spans="2:8">
      <c r="B668" s="14">
        <v>44750.291666666664</v>
      </c>
      <c r="C668" s="15">
        <v>262.56659999999999</v>
      </c>
      <c r="D668" s="8">
        <f t="shared" si="50"/>
        <v>263.27058515565585</v>
      </c>
      <c r="E668" s="6">
        <f t="shared" si="51"/>
        <v>-0.7039851556558574</v>
      </c>
      <c r="F668" s="6">
        <f t="shared" si="52"/>
        <v>0.7039851556558574</v>
      </c>
      <c r="G668" s="6">
        <f t="shared" si="53"/>
        <v>0.49559509938380175</v>
      </c>
      <c r="H668" s="9">
        <f t="shared" si="54"/>
        <v>2.6811679614081054E-3</v>
      </c>
    </row>
    <row r="669" spans="2:8">
      <c r="B669" s="14">
        <v>44753.291666666664</v>
      </c>
      <c r="C669" s="15">
        <v>259.47649999999999</v>
      </c>
      <c r="D669" s="8">
        <f t="shared" si="50"/>
        <v>262.57363985155655</v>
      </c>
      <c r="E669" s="6">
        <f t="shared" si="51"/>
        <v>-3.0971398515565625</v>
      </c>
      <c r="F669" s="6">
        <f t="shared" si="52"/>
        <v>3.0971398515565625</v>
      </c>
      <c r="G669" s="6">
        <f t="shared" si="53"/>
        <v>9.5922752600998056</v>
      </c>
      <c r="H669" s="9">
        <f t="shared" si="54"/>
        <v>1.1936109249032427E-2</v>
      </c>
    </row>
    <row r="670" spans="2:8">
      <c r="B670" s="14">
        <v>44754.291666666664</v>
      </c>
      <c r="C670" s="15">
        <v>248.84280000000001</v>
      </c>
      <c r="D670" s="8">
        <f t="shared" si="50"/>
        <v>259.50747139851558</v>
      </c>
      <c r="E670" s="6">
        <f t="shared" si="51"/>
        <v>-10.664671398515566</v>
      </c>
      <c r="F670" s="6">
        <f t="shared" si="52"/>
        <v>10.664671398515566</v>
      </c>
      <c r="G670" s="6">
        <f t="shared" si="53"/>
        <v>113.73521603831595</v>
      </c>
      <c r="H670" s="9">
        <f t="shared" si="54"/>
        <v>4.2857062364334293E-2</v>
      </c>
    </row>
    <row r="671" spans="2:8">
      <c r="B671" s="14">
        <v>44755.291666666664</v>
      </c>
      <c r="C671" s="15">
        <v>247.9109</v>
      </c>
      <c r="D671" s="8">
        <f t="shared" si="50"/>
        <v>248.94944671398517</v>
      </c>
      <c r="E671" s="6">
        <f t="shared" si="51"/>
        <v>-1.0385467139851698</v>
      </c>
      <c r="F671" s="6">
        <f t="shared" si="52"/>
        <v>1.0385467139851698</v>
      </c>
      <c r="G671" s="6">
        <f t="shared" si="53"/>
        <v>1.0785792771293943</v>
      </c>
      <c r="H671" s="9">
        <f t="shared" si="54"/>
        <v>4.1891934319353034E-3</v>
      </c>
    </row>
    <row r="672" spans="2:8">
      <c r="B672" s="14">
        <v>44756.291666666664</v>
      </c>
      <c r="C672" s="15">
        <v>249.245</v>
      </c>
      <c r="D672" s="8">
        <f t="shared" si="50"/>
        <v>247.92128546713985</v>
      </c>
      <c r="E672" s="6">
        <f t="shared" si="51"/>
        <v>1.3237145328601514</v>
      </c>
      <c r="F672" s="6">
        <f t="shared" si="52"/>
        <v>1.3237145328601514</v>
      </c>
      <c r="G672" s="6">
        <f t="shared" si="53"/>
        <v>1.7522201645051689</v>
      </c>
      <c r="H672" s="9">
        <f t="shared" si="54"/>
        <v>5.3108970405029241E-3</v>
      </c>
    </row>
    <row r="673" spans="2:8">
      <c r="B673" s="14">
        <v>44757.291666666664</v>
      </c>
      <c r="C673" s="15">
        <v>251.8348</v>
      </c>
      <c r="D673" s="8">
        <f t="shared" si="50"/>
        <v>249.23176285467142</v>
      </c>
      <c r="E673" s="6">
        <f t="shared" si="51"/>
        <v>2.6030371453285852</v>
      </c>
      <c r="F673" s="6">
        <f t="shared" si="52"/>
        <v>2.6030371453285852</v>
      </c>
      <c r="G673" s="6">
        <f t="shared" si="53"/>
        <v>6.7758023799603899</v>
      </c>
      <c r="H673" s="9">
        <f t="shared" si="54"/>
        <v>1.0336288492807925E-2</v>
      </c>
    </row>
    <row r="674" spans="2:8">
      <c r="B674" s="14">
        <v>44760.291666666664</v>
      </c>
      <c r="C674" s="15">
        <v>249.4118</v>
      </c>
      <c r="D674" s="8">
        <f t="shared" si="50"/>
        <v>251.80876962854671</v>
      </c>
      <c r="E674" s="6">
        <f t="shared" si="51"/>
        <v>-2.3969696285467137</v>
      </c>
      <c r="F674" s="6">
        <f t="shared" si="52"/>
        <v>2.3969696285467137</v>
      </c>
      <c r="G674" s="6">
        <f t="shared" si="53"/>
        <v>5.745463400175371</v>
      </c>
      <c r="H674" s="9">
        <f t="shared" si="54"/>
        <v>9.6104900752358689E-3</v>
      </c>
    </row>
    <row r="675" spans="2:8">
      <c r="B675" s="14">
        <v>44761.291666666664</v>
      </c>
      <c r="C675" s="15">
        <v>254.59129999999999</v>
      </c>
      <c r="D675" s="8">
        <f t="shared" si="50"/>
        <v>249.43576969628546</v>
      </c>
      <c r="E675" s="6">
        <f t="shared" si="51"/>
        <v>5.1555303037145279</v>
      </c>
      <c r="F675" s="6">
        <f t="shared" si="52"/>
        <v>5.1555303037145279</v>
      </c>
      <c r="G675" s="6">
        <f t="shared" si="53"/>
        <v>26.579492712518814</v>
      </c>
      <c r="H675" s="9">
        <f t="shared" si="54"/>
        <v>2.0250221840709123E-2</v>
      </c>
    </row>
    <row r="676" spans="2:8">
      <c r="B676" s="14">
        <v>44762.291666666664</v>
      </c>
      <c r="C676" s="15">
        <v>257.27910000000003</v>
      </c>
      <c r="D676" s="8">
        <f t="shared" si="50"/>
        <v>254.53974469696283</v>
      </c>
      <c r="E676" s="6">
        <f t="shared" si="51"/>
        <v>2.7393553030372004</v>
      </c>
      <c r="F676" s="6">
        <f t="shared" si="52"/>
        <v>2.7393553030372004</v>
      </c>
      <c r="G676" s="6">
        <f t="shared" si="53"/>
        <v>7.5040674762780322</v>
      </c>
      <c r="H676" s="9">
        <f t="shared" si="54"/>
        <v>1.0647407049531812E-2</v>
      </c>
    </row>
    <row r="677" spans="2:8">
      <c r="B677" s="14">
        <v>44763.291666666664</v>
      </c>
      <c r="C677" s="15">
        <v>259.80020000000002</v>
      </c>
      <c r="D677" s="8">
        <f t="shared" si="50"/>
        <v>257.25170644696965</v>
      </c>
      <c r="E677" s="6">
        <f t="shared" si="51"/>
        <v>2.5484935530303687</v>
      </c>
      <c r="F677" s="6">
        <f t="shared" si="52"/>
        <v>2.5484935530303687</v>
      </c>
      <c r="G677" s="6">
        <f t="shared" si="53"/>
        <v>6.4948193898373532</v>
      </c>
      <c r="H677" s="9">
        <f t="shared" si="54"/>
        <v>9.8094364555160792E-3</v>
      </c>
    </row>
    <row r="678" spans="2:8">
      <c r="B678" s="14">
        <v>44764.291666666664</v>
      </c>
      <c r="C678" s="15">
        <v>255.40549999999999</v>
      </c>
      <c r="D678" s="8">
        <f t="shared" si="50"/>
        <v>259.77471506446972</v>
      </c>
      <c r="E678" s="6">
        <f t="shared" si="51"/>
        <v>-4.3692150644697278</v>
      </c>
      <c r="F678" s="6">
        <f t="shared" si="52"/>
        <v>4.3692150644697278</v>
      </c>
      <c r="G678" s="6">
        <f t="shared" si="53"/>
        <v>19.090040279589207</v>
      </c>
      <c r="H678" s="9">
        <f t="shared" si="54"/>
        <v>1.7106973281584493E-2</v>
      </c>
    </row>
    <row r="679" spans="2:8">
      <c r="B679" s="14">
        <v>44767.291666666664</v>
      </c>
      <c r="C679" s="15">
        <v>253.90459999999999</v>
      </c>
      <c r="D679" s="8">
        <f t="shared" si="50"/>
        <v>255.44919215064468</v>
      </c>
      <c r="E679" s="6">
        <f t="shared" si="51"/>
        <v>-1.5445921506446894</v>
      </c>
      <c r="F679" s="6">
        <f t="shared" si="52"/>
        <v>1.5445921506446894</v>
      </c>
      <c r="G679" s="6">
        <f t="shared" si="53"/>
        <v>2.3857649118331867</v>
      </c>
      <c r="H679" s="9">
        <f t="shared" si="54"/>
        <v>6.0833563103807079E-3</v>
      </c>
    </row>
    <row r="680" spans="2:8">
      <c r="B680" s="14">
        <v>44768.291666666664</v>
      </c>
      <c r="C680" s="15">
        <v>247.10650000000001</v>
      </c>
      <c r="D680" s="8">
        <f t="shared" si="50"/>
        <v>253.92004592150641</v>
      </c>
      <c r="E680" s="6">
        <f t="shared" si="51"/>
        <v>-6.8135459215064031</v>
      </c>
      <c r="F680" s="6">
        <f t="shared" si="52"/>
        <v>6.8135459215064031</v>
      </c>
      <c r="G680" s="6">
        <f t="shared" si="53"/>
        <v>46.424408024476541</v>
      </c>
      <c r="H680" s="9">
        <f t="shared" si="54"/>
        <v>2.7573317259992767E-2</v>
      </c>
    </row>
    <row r="681" spans="2:8">
      <c r="B681" s="14">
        <v>44769.291666666664</v>
      </c>
      <c r="C681" s="15">
        <v>263.62599999999998</v>
      </c>
      <c r="D681" s="8">
        <f t="shared" si="50"/>
        <v>247.17463545921507</v>
      </c>
      <c r="E681" s="6">
        <f t="shared" si="51"/>
        <v>16.451364540784908</v>
      </c>
      <c r="F681" s="6">
        <f t="shared" si="52"/>
        <v>16.451364540784908</v>
      </c>
      <c r="G681" s="6">
        <f t="shared" si="53"/>
        <v>270.64739525379503</v>
      </c>
      <c r="H681" s="9">
        <f t="shared" si="54"/>
        <v>6.2404180698356418E-2</v>
      </c>
    </row>
    <row r="682" spans="2:8">
      <c r="B682" s="14">
        <v>44770.291666666664</v>
      </c>
      <c r="C682" s="15">
        <v>271.15010000000001</v>
      </c>
      <c r="D682" s="8">
        <f t="shared" si="50"/>
        <v>263.46148635459213</v>
      </c>
      <c r="E682" s="6">
        <f t="shared" si="51"/>
        <v>7.6886136454078837</v>
      </c>
      <c r="F682" s="6">
        <f t="shared" si="52"/>
        <v>7.6886136454078837</v>
      </c>
      <c r="G682" s="6">
        <f t="shared" si="53"/>
        <v>59.114779788352308</v>
      </c>
      <c r="H682" s="9">
        <f t="shared" si="54"/>
        <v>2.8355562640057605E-2</v>
      </c>
    </row>
    <row r="683" spans="2:8">
      <c r="B683" s="14">
        <v>44771.291666666664</v>
      </c>
      <c r="C683" s="15">
        <v>275.39769999999999</v>
      </c>
      <c r="D683" s="8">
        <f t="shared" si="50"/>
        <v>271.07321386354596</v>
      </c>
      <c r="E683" s="6">
        <f t="shared" si="51"/>
        <v>4.324486136454027</v>
      </c>
      <c r="F683" s="6">
        <f t="shared" si="52"/>
        <v>4.324486136454027</v>
      </c>
      <c r="G683" s="6">
        <f t="shared" si="53"/>
        <v>18.701180344383079</v>
      </c>
      <c r="H683" s="9">
        <f t="shared" si="54"/>
        <v>1.5702695180293907E-2</v>
      </c>
    </row>
    <row r="684" spans="2:8">
      <c r="B684" s="14">
        <v>44774.291666666664</v>
      </c>
      <c r="C684" s="15">
        <v>272.71960000000001</v>
      </c>
      <c r="D684" s="8">
        <f t="shared" si="50"/>
        <v>275.35445513863544</v>
      </c>
      <c r="E684" s="6">
        <f t="shared" si="51"/>
        <v>-2.6348551386354302</v>
      </c>
      <c r="F684" s="6">
        <f t="shared" si="52"/>
        <v>2.6348551386354302</v>
      </c>
      <c r="G684" s="6">
        <f t="shared" si="53"/>
        <v>6.9424616015935321</v>
      </c>
      <c r="H684" s="9">
        <f t="shared" si="54"/>
        <v>9.6614073159223979E-3</v>
      </c>
    </row>
    <row r="685" spans="2:8">
      <c r="B685" s="14">
        <v>44775.291666666664</v>
      </c>
      <c r="C685" s="15">
        <v>269.59030000000001</v>
      </c>
      <c r="D685" s="8">
        <f t="shared" si="50"/>
        <v>272.74594855138639</v>
      </c>
      <c r="E685" s="6">
        <f t="shared" si="51"/>
        <v>-3.1556485513863777</v>
      </c>
      <c r="F685" s="6">
        <f t="shared" si="52"/>
        <v>3.1556485513863777</v>
      </c>
      <c r="G685" s="6">
        <f t="shared" si="53"/>
        <v>9.958117779866944</v>
      </c>
      <c r="H685" s="9">
        <f t="shared" si="54"/>
        <v>1.1705349010652006E-2</v>
      </c>
    </row>
    <row r="686" spans="2:8">
      <c r="B686" s="14">
        <v>44776.291666666664</v>
      </c>
      <c r="C686" s="15">
        <v>277.09480000000002</v>
      </c>
      <c r="D686" s="8">
        <f t="shared" si="50"/>
        <v>269.62185648551389</v>
      </c>
      <c r="E686" s="6">
        <f t="shared" si="51"/>
        <v>7.4729435144861327</v>
      </c>
      <c r="F686" s="6">
        <f t="shared" si="52"/>
        <v>7.4729435144861327</v>
      </c>
      <c r="G686" s="6">
        <f t="shared" si="53"/>
        <v>55.844884770700354</v>
      </c>
      <c r="H686" s="9">
        <f t="shared" si="54"/>
        <v>2.6968905639824826E-2</v>
      </c>
    </row>
    <row r="687" spans="2:8">
      <c r="B687" s="14">
        <v>44777.291666666664</v>
      </c>
      <c r="C687" s="15">
        <v>278.25229999999999</v>
      </c>
      <c r="D687" s="8">
        <f t="shared" si="50"/>
        <v>277.02007056485519</v>
      </c>
      <c r="E687" s="6">
        <f t="shared" si="51"/>
        <v>1.2322294351448022</v>
      </c>
      <c r="F687" s="6">
        <f t="shared" si="52"/>
        <v>1.2322294351448022</v>
      </c>
      <c r="G687" s="6">
        <f t="shared" si="53"/>
        <v>1.5183893808372784</v>
      </c>
      <c r="H687" s="9">
        <f t="shared" si="54"/>
        <v>4.4284609153088846E-3</v>
      </c>
    </row>
    <row r="688" spans="2:8">
      <c r="B688" s="14">
        <v>44778.291666666664</v>
      </c>
      <c r="C688" s="15">
        <v>277.52640000000002</v>
      </c>
      <c r="D688" s="8">
        <f t="shared" si="50"/>
        <v>278.23997770564853</v>
      </c>
      <c r="E688" s="6">
        <f t="shared" si="51"/>
        <v>-0.71357770564850398</v>
      </c>
      <c r="F688" s="6">
        <f t="shared" si="52"/>
        <v>0.71357770564850398</v>
      </c>
      <c r="G688" s="6">
        <f t="shared" si="53"/>
        <v>0.50919314199858301</v>
      </c>
      <c r="H688" s="9">
        <f t="shared" si="54"/>
        <v>2.5712065794407449E-3</v>
      </c>
    </row>
    <row r="689" spans="2:8">
      <c r="B689" s="14">
        <v>44781.291666666664</v>
      </c>
      <c r="C689" s="15">
        <v>274.98570000000001</v>
      </c>
      <c r="D689" s="8">
        <f t="shared" si="50"/>
        <v>277.5335357770565</v>
      </c>
      <c r="E689" s="6">
        <f t="shared" si="51"/>
        <v>-2.5478357770564912</v>
      </c>
      <c r="F689" s="6">
        <f t="shared" si="52"/>
        <v>2.5478357770564912</v>
      </c>
      <c r="G689" s="6">
        <f t="shared" si="53"/>
        <v>6.4914671468490548</v>
      </c>
      <c r="H689" s="9">
        <f t="shared" si="54"/>
        <v>9.2653391687512882E-3</v>
      </c>
    </row>
    <row r="690" spans="2:8">
      <c r="B690" s="14">
        <v>44782.291666666664</v>
      </c>
      <c r="C690" s="15">
        <v>276.928</v>
      </c>
      <c r="D690" s="8">
        <f t="shared" si="50"/>
        <v>275.01117835777058</v>
      </c>
      <c r="E690" s="6">
        <f t="shared" si="51"/>
        <v>1.9168216422294222</v>
      </c>
      <c r="F690" s="6">
        <f t="shared" si="52"/>
        <v>1.9168216422294222</v>
      </c>
      <c r="G690" s="6">
        <f t="shared" si="53"/>
        <v>3.674205208119099</v>
      </c>
      <c r="H690" s="9">
        <f t="shared" si="54"/>
        <v>6.9217328772439848E-3</v>
      </c>
    </row>
    <row r="691" spans="2:8">
      <c r="B691" s="14">
        <v>44783.291666666664</v>
      </c>
      <c r="C691" s="15">
        <v>283.6574</v>
      </c>
      <c r="D691" s="8">
        <f t="shared" si="50"/>
        <v>276.90883178357774</v>
      </c>
      <c r="E691" s="6">
        <f t="shared" si="51"/>
        <v>6.7485682164222567</v>
      </c>
      <c r="F691" s="6">
        <f t="shared" si="52"/>
        <v>6.7485682164222567</v>
      </c>
      <c r="G691" s="6">
        <f t="shared" si="53"/>
        <v>45.543172971704678</v>
      </c>
      <c r="H691" s="9">
        <f t="shared" si="54"/>
        <v>2.3791264449375397E-2</v>
      </c>
    </row>
    <row r="692" spans="2:8">
      <c r="B692" s="14">
        <v>44784.291666666664</v>
      </c>
      <c r="C692" s="15">
        <v>281.55810000000002</v>
      </c>
      <c r="D692" s="8">
        <f t="shared" si="50"/>
        <v>283.58991431783579</v>
      </c>
      <c r="E692" s="6">
        <f t="shared" si="51"/>
        <v>-2.0318143178357673</v>
      </c>
      <c r="F692" s="6">
        <f t="shared" si="52"/>
        <v>2.0318143178357673</v>
      </c>
      <c r="G692" s="6">
        <f t="shared" si="53"/>
        <v>4.1282694221624245</v>
      </c>
      <c r="H692" s="9">
        <f t="shared" si="54"/>
        <v>7.2163234438496603E-3</v>
      </c>
    </row>
    <row r="693" spans="2:8">
      <c r="B693" s="14">
        <v>44785.291666666664</v>
      </c>
      <c r="C693" s="15">
        <v>286.35509999999999</v>
      </c>
      <c r="D693" s="8">
        <f t="shared" si="50"/>
        <v>281.5784181431784</v>
      </c>
      <c r="E693" s="6">
        <f t="shared" si="51"/>
        <v>4.7766818568215967</v>
      </c>
      <c r="F693" s="6">
        <f t="shared" si="52"/>
        <v>4.7766818568215967</v>
      </c>
      <c r="G693" s="6">
        <f t="shared" si="53"/>
        <v>22.816689561288616</v>
      </c>
      <c r="H693" s="9">
        <f t="shared" si="54"/>
        <v>1.6680973577287768E-2</v>
      </c>
    </row>
    <row r="694" spans="2:8">
      <c r="B694" s="14">
        <v>44788.291666666664</v>
      </c>
      <c r="C694" s="15">
        <v>287.8854</v>
      </c>
      <c r="D694" s="8">
        <f t="shared" si="50"/>
        <v>286.30733318143177</v>
      </c>
      <c r="E694" s="6">
        <f t="shared" si="51"/>
        <v>1.5780668185682316</v>
      </c>
      <c r="F694" s="6">
        <f t="shared" si="52"/>
        <v>1.5780668185682316</v>
      </c>
      <c r="G694" s="6">
        <f t="shared" si="53"/>
        <v>2.4902948838660599</v>
      </c>
      <c r="H694" s="9">
        <f t="shared" si="54"/>
        <v>5.4815798875810706E-3</v>
      </c>
    </row>
    <row r="695" spans="2:8">
      <c r="B695" s="14">
        <v>44789.291666666664</v>
      </c>
      <c r="C695" s="15">
        <v>287.13990000000001</v>
      </c>
      <c r="D695" s="8">
        <f t="shared" si="50"/>
        <v>287.86961933181436</v>
      </c>
      <c r="E695" s="6">
        <f t="shared" si="51"/>
        <v>-0.72971933181435134</v>
      </c>
      <c r="F695" s="6">
        <f t="shared" si="52"/>
        <v>0.72971933181435134</v>
      </c>
      <c r="G695" s="6">
        <f t="shared" si="53"/>
        <v>0.53249030322358337</v>
      </c>
      <c r="H695" s="9">
        <f t="shared" si="54"/>
        <v>2.5413372778020447E-3</v>
      </c>
    </row>
    <row r="696" spans="2:8">
      <c r="B696" s="14">
        <v>44790.291666666664</v>
      </c>
      <c r="C696" s="15">
        <v>286.38290000000001</v>
      </c>
      <c r="D696" s="8">
        <f t="shared" si="50"/>
        <v>287.14719719331816</v>
      </c>
      <c r="E696" s="6">
        <f t="shared" si="51"/>
        <v>-0.76429719331815704</v>
      </c>
      <c r="F696" s="6">
        <f t="shared" si="52"/>
        <v>0.76429719331815704</v>
      </c>
      <c r="G696" s="6">
        <f t="shared" si="53"/>
        <v>0.58415019971401227</v>
      </c>
      <c r="H696" s="9">
        <f t="shared" si="54"/>
        <v>2.6687947964705891E-3</v>
      </c>
    </row>
    <row r="697" spans="2:8">
      <c r="B697" s="14">
        <v>44791.291666666664</v>
      </c>
      <c r="C697" s="15">
        <v>285.2525</v>
      </c>
      <c r="D697" s="8">
        <f t="shared" si="50"/>
        <v>286.3905429719332</v>
      </c>
      <c r="E697" s="6">
        <f t="shared" si="51"/>
        <v>-1.1380429719332028</v>
      </c>
      <c r="F697" s="6">
        <f t="shared" si="52"/>
        <v>1.1380429719332028</v>
      </c>
      <c r="G697" s="6">
        <f t="shared" si="53"/>
        <v>1.2951418059665567</v>
      </c>
      <c r="H697" s="9">
        <f t="shared" si="54"/>
        <v>3.989598590488086E-3</v>
      </c>
    </row>
    <row r="698" spans="2:8">
      <c r="B698" s="14">
        <v>44792.291666666664</v>
      </c>
      <c r="C698" s="15">
        <v>281.3005</v>
      </c>
      <c r="D698" s="8">
        <f t="shared" si="50"/>
        <v>285.26388042971934</v>
      </c>
      <c r="E698" s="6">
        <f t="shared" si="51"/>
        <v>-3.9633804297193365</v>
      </c>
      <c r="F698" s="6">
        <f t="shared" si="52"/>
        <v>3.9633804297193365</v>
      </c>
      <c r="G698" s="6">
        <f t="shared" si="53"/>
        <v>15.708384430682232</v>
      </c>
      <c r="H698" s="9">
        <f t="shared" si="54"/>
        <v>1.4089489459561346E-2</v>
      </c>
    </row>
    <row r="699" spans="2:8">
      <c r="B699" s="14">
        <v>44795.291666666664</v>
      </c>
      <c r="C699" s="15">
        <v>273.04289999999997</v>
      </c>
      <c r="D699" s="8">
        <f t="shared" si="50"/>
        <v>281.34013380429724</v>
      </c>
      <c r="E699" s="6">
        <f t="shared" si="51"/>
        <v>-8.2972338042972638</v>
      </c>
      <c r="F699" s="6">
        <f t="shared" si="52"/>
        <v>8.2972338042972638</v>
      </c>
      <c r="G699" s="6">
        <f t="shared" si="53"/>
        <v>68.84408880317325</v>
      </c>
      <c r="H699" s="9">
        <f t="shared" si="54"/>
        <v>3.0388022557251131E-2</v>
      </c>
    </row>
    <row r="700" spans="2:8">
      <c r="B700" s="14">
        <v>44796.291666666664</v>
      </c>
      <c r="C700" s="15">
        <v>271.75510000000003</v>
      </c>
      <c r="D700" s="8">
        <f t="shared" si="50"/>
        <v>273.12587233804294</v>
      </c>
      <c r="E700" s="6">
        <f t="shared" si="51"/>
        <v>-1.3707723380429115</v>
      </c>
      <c r="F700" s="6">
        <f t="shared" si="52"/>
        <v>1.3707723380429115</v>
      </c>
      <c r="G700" s="6">
        <f t="shared" si="53"/>
        <v>1.8790168027436303</v>
      </c>
      <c r="H700" s="9">
        <f t="shared" si="54"/>
        <v>5.0441457696393235E-3</v>
      </c>
    </row>
    <row r="701" spans="2:8">
      <c r="B701" s="14">
        <v>44797.291666666664</v>
      </c>
      <c r="C701" s="15">
        <v>271.11619999999999</v>
      </c>
      <c r="D701" s="8">
        <f t="shared" si="50"/>
        <v>271.76880772338046</v>
      </c>
      <c r="E701" s="6">
        <f t="shared" si="51"/>
        <v>-0.65260772338046991</v>
      </c>
      <c r="F701" s="6">
        <f t="shared" si="52"/>
        <v>0.65260772338046991</v>
      </c>
      <c r="G701" s="6">
        <f t="shared" si="53"/>
        <v>0.42589684061583993</v>
      </c>
      <c r="H701" s="9">
        <f t="shared" si="54"/>
        <v>2.407114452697662E-3</v>
      </c>
    </row>
    <row r="702" spans="2:8">
      <c r="B702" s="14">
        <v>44798.291666666664</v>
      </c>
      <c r="C702" s="15">
        <v>274.12430000000001</v>
      </c>
      <c r="D702" s="8">
        <f t="shared" si="50"/>
        <v>271.12272607723378</v>
      </c>
      <c r="E702" s="6">
        <f t="shared" si="51"/>
        <v>3.0015739227662266</v>
      </c>
      <c r="F702" s="6">
        <f t="shared" si="52"/>
        <v>3.0015739227662266</v>
      </c>
      <c r="G702" s="6">
        <f t="shared" si="53"/>
        <v>9.0094460138302335</v>
      </c>
      <c r="H702" s="9">
        <f t="shared" si="54"/>
        <v>1.0949682033902964E-2</v>
      </c>
    </row>
    <row r="703" spans="2:8">
      <c r="B703" s="14">
        <v>44799.291666666664</v>
      </c>
      <c r="C703" s="15">
        <v>263.54660000000001</v>
      </c>
      <c r="D703" s="8">
        <f t="shared" si="50"/>
        <v>274.09428426077233</v>
      </c>
      <c r="E703" s="6">
        <f t="shared" si="51"/>
        <v>-10.547684260772314</v>
      </c>
      <c r="F703" s="6">
        <f t="shared" si="52"/>
        <v>10.547684260772314</v>
      </c>
      <c r="G703" s="6">
        <f t="shared" si="53"/>
        <v>111.253643264944</v>
      </c>
      <c r="H703" s="9">
        <f t="shared" si="54"/>
        <v>4.0022084370552734E-2</v>
      </c>
    </row>
    <row r="704" spans="2:8">
      <c r="B704" s="14">
        <v>44802.291666666664</v>
      </c>
      <c r="C704" s="15">
        <v>260.73509999999999</v>
      </c>
      <c r="D704" s="8">
        <f t="shared" si="50"/>
        <v>263.65207684260776</v>
      </c>
      <c r="E704" s="6">
        <f t="shared" si="51"/>
        <v>-2.9169768426077667</v>
      </c>
      <c r="F704" s="6">
        <f t="shared" si="52"/>
        <v>2.9169768426077667</v>
      </c>
      <c r="G704" s="6">
        <f t="shared" si="53"/>
        <v>8.5087539003099764</v>
      </c>
      <c r="H704" s="9">
        <f t="shared" si="54"/>
        <v>1.1187511165960267E-2</v>
      </c>
    </row>
    <row r="705" spans="2:8">
      <c r="B705" s="14">
        <v>44803.291666666664</v>
      </c>
      <c r="C705" s="15">
        <v>258.51339999999999</v>
      </c>
      <c r="D705" s="8">
        <f t="shared" si="50"/>
        <v>260.76426976842606</v>
      </c>
      <c r="E705" s="6">
        <f t="shared" si="51"/>
        <v>-2.250869768426071</v>
      </c>
      <c r="F705" s="6">
        <f t="shared" si="52"/>
        <v>2.250869768426071</v>
      </c>
      <c r="G705" s="6">
        <f t="shared" si="53"/>
        <v>5.0664147144144343</v>
      </c>
      <c r="H705" s="9">
        <f t="shared" si="54"/>
        <v>8.70697522227502E-3</v>
      </c>
    </row>
    <row r="706" spans="2:8">
      <c r="B706" s="14">
        <v>44804.291666666664</v>
      </c>
      <c r="C706" s="15">
        <v>257.03879999999998</v>
      </c>
      <c r="D706" s="8">
        <f t="shared" si="50"/>
        <v>258.53590869768425</v>
      </c>
      <c r="E706" s="6">
        <f t="shared" si="51"/>
        <v>-1.4971086976842685</v>
      </c>
      <c r="F706" s="6">
        <f t="shared" si="52"/>
        <v>1.4971086976842685</v>
      </c>
      <c r="G706" s="6">
        <f t="shared" si="53"/>
        <v>2.2413344526818864</v>
      </c>
      <c r="H706" s="9">
        <f t="shared" si="54"/>
        <v>5.8244463391685167E-3</v>
      </c>
    </row>
    <row r="707" spans="2:8">
      <c r="B707" s="14">
        <v>44805.291666666664</v>
      </c>
      <c r="C707" s="15">
        <v>255.98699999999999</v>
      </c>
      <c r="D707" s="8">
        <f t="shared" si="50"/>
        <v>257.05377108697684</v>
      </c>
      <c r="E707" s="6">
        <f t="shared" si="51"/>
        <v>-1.0667710869768428</v>
      </c>
      <c r="F707" s="6">
        <f t="shared" si="52"/>
        <v>1.0667710869768428</v>
      </c>
      <c r="G707" s="6">
        <f t="shared" si="53"/>
        <v>1.1380005520097547</v>
      </c>
      <c r="H707" s="9">
        <f t="shared" si="54"/>
        <v>4.1672861785045446E-3</v>
      </c>
    </row>
    <row r="708" spans="2:8">
      <c r="B708" s="14">
        <v>44806.291666666664</v>
      </c>
      <c r="C708" s="15">
        <v>251.72049999999999</v>
      </c>
      <c r="D708" s="8">
        <f t="shared" ref="D708:D771" si="55">alpha*C707+(1-alpha)*D707</f>
        <v>255.99766771086976</v>
      </c>
      <c r="E708" s="6">
        <f t="shared" ref="E708:E771" si="56">C708-D708</f>
        <v>-4.2771677108697759</v>
      </c>
      <c r="F708" s="6">
        <f t="shared" ref="F708:F771" si="57">ABS(E708)</f>
        <v>4.2771677108697759</v>
      </c>
      <c r="G708" s="6">
        <f t="shared" ref="G708:G771" si="58">E708^2</f>
        <v>18.294163626907</v>
      </c>
      <c r="H708" s="9">
        <f t="shared" ref="H708:H771" si="59">F708/C708</f>
        <v>1.699173373193592E-2</v>
      </c>
    </row>
    <row r="709" spans="2:8">
      <c r="B709" s="14">
        <v>44810.291666666664</v>
      </c>
      <c r="C709" s="15">
        <v>248.9581</v>
      </c>
      <c r="D709" s="8">
        <f t="shared" si="55"/>
        <v>251.76327167710869</v>
      </c>
      <c r="E709" s="6">
        <f t="shared" si="56"/>
        <v>-2.8051716771086888</v>
      </c>
      <c r="F709" s="6">
        <f t="shared" si="57"/>
        <v>2.8051716771086888</v>
      </c>
      <c r="G709" s="6">
        <f t="shared" si="58"/>
        <v>7.8689881380527735</v>
      </c>
      <c r="H709" s="9">
        <f t="shared" si="59"/>
        <v>1.1267645748857694E-2</v>
      </c>
    </row>
    <row r="710" spans="2:8">
      <c r="B710" s="14">
        <v>44811.291666666664</v>
      </c>
      <c r="C710" s="15">
        <v>253.71610000000001</v>
      </c>
      <c r="D710" s="8">
        <f t="shared" si="55"/>
        <v>248.98615171677108</v>
      </c>
      <c r="E710" s="6">
        <f t="shared" si="56"/>
        <v>4.7299482832289357</v>
      </c>
      <c r="F710" s="6">
        <f t="shared" si="57"/>
        <v>4.7299482832289357</v>
      </c>
      <c r="G710" s="6">
        <f t="shared" si="58"/>
        <v>22.372410762020355</v>
      </c>
      <c r="H710" s="9">
        <f t="shared" si="59"/>
        <v>1.8642680867429918E-2</v>
      </c>
    </row>
    <row r="711" spans="2:8">
      <c r="B711" s="14">
        <v>44812.291666666664</v>
      </c>
      <c r="C711" s="15">
        <v>254.1388</v>
      </c>
      <c r="D711" s="8">
        <f t="shared" si="55"/>
        <v>253.66880051716774</v>
      </c>
      <c r="E711" s="6">
        <f t="shared" si="56"/>
        <v>0.46999948283226445</v>
      </c>
      <c r="F711" s="6">
        <f t="shared" si="57"/>
        <v>0.46999948283226445</v>
      </c>
      <c r="G711" s="6">
        <f t="shared" si="58"/>
        <v>0.22089951386259604</v>
      </c>
      <c r="H711" s="9">
        <f t="shared" si="59"/>
        <v>1.8493810580370428E-3</v>
      </c>
    </row>
    <row r="712" spans="2:8">
      <c r="B712" s="14">
        <v>44813.291666666664</v>
      </c>
      <c r="C712" s="15">
        <v>259.97809999999998</v>
      </c>
      <c r="D712" s="8">
        <f t="shared" si="55"/>
        <v>254.13410000517166</v>
      </c>
      <c r="E712" s="6">
        <f t="shared" si="56"/>
        <v>5.843999994828323</v>
      </c>
      <c r="F712" s="6">
        <f t="shared" si="57"/>
        <v>5.843999994828323</v>
      </c>
      <c r="G712" s="6">
        <f t="shared" si="58"/>
        <v>34.152335939553438</v>
      </c>
      <c r="H712" s="9">
        <f t="shared" si="59"/>
        <v>2.247881646503426E-2</v>
      </c>
    </row>
    <row r="713" spans="2:8">
      <c r="B713" s="14">
        <v>44816.291666666664</v>
      </c>
      <c r="C713" s="15">
        <v>262.13099999999997</v>
      </c>
      <c r="D713" s="8">
        <f t="shared" si="55"/>
        <v>259.91966000005169</v>
      </c>
      <c r="E713" s="6">
        <f t="shared" si="56"/>
        <v>2.2113399999482795</v>
      </c>
      <c r="F713" s="6">
        <f t="shared" si="57"/>
        <v>2.2113399999482795</v>
      </c>
      <c r="G713" s="6">
        <f t="shared" si="58"/>
        <v>4.8900245953712567</v>
      </c>
      <c r="H713" s="9">
        <f t="shared" si="59"/>
        <v>8.4360110019352143E-3</v>
      </c>
    </row>
    <row r="714" spans="2:8">
      <c r="B714" s="14">
        <v>44817.291666666664</v>
      </c>
      <c r="C714" s="15">
        <v>247.71950000000001</v>
      </c>
      <c r="D714" s="8">
        <f t="shared" si="55"/>
        <v>262.10888660000052</v>
      </c>
      <c r="E714" s="6">
        <f t="shared" si="56"/>
        <v>-14.389386600000506</v>
      </c>
      <c r="F714" s="6">
        <f t="shared" si="57"/>
        <v>14.389386600000506</v>
      </c>
      <c r="G714" s="6">
        <f t="shared" si="58"/>
        <v>207.05444672427413</v>
      </c>
      <c r="H714" s="9">
        <f t="shared" si="59"/>
        <v>5.8087419843817323E-2</v>
      </c>
    </row>
    <row r="715" spans="2:8">
      <c r="B715" s="14">
        <v>44818.291666666664</v>
      </c>
      <c r="C715" s="15">
        <v>247.94560000000001</v>
      </c>
      <c r="D715" s="8">
        <f t="shared" si="55"/>
        <v>247.86339386600002</v>
      </c>
      <c r="E715" s="6">
        <f t="shared" si="56"/>
        <v>8.2206133999989106E-2</v>
      </c>
      <c r="F715" s="6">
        <f t="shared" si="57"/>
        <v>8.2206133999989106E-2</v>
      </c>
      <c r="G715" s="6">
        <f t="shared" si="58"/>
        <v>6.7578484672241651E-3</v>
      </c>
      <c r="H715" s="9">
        <f t="shared" si="59"/>
        <v>3.3154907366772832E-4</v>
      </c>
    </row>
    <row r="716" spans="2:8">
      <c r="B716" s="14">
        <v>44819.291666666664</v>
      </c>
      <c r="C716" s="15">
        <v>241.22149999999999</v>
      </c>
      <c r="D716" s="8">
        <f t="shared" si="55"/>
        <v>247.94477793866002</v>
      </c>
      <c r="E716" s="6">
        <f t="shared" si="56"/>
        <v>-6.7232779386600328</v>
      </c>
      <c r="F716" s="6">
        <f t="shared" si="57"/>
        <v>6.7232779386600328</v>
      </c>
      <c r="G716" s="6">
        <f t="shared" si="58"/>
        <v>45.202466240472702</v>
      </c>
      <c r="H716" s="9">
        <f t="shared" si="59"/>
        <v>2.7871802217712904E-2</v>
      </c>
    </row>
    <row r="717" spans="2:8">
      <c r="B717" s="14">
        <v>44820.291666666664</v>
      </c>
      <c r="C717" s="15">
        <v>240.59229999999999</v>
      </c>
      <c r="D717" s="8">
        <f t="shared" si="55"/>
        <v>241.28873277938658</v>
      </c>
      <c r="E717" s="6">
        <f t="shared" si="56"/>
        <v>-0.69643277938658343</v>
      </c>
      <c r="F717" s="6">
        <f t="shared" si="57"/>
        <v>0.69643277938658343</v>
      </c>
      <c r="G717" s="6">
        <f t="shared" si="58"/>
        <v>0.48501861620412157</v>
      </c>
      <c r="H717" s="9">
        <f t="shared" si="59"/>
        <v>2.8946594690959912E-3</v>
      </c>
    </row>
    <row r="718" spans="2:8">
      <c r="B718" s="14">
        <v>44823.291666666664</v>
      </c>
      <c r="C718" s="15">
        <v>240.37610000000001</v>
      </c>
      <c r="D718" s="8">
        <f t="shared" si="55"/>
        <v>240.59926432779386</v>
      </c>
      <c r="E718" s="6">
        <f t="shared" si="56"/>
        <v>-0.22316432779385309</v>
      </c>
      <c r="F718" s="6">
        <f t="shared" si="57"/>
        <v>0.22316432779385309</v>
      </c>
      <c r="G718" s="6">
        <f t="shared" si="58"/>
        <v>4.9802317199682311E-2</v>
      </c>
      <c r="H718" s="9">
        <f t="shared" si="59"/>
        <v>9.2839649113973094E-4</v>
      </c>
    </row>
    <row r="719" spans="2:8">
      <c r="B719" s="14">
        <v>44824.291666666664</v>
      </c>
      <c r="C719" s="15">
        <v>238.34110000000001</v>
      </c>
      <c r="D719" s="8">
        <f t="shared" si="55"/>
        <v>240.37833164327793</v>
      </c>
      <c r="E719" s="6">
        <f t="shared" si="56"/>
        <v>-2.0372316432779201</v>
      </c>
      <c r="F719" s="6">
        <f t="shared" si="57"/>
        <v>2.0372316432779201</v>
      </c>
      <c r="G719" s="6">
        <f t="shared" si="58"/>
        <v>4.1503127683728547</v>
      </c>
      <c r="H719" s="9">
        <f t="shared" si="59"/>
        <v>8.5475465342650502E-3</v>
      </c>
    </row>
    <row r="720" spans="2:8">
      <c r="B720" s="14">
        <v>44825.291666666664</v>
      </c>
      <c r="C720" s="15">
        <v>234.90049999999999</v>
      </c>
      <c r="D720" s="8">
        <f t="shared" si="55"/>
        <v>238.36147231643281</v>
      </c>
      <c r="E720" s="6">
        <f t="shared" si="56"/>
        <v>-3.4609723164328159</v>
      </c>
      <c r="F720" s="6">
        <f t="shared" si="57"/>
        <v>3.4609723164328159</v>
      </c>
      <c r="G720" s="6">
        <f t="shared" si="58"/>
        <v>11.978329375114331</v>
      </c>
      <c r="H720" s="9">
        <f t="shared" si="59"/>
        <v>1.4733780117253117E-2</v>
      </c>
    </row>
    <row r="721" spans="2:8">
      <c r="B721" s="14">
        <v>44826.291666666664</v>
      </c>
      <c r="C721" s="15">
        <v>236.89599999999999</v>
      </c>
      <c r="D721" s="8">
        <f t="shared" si="55"/>
        <v>234.93510972316432</v>
      </c>
      <c r="E721" s="6">
        <f t="shared" si="56"/>
        <v>1.96089027683567</v>
      </c>
      <c r="F721" s="6">
        <f t="shared" si="57"/>
        <v>1.96089027683567</v>
      </c>
      <c r="G721" s="6">
        <f t="shared" si="58"/>
        <v>3.8450906777886704</v>
      </c>
      <c r="H721" s="9">
        <f t="shared" si="59"/>
        <v>8.2774309268019309E-3</v>
      </c>
    </row>
    <row r="722" spans="2:8">
      <c r="B722" s="14">
        <v>44827.291666666664</v>
      </c>
      <c r="C722" s="15">
        <v>233.8879</v>
      </c>
      <c r="D722" s="8">
        <f t="shared" si="55"/>
        <v>236.87639109723162</v>
      </c>
      <c r="E722" s="6">
        <f t="shared" si="56"/>
        <v>-2.9884910972316163</v>
      </c>
      <c r="F722" s="6">
        <f t="shared" si="57"/>
        <v>2.9884910972316163</v>
      </c>
      <c r="G722" s="6">
        <f t="shared" si="58"/>
        <v>8.9310790382326299</v>
      </c>
      <c r="H722" s="9">
        <f t="shared" si="59"/>
        <v>1.2777450638667568E-2</v>
      </c>
    </row>
    <row r="723" spans="2:8">
      <c r="B723" s="14">
        <v>44830.291666666664</v>
      </c>
      <c r="C723" s="15">
        <v>233.42590000000001</v>
      </c>
      <c r="D723" s="8">
        <f t="shared" si="55"/>
        <v>233.91778491097233</v>
      </c>
      <c r="E723" s="6">
        <f t="shared" si="56"/>
        <v>-0.4918849109723169</v>
      </c>
      <c r="F723" s="6">
        <f t="shared" si="57"/>
        <v>0.4918849109723169</v>
      </c>
      <c r="G723" s="6">
        <f t="shared" si="58"/>
        <v>0.24195076564224413</v>
      </c>
      <c r="H723" s="9">
        <f t="shared" si="59"/>
        <v>2.1072422167904971E-3</v>
      </c>
    </row>
    <row r="724" spans="2:8">
      <c r="B724" s="14">
        <v>44831.291666666664</v>
      </c>
      <c r="C724" s="15">
        <v>232.40350000000001</v>
      </c>
      <c r="D724" s="8">
        <f t="shared" si="55"/>
        <v>233.43081884910973</v>
      </c>
      <c r="E724" s="6">
        <f t="shared" si="56"/>
        <v>-1.0273188491097187</v>
      </c>
      <c r="F724" s="6">
        <f t="shared" si="57"/>
        <v>1.0273188491097187</v>
      </c>
      <c r="G724" s="6">
        <f t="shared" si="58"/>
        <v>1.0553840177361169</v>
      </c>
      <c r="H724" s="9">
        <f t="shared" si="59"/>
        <v>4.4204104030693111E-3</v>
      </c>
    </row>
    <row r="725" spans="2:8">
      <c r="B725" s="14">
        <v>44832.291666666664</v>
      </c>
      <c r="C725" s="15">
        <v>236.9845</v>
      </c>
      <c r="D725" s="8">
        <f t="shared" si="55"/>
        <v>232.41377318849109</v>
      </c>
      <c r="E725" s="6">
        <f t="shared" si="56"/>
        <v>4.570726811508905</v>
      </c>
      <c r="F725" s="6">
        <f t="shared" si="57"/>
        <v>4.570726811508905</v>
      </c>
      <c r="G725" s="6">
        <f t="shared" si="58"/>
        <v>20.89154358544636</v>
      </c>
      <c r="H725" s="9">
        <f t="shared" si="59"/>
        <v>1.9287028525109891E-2</v>
      </c>
    </row>
    <row r="726" spans="2:8">
      <c r="B726" s="14">
        <v>44833.291666666664</v>
      </c>
      <c r="C726" s="15">
        <v>233.47499999999999</v>
      </c>
      <c r="D726" s="8">
        <f t="shared" si="55"/>
        <v>236.93879273188492</v>
      </c>
      <c r="E726" s="6">
        <f t="shared" si="56"/>
        <v>-3.4637927318849222</v>
      </c>
      <c r="F726" s="6">
        <f t="shared" si="57"/>
        <v>3.4637927318849222</v>
      </c>
      <c r="G726" s="6">
        <f t="shared" si="58"/>
        <v>11.997860089458813</v>
      </c>
      <c r="H726" s="9">
        <f t="shared" si="59"/>
        <v>1.4835818532540625E-2</v>
      </c>
    </row>
    <row r="727" spans="2:8">
      <c r="B727" s="14">
        <v>44834.291666666664</v>
      </c>
      <c r="C727" s="15">
        <v>228.953</v>
      </c>
      <c r="D727" s="8">
        <f t="shared" si="55"/>
        <v>233.50963792731883</v>
      </c>
      <c r="E727" s="6">
        <f t="shared" si="56"/>
        <v>-4.5566379273188318</v>
      </c>
      <c r="F727" s="6">
        <f t="shared" si="57"/>
        <v>4.5566379273188318</v>
      </c>
      <c r="G727" s="6">
        <f t="shared" si="58"/>
        <v>20.76294920068046</v>
      </c>
      <c r="H727" s="9">
        <f t="shared" si="59"/>
        <v>1.9902066919056889E-2</v>
      </c>
    </row>
    <row r="728" spans="2:8">
      <c r="B728" s="14">
        <v>44837.291666666664</v>
      </c>
      <c r="C728" s="15">
        <v>236.6601</v>
      </c>
      <c r="D728" s="8">
        <f t="shared" si="55"/>
        <v>228.99856637927317</v>
      </c>
      <c r="E728" s="6">
        <f t="shared" si="56"/>
        <v>7.6615336207268285</v>
      </c>
      <c r="F728" s="6">
        <f t="shared" si="57"/>
        <v>7.6615336207268285</v>
      </c>
      <c r="G728" s="6">
        <f t="shared" si="58"/>
        <v>58.699097421527547</v>
      </c>
      <c r="H728" s="9">
        <f t="shared" si="59"/>
        <v>3.2373575523406049E-2</v>
      </c>
    </row>
    <row r="729" spans="2:8">
      <c r="B729" s="14">
        <v>44838.291666666664</v>
      </c>
      <c r="C729" s="15">
        <v>244.66220000000001</v>
      </c>
      <c r="D729" s="8">
        <f t="shared" si="55"/>
        <v>236.58348466379272</v>
      </c>
      <c r="E729" s="6">
        <f t="shared" si="56"/>
        <v>8.0787153362072956</v>
      </c>
      <c r="F729" s="6">
        <f t="shared" si="57"/>
        <v>8.0787153362072956</v>
      </c>
      <c r="G729" s="6">
        <f t="shared" si="58"/>
        <v>65.265641483470958</v>
      </c>
      <c r="H729" s="9">
        <f t="shared" si="59"/>
        <v>3.301987530647274E-2</v>
      </c>
    </row>
    <row r="730" spans="2:8">
      <c r="B730" s="14">
        <v>44839.291666666664</v>
      </c>
      <c r="C730" s="15">
        <v>244.97669999999999</v>
      </c>
      <c r="D730" s="8">
        <f t="shared" si="55"/>
        <v>244.58141284663796</v>
      </c>
      <c r="E730" s="6">
        <f t="shared" si="56"/>
        <v>0.39528715336203391</v>
      </c>
      <c r="F730" s="6">
        <f t="shared" si="57"/>
        <v>0.39528715336203391</v>
      </c>
      <c r="G730" s="6">
        <f t="shared" si="58"/>
        <v>0.15625193361306011</v>
      </c>
      <c r="H730" s="9">
        <f t="shared" si="59"/>
        <v>1.6135704063367411E-3</v>
      </c>
    </row>
    <row r="731" spans="2:8">
      <c r="B731" s="14">
        <v>44840.291666666664</v>
      </c>
      <c r="C731" s="15">
        <v>242.60759999999999</v>
      </c>
      <c r="D731" s="8">
        <f t="shared" si="55"/>
        <v>244.97274712846638</v>
      </c>
      <c r="E731" s="6">
        <f t="shared" si="56"/>
        <v>-2.3651471284663899</v>
      </c>
      <c r="F731" s="6">
        <f t="shared" si="57"/>
        <v>2.3651471284663899</v>
      </c>
      <c r="G731" s="6">
        <f t="shared" si="58"/>
        <v>5.5939209392928095</v>
      </c>
      <c r="H731" s="9">
        <f t="shared" si="59"/>
        <v>9.7488583559063695E-3</v>
      </c>
    </row>
    <row r="732" spans="2:8">
      <c r="B732" s="14">
        <v>44841.291666666664</v>
      </c>
      <c r="C732" s="15">
        <v>230.27029999999999</v>
      </c>
      <c r="D732" s="8">
        <f t="shared" si="55"/>
        <v>242.63125147128466</v>
      </c>
      <c r="E732" s="6">
        <f t="shared" si="56"/>
        <v>-12.360951471284665</v>
      </c>
      <c r="F732" s="6">
        <f t="shared" si="57"/>
        <v>12.360951471284665</v>
      </c>
      <c r="G732" s="6">
        <f t="shared" si="58"/>
        <v>152.79312127545452</v>
      </c>
      <c r="H732" s="9">
        <f t="shared" si="59"/>
        <v>5.3680181383724539E-2</v>
      </c>
    </row>
    <row r="733" spans="2:8">
      <c r="B733" s="14">
        <v>44844.291666666664</v>
      </c>
      <c r="C733" s="15">
        <v>225.3648</v>
      </c>
      <c r="D733" s="8">
        <f t="shared" si="55"/>
        <v>230.39390951471285</v>
      </c>
      <c r="E733" s="6">
        <f t="shared" si="56"/>
        <v>-5.0291095147128431</v>
      </c>
      <c r="F733" s="6">
        <f t="shared" si="57"/>
        <v>5.0291095147128431</v>
      </c>
      <c r="G733" s="6">
        <f t="shared" si="58"/>
        <v>25.291942510975247</v>
      </c>
      <c r="H733" s="9">
        <f t="shared" si="59"/>
        <v>2.2315417113554746E-2</v>
      </c>
    </row>
    <row r="734" spans="2:8">
      <c r="B734" s="14">
        <v>44845.291666666664</v>
      </c>
      <c r="C734" s="15">
        <v>221.59</v>
      </c>
      <c r="D734" s="8">
        <f t="shared" si="55"/>
        <v>225.41509109514715</v>
      </c>
      <c r="E734" s="6">
        <f t="shared" si="56"/>
        <v>-3.825091095147144</v>
      </c>
      <c r="F734" s="6">
        <f t="shared" si="57"/>
        <v>3.825091095147144</v>
      </c>
      <c r="G734" s="6">
        <f t="shared" si="58"/>
        <v>14.631321886173977</v>
      </c>
      <c r="H734" s="9">
        <f t="shared" si="59"/>
        <v>1.7262020376132243E-2</v>
      </c>
    </row>
    <row r="735" spans="2:8">
      <c r="B735" s="14">
        <v>44846.291666666664</v>
      </c>
      <c r="C735" s="15">
        <v>221.92420000000001</v>
      </c>
      <c r="D735" s="8">
        <f t="shared" si="55"/>
        <v>221.62825091095146</v>
      </c>
      <c r="E735" s="6">
        <f t="shared" si="56"/>
        <v>0.29594908904854833</v>
      </c>
      <c r="F735" s="6">
        <f t="shared" si="57"/>
        <v>0.29594908904854833</v>
      </c>
      <c r="G735" s="6">
        <f t="shared" si="58"/>
        <v>8.7585863308665593E-2</v>
      </c>
      <c r="H735" s="9">
        <f t="shared" si="59"/>
        <v>1.3335593371455133E-3</v>
      </c>
    </row>
    <row r="736" spans="2:8">
      <c r="B736" s="14">
        <v>44847.291666666664</v>
      </c>
      <c r="C736" s="15">
        <v>230.27029999999999</v>
      </c>
      <c r="D736" s="8">
        <f t="shared" si="55"/>
        <v>221.92124050910951</v>
      </c>
      <c r="E736" s="6">
        <f t="shared" si="56"/>
        <v>8.3490594908904825</v>
      </c>
      <c r="F736" s="6">
        <f t="shared" si="57"/>
        <v>8.3490594908904825</v>
      </c>
      <c r="G736" s="6">
        <f t="shared" si="58"/>
        <v>69.706794382428441</v>
      </c>
      <c r="H736" s="9">
        <f t="shared" si="59"/>
        <v>3.6257648037504107E-2</v>
      </c>
    </row>
    <row r="737" spans="2:8">
      <c r="B737" s="14">
        <v>44848.291666666664</v>
      </c>
      <c r="C737" s="15">
        <v>224.6866</v>
      </c>
      <c r="D737" s="8">
        <f t="shared" si="55"/>
        <v>230.18680940509108</v>
      </c>
      <c r="E737" s="6">
        <f t="shared" si="56"/>
        <v>-5.5002094050910841</v>
      </c>
      <c r="F737" s="6">
        <f t="shared" si="57"/>
        <v>5.5002094050910841</v>
      </c>
      <c r="G737" s="6">
        <f t="shared" si="58"/>
        <v>30.252303499852417</v>
      </c>
      <c r="H737" s="9">
        <f t="shared" si="59"/>
        <v>2.4479472318736782E-2</v>
      </c>
    </row>
    <row r="738" spans="2:8">
      <c r="B738" s="14">
        <v>44851.291666666664</v>
      </c>
      <c r="C738" s="15">
        <v>233.50450000000001</v>
      </c>
      <c r="D738" s="8">
        <f t="shared" si="55"/>
        <v>224.7416020940509</v>
      </c>
      <c r="E738" s="6">
        <f t="shared" si="56"/>
        <v>8.762897905949103</v>
      </c>
      <c r="F738" s="6">
        <f t="shared" si="57"/>
        <v>8.762897905949103</v>
      </c>
      <c r="G738" s="6">
        <f t="shared" si="58"/>
        <v>76.78837971008717</v>
      </c>
      <c r="H738" s="9">
        <f t="shared" si="59"/>
        <v>3.7527747456469161E-2</v>
      </c>
    </row>
    <row r="739" spans="2:8">
      <c r="B739" s="14">
        <v>44852.291666666664</v>
      </c>
      <c r="C739" s="15">
        <v>234.4581</v>
      </c>
      <c r="D739" s="8">
        <f t="shared" si="55"/>
        <v>233.4168710209405</v>
      </c>
      <c r="E739" s="6">
        <f t="shared" si="56"/>
        <v>1.0412289790594969</v>
      </c>
      <c r="F739" s="6">
        <f t="shared" si="57"/>
        <v>1.0412289790594969</v>
      </c>
      <c r="G739" s="6">
        <f t="shared" si="58"/>
        <v>1.0841577868332821</v>
      </c>
      <c r="H739" s="9">
        <f t="shared" si="59"/>
        <v>4.4410023755182557E-3</v>
      </c>
    </row>
    <row r="740" spans="2:8">
      <c r="B740" s="14">
        <v>44853.291666666664</v>
      </c>
      <c r="C740" s="15">
        <v>232.47229999999999</v>
      </c>
      <c r="D740" s="8">
        <f t="shared" si="55"/>
        <v>234.44768771020941</v>
      </c>
      <c r="E740" s="6">
        <f t="shared" si="56"/>
        <v>-1.9753877102094179</v>
      </c>
      <c r="F740" s="6">
        <f t="shared" si="57"/>
        <v>1.9753877102094179</v>
      </c>
      <c r="G740" s="6">
        <f t="shared" si="58"/>
        <v>3.9021566056464074</v>
      </c>
      <c r="H740" s="9">
        <f t="shared" si="59"/>
        <v>8.4973035936299415E-3</v>
      </c>
    </row>
    <row r="741" spans="2:8">
      <c r="B741" s="14">
        <v>44854.291666666664</v>
      </c>
      <c r="C741" s="15">
        <v>232.14789999999999</v>
      </c>
      <c r="D741" s="8">
        <f t="shared" si="55"/>
        <v>232.49205387710208</v>
      </c>
      <c r="E741" s="6">
        <f t="shared" si="56"/>
        <v>-0.34415387710208734</v>
      </c>
      <c r="F741" s="6">
        <f t="shared" si="57"/>
        <v>0.34415387710208734</v>
      </c>
      <c r="G741" s="6">
        <f t="shared" si="58"/>
        <v>0.11844189112439864</v>
      </c>
      <c r="H741" s="9">
        <f t="shared" si="59"/>
        <v>1.4824768050974717E-3</v>
      </c>
    </row>
    <row r="742" spans="2:8">
      <c r="B742" s="14">
        <v>44855.291666666664</v>
      </c>
      <c r="C742" s="15">
        <v>238.01669999999999</v>
      </c>
      <c r="D742" s="8">
        <f t="shared" si="55"/>
        <v>232.15134153877099</v>
      </c>
      <c r="E742" s="6">
        <f t="shared" si="56"/>
        <v>5.8653584612289933</v>
      </c>
      <c r="F742" s="6">
        <f t="shared" si="57"/>
        <v>5.8653584612289933</v>
      </c>
      <c r="G742" s="6">
        <f t="shared" si="58"/>
        <v>34.402429878710542</v>
      </c>
      <c r="H742" s="9">
        <f t="shared" si="59"/>
        <v>2.4642634156464626E-2</v>
      </c>
    </row>
    <row r="743" spans="2:8">
      <c r="B743" s="14">
        <v>44858.291666666664</v>
      </c>
      <c r="C743" s="15">
        <v>243.0598</v>
      </c>
      <c r="D743" s="8">
        <f t="shared" si="55"/>
        <v>237.95804641538768</v>
      </c>
      <c r="E743" s="6">
        <f t="shared" si="56"/>
        <v>5.101753584612311</v>
      </c>
      <c r="F743" s="6">
        <f t="shared" si="57"/>
        <v>5.101753584612311</v>
      </c>
      <c r="G743" s="6">
        <f t="shared" si="58"/>
        <v>26.027889638104565</v>
      </c>
      <c r="H743" s="9">
        <f t="shared" si="59"/>
        <v>2.0989705350750353E-2</v>
      </c>
    </row>
    <row r="744" spans="2:8">
      <c r="B744" s="14">
        <v>44859.291666666664</v>
      </c>
      <c r="C744" s="15">
        <v>246.41200000000001</v>
      </c>
      <c r="D744" s="8">
        <f t="shared" si="55"/>
        <v>243.00878246415388</v>
      </c>
      <c r="E744" s="6">
        <f t="shared" si="56"/>
        <v>3.4032175358461245</v>
      </c>
      <c r="F744" s="6">
        <f t="shared" si="57"/>
        <v>3.4032175358461245</v>
      </c>
      <c r="G744" s="6">
        <f t="shared" si="58"/>
        <v>11.581889596290567</v>
      </c>
      <c r="H744" s="9">
        <f t="shared" si="59"/>
        <v>1.3811086862028329E-2</v>
      </c>
    </row>
    <row r="745" spans="2:8">
      <c r="B745" s="14">
        <v>44860.291666666664</v>
      </c>
      <c r="C745" s="15">
        <v>227.3998</v>
      </c>
      <c r="D745" s="8">
        <f t="shared" si="55"/>
        <v>246.37796782464153</v>
      </c>
      <c r="E745" s="6">
        <f t="shared" si="56"/>
        <v>-18.978167824641531</v>
      </c>
      <c r="F745" s="6">
        <f t="shared" si="57"/>
        <v>18.978167824641531</v>
      </c>
      <c r="G745" s="6">
        <f t="shared" si="58"/>
        <v>360.17085398025904</v>
      </c>
      <c r="H745" s="9">
        <f t="shared" si="59"/>
        <v>8.345727579637946E-2</v>
      </c>
    </row>
    <row r="746" spans="2:8">
      <c r="B746" s="14">
        <v>44861.291666666664</v>
      </c>
      <c r="C746" s="15">
        <v>222.90719999999999</v>
      </c>
      <c r="D746" s="8">
        <f t="shared" si="55"/>
        <v>227.58958167824642</v>
      </c>
      <c r="E746" s="6">
        <f t="shared" si="56"/>
        <v>-4.6823816782464291</v>
      </c>
      <c r="F746" s="6">
        <f t="shared" si="57"/>
        <v>4.6823816782464291</v>
      </c>
      <c r="G746" s="6">
        <f t="shared" si="58"/>
        <v>21.924698180777845</v>
      </c>
      <c r="H746" s="9">
        <f t="shared" si="59"/>
        <v>2.1005968754021536E-2</v>
      </c>
    </row>
    <row r="747" spans="2:8">
      <c r="B747" s="14">
        <v>44862.291666666664</v>
      </c>
      <c r="C747" s="15">
        <v>231.87270000000001</v>
      </c>
      <c r="D747" s="8">
        <f t="shared" si="55"/>
        <v>222.95402381678247</v>
      </c>
      <c r="E747" s="6">
        <f t="shared" si="56"/>
        <v>8.9186761832175421</v>
      </c>
      <c r="F747" s="6">
        <f t="shared" si="57"/>
        <v>8.9186761832175421</v>
      </c>
      <c r="G747" s="6">
        <f t="shared" si="58"/>
        <v>79.542784861091818</v>
      </c>
      <c r="H747" s="9">
        <f t="shared" si="59"/>
        <v>3.8463675039008653E-2</v>
      </c>
    </row>
    <row r="748" spans="2:8">
      <c r="B748" s="14">
        <v>44865.291666666664</v>
      </c>
      <c r="C748" s="15">
        <v>228.1961</v>
      </c>
      <c r="D748" s="8">
        <f t="shared" si="55"/>
        <v>231.78351323816784</v>
      </c>
      <c r="E748" s="6">
        <f t="shared" si="56"/>
        <v>-3.5874132381678407</v>
      </c>
      <c r="F748" s="6">
        <f t="shared" si="57"/>
        <v>3.5874132381678407</v>
      </c>
      <c r="G748" s="6">
        <f t="shared" si="58"/>
        <v>12.869533741381872</v>
      </c>
      <c r="H748" s="9">
        <f t="shared" si="59"/>
        <v>1.5720747366707147E-2</v>
      </c>
    </row>
    <row r="749" spans="2:8">
      <c r="B749" s="14">
        <v>44866.291666666664</v>
      </c>
      <c r="C749" s="15">
        <v>224.3032</v>
      </c>
      <c r="D749" s="8">
        <f t="shared" si="55"/>
        <v>228.23197413238168</v>
      </c>
      <c r="E749" s="6">
        <f t="shared" si="56"/>
        <v>-3.9287741323816761</v>
      </c>
      <c r="F749" s="6">
        <f t="shared" si="57"/>
        <v>3.9287741323816761</v>
      </c>
      <c r="G749" s="6">
        <f t="shared" si="58"/>
        <v>15.435266183271391</v>
      </c>
      <c r="H749" s="9">
        <f t="shared" si="59"/>
        <v>1.751546180518903E-2</v>
      </c>
    </row>
    <row r="750" spans="2:8">
      <c r="B750" s="14">
        <v>44867.291666666664</v>
      </c>
      <c r="C750" s="15">
        <v>216.3699</v>
      </c>
      <c r="D750" s="8">
        <f t="shared" si="55"/>
        <v>224.34248774132382</v>
      </c>
      <c r="E750" s="6">
        <f t="shared" si="56"/>
        <v>-7.9725877413238209</v>
      </c>
      <c r="F750" s="6">
        <f t="shared" si="57"/>
        <v>7.9725877413238209</v>
      </c>
      <c r="G750" s="6">
        <f t="shared" si="58"/>
        <v>63.562155293106862</v>
      </c>
      <c r="H750" s="9">
        <f t="shared" si="59"/>
        <v>3.6847027896781487E-2</v>
      </c>
    </row>
    <row r="751" spans="2:8">
      <c r="B751" s="14">
        <v>44868.291666666664</v>
      </c>
      <c r="C751" s="15">
        <v>210.619</v>
      </c>
      <c r="D751" s="8">
        <f t="shared" si="55"/>
        <v>216.44962587741324</v>
      </c>
      <c r="E751" s="6">
        <f t="shared" si="56"/>
        <v>-5.8306258774132402</v>
      </c>
      <c r="F751" s="6">
        <f t="shared" si="57"/>
        <v>5.8306258774132402</v>
      </c>
      <c r="G751" s="6">
        <f t="shared" si="58"/>
        <v>33.996198122360916</v>
      </c>
      <c r="H751" s="9">
        <f t="shared" si="59"/>
        <v>2.7683285351336965E-2</v>
      </c>
    </row>
    <row r="752" spans="2:8">
      <c r="B752" s="14">
        <v>44869.291666666664</v>
      </c>
      <c r="C752" s="15">
        <v>217.63810000000001</v>
      </c>
      <c r="D752" s="8">
        <f t="shared" si="55"/>
        <v>210.67730625877414</v>
      </c>
      <c r="E752" s="6">
        <f t="shared" si="56"/>
        <v>6.9607937412258707</v>
      </c>
      <c r="F752" s="6">
        <f t="shared" si="57"/>
        <v>6.9607937412258707</v>
      </c>
      <c r="G752" s="6">
        <f t="shared" si="58"/>
        <v>48.452649507889255</v>
      </c>
      <c r="H752" s="9">
        <f t="shared" si="59"/>
        <v>3.1983341801025973E-2</v>
      </c>
    </row>
    <row r="753" spans="2:8">
      <c r="B753" s="14">
        <v>44872.291666666664</v>
      </c>
      <c r="C753" s="15">
        <v>224.00819999999999</v>
      </c>
      <c r="D753" s="8">
        <f t="shared" si="55"/>
        <v>217.56849206258775</v>
      </c>
      <c r="E753" s="6">
        <f t="shared" si="56"/>
        <v>6.439707937412237</v>
      </c>
      <c r="F753" s="6">
        <f t="shared" si="57"/>
        <v>6.439707937412237</v>
      </c>
      <c r="G753" s="6">
        <f t="shared" si="58"/>
        <v>41.469838319170165</v>
      </c>
      <c r="H753" s="9">
        <f t="shared" si="59"/>
        <v>2.8747643780059111E-2</v>
      </c>
    </row>
    <row r="754" spans="2:8">
      <c r="B754" s="14">
        <v>44873.291666666664</v>
      </c>
      <c r="C754" s="15">
        <v>224.9913</v>
      </c>
      <c r="D754" s="8">
        <f t="shared" si="55"/>
        <v>223.94380292062587</v>
      </c>
      <c r="E754" s="6">
        <f t="shared" si="56"/>
        <v>1.047497079374125</v>
      </c>
      <c r="F754" s="6">
        <f t="shared" si="57"/>
        <v>1.047497079374125</v>
      </c>
      <c r="G754" s="6">
        <f t="shared" si="58"/>
        <v>1.0972501312973217</v>
      </c>
      <c r="H754" s="9">
        <f t="shared" si="59"/>
        <v>4.6557225962698331E-3</v>
      </c>
    </row>
    <row r="755" spans="2:8">
      <c r="B755" s="14">
        <v>44874.291666666664</v>
      </c>
      <c r="C755" s="15">
        <v>220.70519999999999</v>
      </c>
      <c r="D755" s="8">
        <f t="shared" si="55"/>
        <v>224.98082502920627</v>
      </c>
      <c r="E755" s="6">
        <f t="shared" si="56"/>
        <v>-4.2756250292062816</v>
      </c>
      <c r="F755" s="6">
        <f t="shared" si="57"/>
        <v>4.2756250292062816</v>
      </c>
      <c r="G755" s="6">
        <f t="shared" si="58"/>
        <v>18.280969390375216</v>
      </c>
      <c r="H755" s="9">
        <f t="shared" si="59"/>
        <v>1.9372561358800253E-2</v>
      </c>
    </row>
    <row r="756" spans="2:8">
      <c r="B756" s="14">
        <v>44875.291666666664</v>
      </c>
      <c r="C756" s="15">
        <v>238.8622</v>
      </c>
      <c r="D756" s="8">
        <f t="shared" si="55"/>
        <v>220.74795625029205</v>
      </c>
      <c r="E756" s="6">
        <f t="shared" si="56"/>
        <v>18.114243749707953</v>
      </c>
      <c r="F756" s="6">
        <f t="shared" si="57"/>
        <v>18.114243749707953</v>
      </c>
      <c r="G756" s="6">
        <f t="shared" si="58"/>
        <v>328.12582662383363</v>
      </c>
      <c r="H756" s="9">
        <f t="shared" si="59"/>
        <v>7.5835539276235223E-2</v>
      </c>
    </row>
    <row r="757" spans="2:8">
      <c r="B757" s="14">
        <v>44876.291666666664</v>
      </c>
      <c r="C757" s="15">
        <v>242.9222</v>
      </c>
      <c r="D757" s="8">
        <f t="shared" si="55"/>
        <v>238.68105756250293</v>
      </c>
      <c r="E757" s="6">
        <f t="shared" si="56"/>
        <v>4.241142437497075</v>
      </c>
      <c r="F757" s="6">
        <f t="shared" si="57"/>
        <v>4.241142437497075</v>
      </c>
      <c r="G757" s="6">
        <f t="shared" si="58"/>
        <v>17.987289175138631</v>
      </c>
      <c r="H757" s="9">
        <f t="shared" si="59"/>
        <v>1.7458850765788698E-2</v>
      </c>
    </row>
    <row r="758" spans="2:8">
      <c r="B758" s="14">
        <v>44879.291666666664</v>
      </c>
      <c r="C758" s="15">
        <v>237.4564</v>
      </c>
      <c r="D758" s="8">
        <f t="shared" si="55"/>
        <v>242.87978857562501</v>
      </c>
      <c r="E758" s="6">
        <f t="shared" si="56"/>
        <v>-5.4233885756250118</v>
      </c>
      <c r="F758" s="6">
        <f t="shared" si="57"/>
        <v>5.4233885756250118</v>
      </c>
      <c r="G758" s="6">
        <f t="shared" si="58"/>
        <v>29.413143642219893</v>
      </c>
      <c r="H758" s="9">
        <f t="shared" si="59"/>
        <v>2.2839513172207664E-2</v>
      </c>
    </row>
    <row r="759" spans="2:8">
      <c r="B759" s="14">
        <v>44880.291666666664</v>
      </c>
      <c r="C759" s="15">
        <v>237.86930000000001</v>
      </c>
      <c r="D759" s="8">
        <f t="shared" si="55"/>
        <v>237.51063388575625</v>
      </c>
      <c r="E759" s="6">
        <f t="shared" si="56"/>
        <v>0.3586661142437606</v>
      </c>
      <c r="F759" s="6">
        <f t="shared" si="57"/>
        <v>0.3586661142437606</v>
      </c>
      <c r="G759" s="6">
        <f t="shared" si="58"/>
        <v>0.12864138150671833</v>
      </c>
      <c r="H759" s="9">
        <f t="shared" si="59"/>
        <v>1.507828518618252E-3</v>
      </c>
    </row>
    <row r="760" spans="2:8">
      <c r="B760" s="14">
        <v>44881.291666666664</v>
      </c>
      <c r="C760" s="15">
        <v>238.303</v>
      </c>
      <c r="D760" s="8">
        <f t="shared" si="55"/>
        <v>237.86571333885757</v>
      </c>
      <c r="E760" s="6">
        <f t="shared" si="56"/>
        <v>0.43728666114242287</v>
      </c>
      <c r="F760" s="6">
        <f t="shared" si="57"/>
        <v>0.43728666114242287</v>
      </c>
      <c r="G760" s="6">
        <f t="shared" si="58"/>
        <v>0.19121962401308817</v>
      </c>
      <c r="H760" s="9">
        <f t="shared" si="59"/>
        <v>1.835002753395563E-3</v>
      </c>
    </row>
    <row r="761" spans="2:8">
      <c r="B761" s="14">
        <v>44882.291666666664</v>
      </c>
      <c r="C761" s="15">
        <v>238.25380000000001</v>
      </c>
      <c r="D761" s="8">
        <f t="shared" si="55"/>
        <v>238.29862713338858</v>
      </c>
      <c r="E761" s="6">
        <f t="shared" si="56"/>
        <v>-4.4827133388565699E-2</v>
      </c>
      <c r="F761" s="6">
        <f t="shared" si="57"/>
        <v>4.4827133388565699E-2</v>
      </c>
      <c r="G761" s="6">
        <f t="shared" si="58"/>
        <v>2.0094718878362616E-3</v>
      </c>
      <c r="H761" s="9">
        <f t="shared" si="59"/>
        <v>1.8814866074986293E-4</v>
      </c>
    </row>
    <row r="762" spans="2:8">
      <c r="B762" s="14">
        <v>44883.291666666664</v>
      </c>
      <c r="C762" s="15">
        <v>237.80029999999999</v>
      </c>
      <c r="D762" s="8">
        <f t="shared" si="55"/>
        <v>238.25424827133389</v>
      </c>
      <c r="E762" s="6">
        <f t="shared" si="56"/>
        <v>-0.45394827133389981</v>
      </c>
      <c r="F762" s="6">
        <f t="shared" si="57"/>
        <v>0.45394827133389981</v>
      </c>
      <c r="G762" s="6">
        <f t="shared" si="58"/>
        <v>0.20606903304703592</v>
      </c>
      <c r="H762" s="9">
        <f t="shared" si="59"/>
        <v>1.9089474291407531E-3</v>
      </c>
    </row>
    <row r="763" spans="2:8">
      <c r="B763" s="14">
        <v>44886.291666666664</v>
      </c>
      <c r="C763" s="15">
        <v>238.61850000000001</v>
      </c>
      <c r="D763" s="8">
        <f t="shared" si="55"/>
        <v>237.80483948271333</v>
      </c>
      <c r="E763" s="6">
        <f t="shared" si="56"/>
        <v>0.81366051728667799</v>
      </c>
      <c r="F763" s="6">
        <f t="shared" si="57"/>
        <v>0.81366051728667799</v>
      </c>
      <c r="G763" s="6">
        <f t="shared" si="58"/>
        <v>0.6620434373912244</v>
      </c>
      <c r="H763" s="9">
        <f t="shared" si="59"/>
        <v>3.4098802787155143E-3</v>
      </c>
    </row>
    <row r="764" spans="2:8">
      <c r="B764" s="14">
        <v>44887.291666666664</v>
      </c>
      <c r="C764" s="15">
        <v>241.55619999999999</v>
      </c>
      <c r="D764" s="8">
        <f t="shared" si="55"/>
        <v>238.61036339482715</v>
      </c>
      <c r="E764" s="6">
        <f t="shared" si="56"/>
        <v>2.9458366051728433</v>
      </c>
      <c r="F764" s="6">
        <f t="shared" si="57"/>
        <v>2.9458366051728433</v>
      </c>
      <c r="G764" s="6">
        <f t="shared" si="58"/>
        <v>8.6779533043762616</v>
      </c>
      <c r="H764" s="9">
        <f t="shared" si="59"/>
        <v>1.2195243198778766E-2</v>
      </c>
    </row>
    <row r="765" spans="2:8">
      <c r="B765" s="14">
        <v>44888.291666666664</v>
      </c>
      <c r="C765" s="15">
        <v>244.0701</v>
      </c>
      <c r="D765" s="8">
        <f t="shared" si="55"/>
        <v>241.52674163394826</v>
      </c>
      <c r="E765" s="6">
        <f t="shared" si="56"/>
        <v>2.5433583660517343</v>
      </c>
      <c r="F765" s="6">
        <f t="shared" si="57"/>
        <v>2.5433583660517343</v>
      </c>
      <c r="G765" s="6">
        <f t="shared" si="58"/>
        <v>6.4686717781653478</v>
      </c>
      <c r="H765" s="9">
        <f t="shared" si="59"/>
        <v>1.0420606071992163E-2</v>
      </c>
    </row>
    <row r="766" spans="2:8">
      <c r="B766" s="14">
        <v>44890.291666666664</v>
      </c>
      <c r="C766" s="15">
        <v>243.98140000000001</v>
      </c>
      <c r="D766" s="8">
        <f t="shared" si="55"/>
        <v>244.04466641633948</v>
      </c>
      <c r="E766" s="6">
        <f t="shared" si="56"/>
        <v>-6.3266416339473608E-2</v>
      </c>
      <c r="F766" s="6">
        <f t="shared" si="57"/>
        <v>6.3266416339473608E-2</v>
      </c>
      <c r="G766" s="6">
        <f t="shared" si="58"/>
        <v>4.0026394364396133E-3</v>
      </c>
      <c r="H766" s="9">
        <f t="shared" si="59"/>
        <v>2.5930835850385977E-4</v>
      </c>
    </row>
    <row r="767" spans="2:8">
      <c r="B767" s="14">
        <v>44893.291666666664</v>
      </c>
      <c r="C767" s="15">
        <v>238.33260000000001</v>
      </c>
      <c r="D767" s="8">
        <f t="shared" si="55"/>
        <v>243.9820326641634</v>
      </c>
      <c r="E767" s="6">
        <f t="shared" si="56"/>
        <v>-5.6494326641633847</v>
      </c>
      <c r="F767" s="6">
        <f t="shared" si="57"/>
        <v>5.6494326641633847</v>
      </c>
      <c r="G767" s="6">
        <f t="shared" si="58"/>
        <v>31.916089426916198</v>
      </c>
      <c r="H767" s="9">
        <f t="shared" si="59"/>
        <v>2.3703986211552192E-2</v>
      </c>
    </row>
    <row r="768" spans="2:8">
      <c r="B768" s="14">
        <v>44894.291666666664</v>
      </c>
      <c r="C768" s="15">
        <v>236.9229</v>
      </c>
      <c r="D768" s="8">
        <f t="shared" si="55"/>
        <v>238.38909432664164</v>
      </c>
      <c r="E768" s="6">
        <f t="shared" si="56"/>
        <v>-1.4661943266416415</v>
      </c>
      <c r="F768" s="6">
        <f t="shared" si="57"/>
        <v>1.4661943266416415</v>
      </c>
      <c r="G768" s="6">
        <f t="shared" si="58"/>
        <v>2.1497258034761364</v>
      </c>
      <c r="H768" s="9">
        <f t="shared" si="59"/>
        <v>6.1884871687863082E-3</v>
      </c>
    </row>
    <row r="769" spans="2:8">
      <c r="B769" s="14">
        <v>44895.291666666664</v>
      </c>
      <c r="C769" s="15">
        <v>251.52289999999999</v>
      </c>
      <c r="D769" s="8">
        <f t="shared" si="55"/>
        <v>236.93756194326642</v>
      </c>
      <c r="E769" s="6">
        <f t="shared" si="56"/>
        <v>14.585338056733576</v>
      </c>
      <c r="F769" s="6">
        <f t="shared" si="57"/>
        <v>14.585338056733576</v>
      </c>
      <c r="G769" s="6">
        <f t="shared" si="58"/>
        <v>212.73208622920077</v>
      </c>
      <c r="H769" s="9">
        <f t="shared" si="59"/>
        <v>5.7988111844820396E-2</v>
      </c>
    </row>
    <row r="770" spans="2:8">
      <c r="B770" s="14">
        <v>44896.291666666664</v>
      </c>
      <c r="C770" s="15">
        <v>251.07929999999999</v>
      </c>
      <c r="D770" s="8">
        <f t="shared" si="55"/>
        <v>251.37704661943266</v>
      </c>
      <c r="E770" s="6">
        <f t="shared" si="56"/>
        <v>-0.29774661943267233</v>
      </c>
      <c r="F770" s="6">
        <f t="shared" si="57"/>
        <v>0.29774661943267233</v>
      </c>
      <c r="G770" s="6">
        <f t="shared" si="58"/>
        <v>8.8653049383584606E-2</v>
      </c>
      <c r="H770" s="9">
        <f t="shared" si="59"/>
        <v>1.1858668533514007E-3</v>
      </c>
    </row>
    <row r="771" spans="2:8">
      <c r="B771" s="14">
        <v>44897.291666666664</v>
      </c>
      <c r="C771" s="15">
        <v>251.40459999999999</v>
      </c>
      <c r="D771" s="8">
        <f t="shared" si="55"/>
        <v>251.08227746619431</v>
      </c>
      <c r="E771" s="6">
        <f t="shared" si="56"/>
        <v>0.32232253380567499</v>
      </c>
      <c r="F771" s="6">
        <f t="shared" si="57"/>
        <v>0.32232253380567499</v>
      </c>
      <c r="G771" s="6">
        <f t="shared" si="58"/>
        <v>0.10389181579891051</v>
      </c>
      <c r="H771" s="9">
        <f t="shared" si="59"/>
        <v>1.282086858417368E-3</v>
      </c>
    </row>
    <row r="772" spans="2:8">
      <c r="B772" s="14">
        <v>44900.291666666664</v>
      </c>
      <c r="C772" s="15">
        <v>246.65289999999999</v>
      </c>
      <c r="D772" s="8">
        <f t="shared" ref="D772:D835" si="60">alpha*C771+(1-alpha)*D771</f>
        <v>251.40137677466191</v>
      </c>
      <c r="E772" s="6">
        <f t="shared" ref="E772:E835" si="61">C772-D772</f>
        <v>-4.7484767746619241</v>
      </c>
      <c r="F772" s="6">
        <f t="shared" ref="F772:F835" si="62">ABS(E772)</f>
        <v>4.7484767746619241</v>
      </c>
      <c r="G772" s="6">
        <f t="shared" ref="G772:G835" si="63">E772^2</f>
        <v>22.548031679503708</v>
      </c>
      <c r="H772" s="9">
        <f t="shared" ref="H772:H835" si="64">F772/C772</f>
        <v>1.9251655969428797E-2</v>
      </c>
    </row>
    <row r="773" spans="2:8">
      <c r="B773" s="14">
        <v>44901.291666666664</v>
      </c>
      <c r="C773" s="15">
        <v>241.64500000000001</v>
      </c>
      <c r="D773" s="8">
        <f t="shared" si="60"/>
        <v>246.70038476774661</v>
      </c>
      <c r="E773" s="6">
        <f t="shared" si="61"/>
        <v>-5.0553847677466024</v>
      </c>
      <c r="F773" s="6">
        <f t="shared" si="62"/>
        <v>5.0553847677466024</v>
      </c>
      <c r="G773" s="6">
        <f t="shared" si="63"/>
        <v>25.556915149964368</v>
      </c>
      <c r="H773" s="9">
        <f t="shared" si="64"/>
        <v>2.0920709171497867E-2</v>
      </c>
    </row>
    <row r="774" spans="2:8">
      <c r="B774" s="14">
        <v>44902.291666666664</v>
      </c>
      <c r="C774" s="15">
        <v>240.90559999999999</v>
      </c>
      <c r="D774" s="8">
        <f t="shared" si="60"/>
        <v>241.69555384767747</v>
      </c>
      <c r="E774" s="6">
        <f t="shared" si="61"/>
        <v>-0.78995384767748078</v>
      </c>
      <c r="F774" s="6">
        <f t="shared" si="62"/>
        <v>0.78995384767748078</v>
      </c>
      <c r="G774" s="6">
        <f t="shared" si="63"/>
        <v>0.62402708146045649</v>
      </c>
      <c r="H774" s="9">
        <f t="shared" si="64"/>
        <v>3.2791012233733081E-3</v>
      </c>
    </row>
    <row r="775" spans="2:8">
      <c r="B775" s="14">
        <v>44903.291666666664</v>
      </c>
      <c r="C775" s="15">
        <v>243.89269999999999</v>
      </c>
      <c r="D775" s="8">
        <f t="shared" si="60"/>
        <v>240.91349953847677</v>
      </c>
      <c r="E775" s="6">
        <f t="shared" si="61"/>
        <v>2.9792004615232202</v>
      </c>
      <c r="F775" s="6">
        <f t="shared" si="62"/>
        <v>2.9792004615232202</v>
      </c>
      <c r="G775" s="6">
        <f t="shared" si="63"/>
        <v>8.8756353899401681</v>
      </c>
      <c r="H775" s="9">
        <f t="shared" si="64"/>
        <v>1.221520964556635E-2</v>
      </c>
    </row>
    <row r="776" spans="2:8">
      <c r="B776" s="14">
        <v>44904.291666666664</v>
      </c>
      <c r="C776" s="15">
        <v>241.94069999999999</v>
      </c>
      <c r="D776" s="8">
        <f t="shared" si="60"/>
        <v>243.86290799538475</v>
      </c>
      <c r="E776" s="6">
        <f t="shared" si="61"/>
        <v>-1.9222079953847526</v>
      </c>
      <c r="F776" s="6">
        <f t="shared" si="62"/>
        <v>1.9222079953847526</v>
      </c>
      <c r="G776" s="6">
        <f t="shared" si="63"/>
        <v>3.6948835775210691</v>
      </c>
      <c r="H776" s="9">
        <f t="shared" si="64"/>
        <v>7.9449550876919545E-3</v>
      </c>
    </row>
    <row r="777" spans="2:8">
      <c r="B777" s="14">
        <v>44907.291666666664</v>
      </c>
      <c r="C777" s="15">
        <v>248.93020000000001</v>
      </c>
      <c r="D777" s="8">
        <f t="shared" si="60"/>
        <v>241.95992207995383</v>
      </c>
      <c r="E777" s="6">
        <f t="shared" si="61"/>
        <v>6.9702779200461862</v>
      </c>
      <c r="F777" s="6">
        <f t="shared" si="62"/>
        <v>6.9702779200461862</v>
      </c>
      <c r="G777" s="6">
        <f t="shared" si="63"/>
        <v>48.584774282683391</v>
      </c>
      <c r="H777" s="9">
        <f t="shared" si="64"/>
        <v>2.8000933273850202E-2</v>
      </c>
    </row>
    <row r="778" spans="2:8">
      <c r="B778" s="14">
        <v>44908.291666666664</v>
      </c>
      <c r="C778" s="15">
        <v>253.27770000000001</v>
      </c>
      <c r="D778" s="8">
        <f t="shared" si="60"/>
        <v>248.86049722079954</v>
      </c>
      <c r="E778" s="6">
        <f t="shared" si="61"/>
        <v>4.4172027792004656</v>
      </c>
      <c r="F778" s="6">
        <f t="shared" si="62"/>
        <v>4.4172027792004656</v>
      </c>
      <c r="G778" s="6">
        <f t="shared" si="63"/>
        <v>19.511680392576316</v>
      </c>
      <c r="H778" s="9">
        <f t="shared" si="64"/>
        <v>1.7440156710205698E-2</v>
      </c>
    </row>
    <row r="779" spans="2:8">
      <c r="B779" s="14">
        <v>44909.291666666664</v>
      </c>
      <c r="C779" s="15">
        <v>253.5735</v>
      </c>
      <c r="D779" s="8">
        <f t="shared" si="60"/>
        <v>253.23352797220801</v>
      </c>
      <c r="E779" s="6">
        <f t="shared" si="61"/>
        <v>0.33997202779198687</v>
      </c>
      <c r="F779" s="6">
        <f t="shared" si="62"/>
        <v>0.33997202779198687</v>
      </c>
      <c r="G779" s="6">
        <f t="shared" si="63"/>
        <v>0.1155809796809955</v>
      </c>
      <c r="H779" s="9">
        <f t="shared" si="64"/>
        <v>1.3407238050978784E-3</v>
      </c>
    </row>
    <row r="780" spans="2:8">
      <c r="B780" s="14">
        <v>44910.291666666664</v>
      </c>
      <c r="C780" s="15">
        <v>245.47980000000001</v>
      </c>
      <c r="D780" s="8">
        <f t="shared" si="60"/>
        <v>253.57010027972208</v>
      </c>
      <c r="E780" s="6">
        <f t="shared" si="61"/>
        <v>-8.0903002797220722</v>
      </c>
      <c r="F780" s="6">
        <f t="shared" si="62"/>
        <v>8.0903002797220722</v>
      </c>
      <c r="G780" s="6">
        <f t="shared" si="63"/>
        <v>65.452958616071044</v>
      </c>
      <c r="H780" s="9">
        <f t="shared" si="64"/>
        <v>3.2957091702543635E-2</v>
      </c>
    </row>
    <row r="781" spans="2:8">
      <c r="B781" s="14">
        <v>44911.291666666664</v>
      </c>
      <c r="C781" s="15">
        <v>241.22110000000001</v>
      </c>
      <c r="D781" s="8">
        <f t="shared" si="60"/>
        <v>245.56070300279723</v>
      </c>
      <c r="E781" s="6">
        <f t="shared" si="61"/>
        <v>-4.3396030027972188</v>
      </c>
      <c r="F781" s="6">
        <f t="shared" si="62"/>
        <v>4.3396030027972188</v>
      </c>
      <c r="G781" s="6">
        <f t="shared" si="63"/>
        <v>18.832154221886636</v>
      </c>
      <c r="H781" s="9">
        <f t="shared" si="64"/>
        <v>1.7990146810528674E-2</v>
      </c>
    </row>
    <row r="782" spans="2:8">
      <c r="B782" s="14">
        <v>44914.291666666664</v>
      </c>
      <c r="C782" s="15">
        <v>237.0412</v>
      </c>
      <c r="D782" s="8">
        <f t="shared" si="60"/>
        <v>241.26449603002797</v>
      </c>
      <c r="E782" s="6">
        <f t="shared" si="61"/>
        <v>-4.2232960300279672</v>
      </c>
      <c r="F782" s="6">
        <f t="shared" si="62"/>
        <v>4.2232960300279672</v>
      </c>
      <c r="G782" s="6">
        <f t="shared" si="63"/>
        <v>17.836229357249987</v>
      </c>
      <c r="H782" s="9">
        <f t="shared" si="64"/>
        <v>1.78167172205843E-2</v>
      </c>
    </row>
    <row r="783" spans="2:8">
      <c r="B783" s="14">
        <v>44915.291666666664</v>
      </c>
      <c r="C783" s="15">
        <v>238.37209999999999</v>
      </c>
      <c r="D783" s="8">
        <f t="shared" si="60"/>
        <v>237.08343296030026</v>
      </c>
      <c r="E783" s="6">
        <f t="shared" si="61"/>
        <v>1.2886670396997317</v>
      </c>
      <c r="F783" s="6">
        <f t="shared" si="62"/>
        <v>1.2886670396997317</v>
      </c>
      <c r="G783" s="6">
        <f t="shared" si="63"/>
        <v>1.6606627392084699</v>
      </c>
      <c r="H783" s="9">
        <f t="shared" si="64"/>
        <v>5.4061152278296488E-3</v>
      </c>
    </row>
    <row r="784" spans="2:8">
      <c r="B784" s="14">
        <v>44916.291666666664</v>
      </c>
      <c r="C784" s="15">
        <v>240.9648</v>
      </c>
      <c r="D784" s="8">
        <f t="shared" si="60"/>
        <v>238.35921332960299</v>
      </c>
      <c r="E784" s="6">
        <f t="shared" si="61"/>
        <v>2.6055866703970025</v>
      </c>
      <c r="F784" s="6">
        <f t="shared" si="62"/>
        <v>2.6055866703970025</v>
      </c>
      <c r="G784" s="6">
        <f t="shared" si="63"/>
        <v>6.7890818969505382</v>
      </c>
      <c r="H784" s="9">
        <f t="shared" si="64"/>
        <v>1.0813142294629766E-2</v>
      </c>
    </row>
    <row r="785" spans="2:8">
      <c r="B785" s="14">
        <v>44917.291666666664</v>
      </c>
      <c r="C785" s="15">
        <v>234.81319999999999</v>
      </c>
      <c r="D785" s="8">
        <f t="shared" si="60"/>
        <v>240.93874413329601</v>
      </c>
      <c r="E785" s="6">
        <f t="shared" si="61"/>
        <v>-6.1255441332960174</v>
      </c>
      <c r="F785" s="6">
        <f t="shared" si="62"/>
        <v>6.1255441332960174</v>
      </c>
      <c r="G785" s="6">
        <f t="shared" si="63"/>
        <v>37.522290928957254</v>
      </c>
      <c r="H785" s="9">
        <f t="shared" si="64"/>
        <v>2.6086881543695234E-2</v>
      </c>
    </row>
    <row r="786" spans="2:8">
      <c r="B786" s="14">
        <v>44918.291666666664</v>
      </c>
      <c r="C786" s="15">
        <v>235.34559999999999</v>
      </c>
      <c r="D786" s="8">
        <f t="shared" si="60"/>
        <v>234.87445544133297</v>
      </c>
      <c r="E786" s="6">
        <f t="shared" si="61"/>
        <v>0.47114455866702087</v>
      </c>
      <c r="F786" s="6">
        <f t="shared" si="62"/>
        <v>0.47114455866702087</v>
      </c>
      <c r="G786" s="6">
        <f t="shared" si="63"/>
        <v>0.22197719516154188</v>
      </c>
      <c r="H786" s="9">
        <f t="shared" si="64"/>
        <v>2.0019263528488354E-3</v>
      </c>
    </row>
    <row r="787" spans="2:8">
      <c r="B787" s="14">
        <v>44922.291666666664</v>
      </c>
      <c r="C787" s="15">
        <v>233.60059999999999</v>
      </c>
      <c r="D787" s="8">
        <f t="shared" si="60"/>
        <v>235.34088855441334</v>
      </c>
      <c r="E787" s="6">
        <f t="shared" si="61"/>
        <v>-1.7402885544133539</v>
      </c>
      <c r="F787" s="6">
        <f t="shared" si="62"/>
        <v>1.7402885544133539</v>
      </c>
      <c r="G787" s="6">
        <f t="shared" si="63"/>
        <v>3.0286042526221211</v>
      </c>
      <c r="H787" s="9">
        <f t="shared" si="64"/>
        <v>7.4498462521643957E-3</v>
      </c>
    </row>
    <row r="788" spans="2:8">
      <c r="B788" s="14">
        <v>44923.291666666664</v>
      </c>
      <c r="C788" s="15">
        <v>231.20509999999999</v>
      </c>
      <c r="D788" s="8">
        <f t="shared" si="60"/>
        <v>233.61800288554412</v>
      </c>
      <c r="E788" s="6">
        <f t="shared" si="61"/>
        <v>-2.4129028855441277</v>
      </c>
      <c r="F788" s="6">
        <f t="shared" si="62"/>
        <v>2.4129028855441277</v>
      </c>
      <c r="G788" s="6">
        <f t="shared" si="63"/>
        <v>5.8221003350671774</v>
      </c>
      <c r="H788" s="9">
        <f t="shared" si="64"/>
        <v>1.0436200955533109E-2</v>
      </c>
    </row>
    <row r="789" spans="2:8">
      <c r="B789" s="14">
        <v>44924.291666666664</v>
      </c>
      <c r="C789" s="15">
        <v>237.5932</v>
      </c>
      <c r="D789" s="8">
        <f t="shared" si="60"/>
        <v>231.22922902885543</v>
      </c>
      <c r="E789" s="6">
        <f t="shared" si="61"/>
        <v>6.3639709711445676</v>
      </c>
      <c r="F789" s="6">
        <f t="shared" si="62"/>
        <v>6.3639709711445676</v>
      </c>
      <c r="G789" s="6">
        <f t="shared" si="63"/>
        <v>40.500126521570728</v>
      </c>
      <c r="H789" s="9">
        <f t="shared" si="64"/>
        <v>2.6785156187738402E-2</v>
      </c>
    </row>
    <row r="790" spans="2:8">
      <c r="B790" s="14">
        <v>44925.291666666664</v>
      </c>
      <c r="C790" s="15">
        <v>236.42009999999999</v>
      </c>
      <c r="D790" s="8">
        <f t="shared" si="60"/>
        <v>237.52956029028854</v>
      </c>
      <c r="E790" s="6">
        <f t="shared" si="61"/>
        <v>-1.1094602902885526</v>
      </c>
      <c r="F790" s="6">
        <f t="shared" si="62"/>
        <v>1.1094602902885526</v>
      </c>
      <c r="G790" s="6">
        <f t="shared" si="63"/>
        <v>1.2309021357271595</v>
      </c>
      <c r="H790" s="9">
        <f t="shared" si="64"/>
        <v>4.6927494332696445E-3</v>
      </c>
    </row>
    <row r="791" spans="2:8">
      <c r="B791" s="14">
        <v>44929.291666666664</v>
      </c>
      <c r="C791" s="15">
        <v>236.18350000000001</v>
      </c>
      <c r="D791" s="8">
        <f t="shared" si="60"/>
        <v>236.43119460290288</v>
      </c>
      <c r="E791" s="6">
        <f t="shared" si="61"/>
        <v>-0.24769460290286816</v>
      </c>
      <c r="F791" s="6">
        <f t="shared" si="62"/>
        <v>0.24769460290286816</v>
      </c>
      <c r="G791" s="6">
        <f t="shared" si="63"/>
        <v>6.1352616307209541E-2</v>
      </c>
      <c r="H791" s="9">
        <f t="shared" si="64"/>
        <v>1.0487379639257956E-3</v>
      </c>
    </row>
    <row r="792" spans="2:8">
      <c r="B792" s="14">
        <v>44930.291666666664</v>
      </c>
      <c r="C792" s="15">
        <v>225.85210000000001</v>
      </c>
      <c r="D792" s="8">
        <f t="shared" si="60"/>
        <v>236.18597694602903</v>
      </c>
      <c r="E792" s="6">
        <f t="shared" si="61"/>
        <v>-10.333876946029022</v>
      </c>
      <c r="F792" s="6">
        <f t="shared" si="62"/>
        <v>10.333876946029022</v>
      </c>
      <c r="G792" s="6">
        <f t="shared" si="63"/>
        <v>106.78901273567011</v>
      </c>
      <c r="H792" s="9">
        <f t="shared" si="64"/>
        <v>4.5755062476855526E-2</v>
      </c>
    </row>
    <row r="793" spans="2:8">
      <c r="B793" s="14">
        <v>44931.291666666664</v>
      </c>
      <c r="C793" s="15">
        <v>219.1584</v>
      </c>
      <c r="D793" s="8">
        <f t="shared" si="60"/>
        <v>225.9554387694603</v>
      </c>
      <c r="E793" s="6">
        <f t="shared" si="61"/>
        <v>-6.7970387694603005</v>
      </c>
      <c r="F793" s="6">
        <f t="shared" si="62"/>
        <v>6.7970387694603005</v>
      </c>
      <c r="G793" s="6">
        <f t="shared" si="63"/>
        <v>46.199736033546394</v>
      </c>
      <c r="H793" s="9">
        <f t="shared" si="64"/>
        <v>3.1014274467509803E-2</v>
      </c>
    </row>
    <row r="794" spans="2:8">
      <c r="B794" s="14">
        <v>44932.291666666664</v>
      </c>
      <c r="C794" s="15">
        <v>221.74119999999999</v>
      </c>
      <c r="D794" s="8">
        <f t="shared" si="60"/>
        <v>219.2263703876946</v>
      </c>
      <c r="E794" s="6">
        <f t="shared" si="61"/>
        <v>2.514829612305391</v>
      </c>
      <c r="F794" s="6">
        <f t="shared" si="62"/>
        <v>2.514829612305391</v>
      </c>
      <c r="G794" s="6">
        <f t="shared" si="63"/>
        <v>6.3243679789280831</v>
      </c>
      <c r="H794" s="9">
        <f t="shared" si="64"/>
        <v>1.134128259568087E-2</v>
      </c>
    </row>
    <row r="795" spans="2:8">
      <c r="B795" s="14">
        <v>44935.291666666664</v>
      </c>
      <c r="C795" s="15">
        <v>223.90020000000001</v>
      </c>
      <c r="D795" s="8">
        <f t="shared" si="60"/>
        <v>221.71605170387696</v>
      </c>
      <c r="E795" s="6">
        <f t="shared" si="61"/>
        <v>2.1841482961230554</v>
      </c>
      <c r="F795" s="6">
        <f t="shared" si="62"/>
        <v>2.1841482961230554</v>
      </c>
      <c r="G795" s="6">
        <f t="shared" si="63"/>
        <v>4.770503779457246</v>
      </c>
      <c r="H795" s="9">
        <f t="shared" si="64"/>
        <v>9.7550082408280805E-3</v>
      </c>
    </row>
    <row r="796" spans="2:8">
      <c r="B796" s="14">
        <v>44936.291666666664</v>
      </c>
      <c r="C796" s="15">
        <v>225.60570000000001</v>
      </c>
      <c r="D796" s="8">
        <f t="shared" si="60"/>
        <v>223.87835851703878</v>
      </c>
      <c r="E796" s="6">
        <f t="shared" si="61"/>
        <v>1.7273414829612364</v>
      </c>
      <c r="F796" s="6">
        <f t="shared" si="62"/>
        <v>1.7273414829612364</v>
      </c>
      <c r="G796" s="6">
        <f t="shared" si="63"/>
        <v>2.9837085987587231</v>
      </c>
      <c r="H796" s="9">
        <f t="shared" si="64"/>
        <v>7.6564620617353028E-3</v>
      </c>
    </row>
    <row r="797" spans="2:8">
      <c r="B797" s="14">
        <v>44937.291666666664</v>
      </c>
      <c r="C797" s="15">
        <v>232.42750000000001</v>
      </c>
      <c r="D797" s="8">
        <f t="shared" si="60"/>
        <v>225.5884265851704</v>
      </c>
      <c r="E797" s="6">
        <f t="shared" si="61"/>
        <v>6.8390734148296133</v>
      </c>
      <c r="F797" s="6">
        <f t="shared" si="62"/>
        <v>6.8390734148296133</v>
      </c>
      <c r="G797" s="6">
        <f t="shared" si="63"/>
        <v>46.772925173429186</v>
      </c>
      <c r="H797" s="9">
        <f t="shared" si="64"/>
        <v>2.94245449218772E-2</v>
      </c>
    </row>
    <row r="798" spans="2:8">
      <c r="B798" s="14">
        <v>44938.291666666664</v>
      </c>
      <c r="C798" s="15">
        <v>235.12870000000001</v>
      </c>
      <c r="D798" s="8">
        <f t="shared" si="60"/>
        <v>232.35910926585171</v>
      </c>
      <c r="E798" s="6">
        <f t="shared" si="61"/>
        <v>2.769590734148295</v>
      </c>
      <c r="F798" s="6">
        <f t="shared" si="62"/>
        <v>2.769590734148295</v>
      </c>
      <c r="G798" s="6">
        <f t="shared" si="63"/>
        <v>7.6706328346800916</v>
      </c>
      <c r="H798" s="9">
        <f t="shared" si="64"/>
        <v>1.1779041580837622E-2</v>
      </c>
    </row>
    <row r="799" spans="2:8">
      <c r="B799" s="14">
        <v>44939.291666666664</v>
      </c>
      <c r="C799" s="15">
        <v>235.83850000000001</v>
      </c>
      <c r="D799" s="8">
        <f t="shared" si="60"/>
        <v>235.10100409265851</v>
      </c>
      <c r="E799" s="6">
        <f t="shared" si="61"/>
        <v>0.73749590734149706</v>
      </c>
      <c r="F799" s="6">
        <f t="shared" si="62"/>
        <v>0.73749590734149706</v>
      </c>
      <c r="G799" s="6">
        <f t="shared" si="63"/>
        <v>0.54390021334545802</v>
      </c>
      <c r="H799" s="9">
        <f t="shared" si="64"/>
        <v>3.1271226171362904E-3</v>
      </c>
    </row>
    <row r="800" spans="2:8">
      <c r="B800" s="14">
        <v>44943.291666666664</v>
      </c>
      <c r="C800" s="15">
        <v>236.9426</v>
      </c>
      <c r="D800" s="8">
        <f t="shared" si="60"/>
        <v>235.83112504092659</v>
      </c>
      <c r="E800" s="6">
        <f t="shared" si="61"/>
        <v>1.111474959073405</v>
      </c>
      <c r="F800" s="6">
        <f t="shared" si="62"/>
        <v>1.111474959073405</v>
      </c>
      <c r="G800" s="6">
        <f t="shared" si="63"/>
        <v>1.2353765846472273</v>
      </c>
      <c r="H800" s="9">
        <f t="shared" si="64"/>
        <v>4.69090386901049E-3</v>
      </c>
    </row>
    <row r="801" spans="2:8">
      <c r="B801" s="14">
        <v>44944.291666666664</v>
      </c>
      <c r="C801" s="15">
        <v>232.46700000000001</v>
      </c>
      <c r="D801" s="8">
        <f t="shared" si="60"/>
        <v>236.93148525040925</v>
      </c>
      <c r="E801" s="6">
        <f t="shared" si="61"/>
        <v>-4.4644852504092398</v>
      </c>
      <c r="F801" s="6">
        <f t="shared" si="62"/>
        <v>4.4644852504092398</v>
      </c>
      <c r="G801" s="6">
        <f t="shared" si="63"/>
        <v>19.931628551121651</v>
      </c>
      <c r="H801" s="9">
        <f t="shared" si="64"/>
        <v>1.9204812942952072E-2</v>
      </c>
    </row>
    <row r="802" spans="2:8">
      <c r="B802" s="14">
        <v>44945.291666666664</v>
      </c>
      <c r="C802" s="15">
        <v>228.642</v>
      </c>
      <c r="D802" s="8">
        <f t="shared" si="60"/>
        <v>232.51164485250411</v>
      </c>
      <c r="E802" s="6">
        <f t="shared" si="61"/>
        <v>-3.8696448525041092</v>
      </c>
      <c r="F802" s="6">
        <f t="shared" si="62"/>
        <v>3.8696448525041092</v>
      </c>
      <c r="G802" s="6">
        <f t="shared" si="63"/>
        <v>14.974151284511549</v>
      </c>
      <c r="H802" s="9">
        <f t="shared" si="64"/>
        <v>1.692447079934618E-2</v>
      </c>
    </row>
    <row r="803" spans="2:8">
      <c r="B803" s="14">
        <v>44946.291666666664</v>
      </c>
      <c r="C803" s="15">
        <v>236.81450000000001</v>
      </c>
      <c r="D803" s="8">
        <f t="shared" si="60"/>
        <v>228.68069644852505</v>
      </c>
      <c r="E803" s="6">
        <f t="shared" si="61"/>
        <v>8.1338035514749549</v>
      </c>
      <c r="F803" s="6">
        <f t="shared" si="62"/>
        <v>8.1338035514749549</v>
      </c>
      <c r="G803" s="6">
        <f t="shared" si="63"/>
        <v>66.158760213986596</v>
      </c>
      <c r="H803" s="9">
        <f t="shared" si="64"/>
        <v>3.4346729408355293E-2</v>
      </c>
    </row>
    <row r="804" spans="2:8">
      <c r="B804" s="14">
        <v>44949.291666666664</v>
      </c>
      <c r="C804" s="15">
        <v>239.14099999999999</v>
      </c>
      <c r="D804" s="8">
        <f t="shared" si="60"/>
        <v>236.73316196448528</v>
      </c>
      <c r="E804" s="6">
        <f t="shared" si="61"/>
        <v>2.4078380355147146</v>
      </c>
      <c r="F804" s="6">
        <f t="shared" si="62"/>
        <v>2.4078380355147146</v>
      </c>
      <c r="G804" s="6">
        <f t="shared" si="63"/>
        <v>5.7976840052713605</v>
      </c>
      <c r="H804" s="9">
        <f t="shared" si="64"/>
        <v>1.0068696022491814E-2</v>
      </c>
    </row>
    <row r="805" spans="2:8">
      <c r="B805" s="14">
        <v>44950.291666666664</v>
      </c>
      <c r="C805" s="15">
        <v>238.6086</v>
      </c>
      <c r="D805" s="8">
        <f t="shared" si="60"/>
        <v>239.11692161964484</v>
      </c>
      <c r="E805" s="6">
        <f t="shared" si="61"/>
        <v>-0.50832161964484612</v>
      </c>
      <c r="F805" s="6">
        <f t="shared" si="62"/>
        <v>0.50832161964484612</v>
      </c>
      <c r="G805" s="6">
        <f t="shared" si="63"/>
        <v>0.25839086899835961</v>
      </c>
      <c r="H805" s="9">
        <f t="shared" si="64"/>
        <v>2.1303574961038544E-3</v>
      </c>
    </row>
    <row r="806" spans="2:8">
      <c r="B806" s="14">
        <v>44951.291666666664</v>
      </c>
      <c r="C806" s="15">
        <v>237.19890000000001</v>
      </c>
      <c r="D806" s="8">
        <f t="shared" si="60"/>
        <v>238.61368321619645</v>
      </c>
      <c r="E806" s="6">
        <f t="shared" si="61"/>
        <v>-1.4147832161964402</v>
      </c>
      <c r="F806" s="6">
        <f t="shared" si="62"/>
        <v>1.4147832161964402</v>
      </c>
      <c r="G806" s="6">
        <f t="shared" si="63"/>
        <v>2.0016115488311432</v>
      </c>
      <c r="H806" s="9">
        <f t="shared" si="64"/>
        <v>5.9645437487123257E-3</v>
      </c>
    </row>
    <row r="807" spans="2:8">
      <c r="B807" s="14">
        <v>44952.291666666664</v>
      </c>
      <c r="C807" s="15">
        <v>244.48419999999999</v>
      </c>
      <c r="D807" s="8">
        <f t="shared" si="60"/>
        <v>237.21304783216198</v>
      </c>
      <c r="E807" s="6">
        <f t="shared" si="61"/>
        <v>7.2711521678380109</v>
      </c>
      <c r="F807" s="6">
        <f t="shared" si="62"/>
        <v>7.2711521678380109</v>
      </c>
      <c r="G807" s="6">
        <f t="shared" si="63"/>
        <v>52.869653847855403</v>
      </c>
      <c r="H807" s="9">
        <f t="shared" si="64"/>
        <v>2.9740785571574814E-2</v>
      </c>
    </row>
    <row r="808" spans="2:8">
      <c r="B808" s="14">
        <v>44953.291666666664</v>
      </c>
      <c r="C808" s="15">
        <v>244.64189999999999</v>
      </c>
      <c r="D808" s="8">
        <f t="shared" si="60"/>
        <v>244.41148847832162</v>
      </c>
      <c r="E808" s="6">
        <f t="shared" si="61"/>
        <v>0.23041152167837708</v>
      </c>
      <c r="F808" s="6">
        <f t="shared" si="62"/>
        <v>0.23041152167837708</v>
      </c>
      <c r="G808" s="6">
        <f t="shared" si="63"/>
        <v>5.3089469322145234E-2</v>
      </c>
      <c r="H808" s="9">
        <f t="shared" si="64"/>
        <v>9.4183180264041893E-4</v>
      </c>
    </row>
    <row r="809" spans="2:8">
      <c r="B809" s="14">
        <v>44956.291666666664</v>
      </c>
      <c r="C809" s="15">
        <v>239.26910000000001</v>
      </c>
      <c r="D809" s="8">
        <f t="shared" si="60"/>
        <v>244.6395958847832</v>
      </c>
      <c r="E809" s="6">
        <f t="shared" si="61"/>
        <v>-5.3704958847831961</v>
      </c>
      <c r="F809" s="6">
        <f t="shared" si="62"/>
        <v>5.3704958847831961</v>
      </c>
      <c r="G809" s="6">
        <f t="shared" si="63"/>
        <v>28.842226048473243</v>
      </c>
      <c r="H809" s="9">
        <f t="shared" si="64"/>
        <v>2.2445421848384082E-2</v>
      </c>
    </row>
    <row r="810" spans="2:8">
      <c r="B810" s="14">
        <v>44957.291666666664</v>
      </c>
      <c r="C810" s="15">
        <v>244.29679999999999</v>
      </c>
      <c r="D810" s="8">
        <f t="shared" si="60"/>
        <v>239.32280495884783</v>
      </c>
      <c r="E810" s="6">
        <f t="shared" si="61"/>
        <v>4.9739950411521647</v>
      </c>
      <c r="F810" s="6">
        <f t="shared" si="62"/>
        <v>4.9739950411521647</v>
      </c>
      <c r="G810" s="6">
        <f t="shared" si="63"/>
        <v>24.740626669406325</v>
      </c>
      <c r="H810" s="9">
        <f t="shared" si="64"/>
        <v>2.0360459249372749E-2</v>
      </c>
    </row>
    <row r="811" spans="2:8">
      <c r="B811" s="14">
        <v>44958.291666666664</v>
      </c>
      <c r="C811" s="15">
        <v>249.16679999999999</v>
      </c>
      <c r="D811" s="8">
        <f t="shared" si="60"/>
        <v>244.24706004958847</v>
      </c>
      <c r="E811" s="6">
        <f t="shared" si="61"/>
        <v>4.9197399504115253</v>
      </c>
      <c r="F811" s="6">
        <f t="shared" si="62"/>
        <v>4.9197399504115253</v>
      </c>
      <c r="G811" s="6">
        <f t="shared" si="63"/>
        <v>24.203841179675198</v>
      </c>
      <c r="H811" s="9">
        <f t="shared" si="64"/>
        <v>1.9744765154954533E-2</v>
      </c>
    </row>
    <row r="812" spans="2:8">
      <c r="B812" s="14">
        <v>44959.291666666664</v>
      </c>
      <c r="C812" s="15">
        <v>260.84879999999998</v>
      </c>
      <c r="D812" s="8">
        <f t="shared" si="60"/>
        <v>249.11760260049587</v>
      </c>
      <c r="E812" s="6">
        <f t="shared" si="61"/>
        <v>11.731197399504111</v>
      </c>
      <c r="F812" s="6">
        <f t="shared" si="62"/>
        <v>11.731197399504111</v>
      </c>
      <c r="G812" s="6">
        <f t="shared" si="63"/>
        <v>137.62099242613203</v>
      </c>
      <c r="H812" s="9">
        <f t="shared" si="64"/>
        <v>4.4973169895756129E-2</v>
      </c>
    </row>
    <row r="813" spans="2:8">
      <c r="B813" s="14">
        <v>44960.291666666664</v>
      </c>
      <c r="C813" s="15">
        <v>254.6874</v>
      </c>
      <c r="D813" s="8">
        <f t="shared" si="60"/>
        <v>260.73148802600491</v>
      </c>
      <c r="E813" s="6">
        <f t="shared" si="61"/>
        <v>-6.0440880260049141</v>
      </c>
      <c r="F813" s="6">
        <f t="shared" si="62"/>
        <v>6.0440880260049141</v>
      </c>
      <c r="G813" s="6">
        <f t="shared" si="63"/>
        <v>36.531000066095977</v>
      </c>
      <c r="H813" s="9">
        <f t="shared" si="64"/>
        <v>2.3731397886212331E-2</v>
      </c>
    </row>
    <row r="814" spans="2:8">
      <c r="B814" s="14">
        <v>44963.291666666664</v>
      </c>
      <c r="C814" s="15">
        <v>253.12979999999999</v>
      </c>
      <c r="D814" s="8">
        <f t="shared" si="60"/>
        <v>254.74784088026004</v>
      </c>
      <c r="E814" s="6">
        <f t="shared" si="61"/>
        <v>-1.6180408802600539</v>
      </c>
      <c r="F814" s="6">
        <f t="shared" si="62"/>
        <v>1.6180408802600539</v>
      </c>
      <c r="G814" s="6">
        <f t="shared" si="63"/>
        <v>2.61805629019273</v>
      </c>
      <c r="H814" s="9">
        <f t="shared" si="64"/>
        <v>6.3921390537979086E-3</v>
      </c>
    </row>
    <row r="815" spans="2:8">
      <c r="B815" s="14">
        <v>44964.291666666664</v>
      </c>
      <c r="C815" s="15">
        <v>263.76679999999999</v>
      </c>
      <c r="D815" s="8">
        <f t="shared" si="60"/>
        <v>253.14598040880259</v>
      </c>
      <c r="E815" s="6">
        <f t="shared" si="61"/>
        <v>10.620819591197403</v>
      </c>
      <c r="F815" s="6">
        <f t="shared" si="62"/>
        <v>10.620819591197403</v>
      </c>
      <c r="G815" s="6">
        <f t="shared" si="63"/>
        <v>112.80180878876257</v>
      </c>
      <c r="H815" s="9">
        <f t="shared" si="64"/>
        <v>4.0265945491234696E-2</v>
      </c>
    </row>
    <row r="816" spans="2:8">
      <c r="B816" s="14">
        <v>44965.291666666664</v>
      </c>
      <c r="C816" s="15">
        <v>262.9486</v>
      </c>
      <c r="D816" s="8">
        <f t="shared" si="60"/>
        <v>263.66059180408797</v>
      </c>
      <c r="E816" s="6">
        <f t="shared" si="61"/>
        <v>-0.71199180408797247</v>
      </c>
      <c r="F816" s="6">
        <f t="shared" si="62"/>
        <v>0.71199180408797247</v>
      </c>
      <c r="G816" s="6">
        <f t="shared" si="63"/>
        <v>0.50693232908844577</v>
      </c>
      <c r="H816" s="9">
        <f t="shared" si="64"/>
        <v>2.7077223612826705E-3</v>
      </c>
    </row>
    <row r="817" spans="2:8">
      <c r="B817" s="14">
        <v>44966.291666666664</v>
      </c>
      <c r="C817" s="15">
        <v>259.8827</v>
      </c>
      <c r="D817" s="8">
        <f t="shared" si="60"/>
        <v>262.95571991804087</v>
      </c>
      <c r="E817" s="6">
        <f t="shared" si="61"/>
        <v>-3.0730199180408704</v>
      </c>
      <c r="F817" s="6">
        <f t="shared" si="62"/>
        <v>3.0730199180408704</v>
      </c>
      <c r="G817" s="6">
        <f t="shared" si="63"/>
        <v>9.4434514166759183</v>
      </c>
      <c r="H817" s="9">
        <f t="shared" si="64"/>
        <v>1.1824642109847521E-2</v>
      </c>
    </row>
    <row r="818" spans="2:8">
      <c r="B818" s="14">
        <v>44967.291666666664</v>
      </c>
      <c r="C818" s="15">
        <v>259.37009999999998</v>
      </c>
      <c r="D818" s="8">
        <f t="shared" si="60"/>
        <v>259.91343019918037</v>
      </c>
      <c r="E818" s="6">
        <f t="shared" si="61"/>
        <v>-0.54333019918038872</v>
      </c>
      <c r="F818" s="6">
        <f t="shared" si="62"/>
        <v>0.54333019918038872</v>
      </c>
      <c r="G818" s="6">
        <f t="shared" si="63"/>
        <v>0.29520770534140089</v>
      </c>
      <c r="H818" s="9">
        <f t="shared" si="64"/>
        <v>2.0948066071624629E-3</v>
      </c>
    </row>
    <row r="819" spans="2:8">
      <c r="B819" s="14">
        <v>44970.291666666664</v>
      </c>
      <c r="C819" s="15">
        <v>267.47359999999998</v>
      </c>
      <c r="D819" s="8">
        <f t="shared" si="60"/>
        <v>259.37553330199177</v>
      </c>
      <c r="E819" s="6">
        <f t="shared" si="61"/>
        <v>8.0980666980082106</v>
      </c>
      <c r="F819" s="6">
        <f t="shared" si="62"/>
        <v>8.0980666980082106</v>
      </c>
      <c r="G819" s="6">
        <f t="shared" si="63"/>
        <v>65.578684245389596</v>
      </c>
      <c r="H819" s="9">
        <f t="shared" si="64"/>
        <v>3.0276134534429608E-2</v>
      </c>
    </row>
    <row r="820" spans="2:8">
      <c r="B820" s="14">
        <v>44971.291666666664</v>
      </c>
      <c r="C820" s="15">
        <v>268.31150000000002</v>
      </c>
      <c r="D820" s="8">
        <f t="shared" si="60"/>
        <v>267.39261933301992</v>
      </c>
      <c r="E820" s="6">
        <f t="shared" si="61"/>
        <v>0.91888066698010107</v>
      </c>
      <c r="F820" s="6">
        <f t="shared" si="62"/>
        <v>0.91888066698010107</v>
      </c>
      <c r="G820" s="6">
        <f t="shared" si="63"/>
        <v>0.84434168014979538</v>
      </c>
      <c r="H820" s="9">
        <f t="shared" si="64"/>
        <v>3.4246786551456088E-3</v>
      </c>
    </row>
    <row r="821" spans="2:8">
      <c r="B821" s="14">
        <v>44972.291666666664</v>
      </c>
      <c r="C821" s="15">
        <v>266.16699999999997</v>
      </c>
      <c r="D821" s="8">
        <f t="shared" si="60"/>
        <v>268.30231119333024</v>
      </c>
      <c r="E821" s="6">
        <f t="shared" si="61"/>
        <v>-2.1353111933302671</v>
      </c>
      <c r="F821" s="6">
        <f t="shared" si="62"/>
        <v>2.1353111933302671</v>
      </c>
      <c r="G821" s="6">
        <f t="shared" si="63"/>
        <v>4.5595538923615289</v>
      </c>
      <c r="H821" s="9">
        <f t="shared" si="64"/>
        <v>8.0224490388750951E-3</v>
      </c>
    </row>
    <row r="822" spans="2:8">
      <c r="B822" s="14">
        <v>44973.291666666664</v>
      </c>
      <c r="C822" s="15">
        <v>259.08080000000001</v>
      </c>
      <c r="D822" s="8">
        <f t="shared" si="60"/>
        <v>266.18835311193328</v>
      </c>
      <c r="E822" s="6">
        <f t="shared" si="61"/>
        <v>-7.1075531119332709</v>
      </c>
      <c r="F822" s="6">
        <f t="shared" si="62"/>
        <v>7.1075531119332709</v>
      </c>
      <c r="G822" s="6">
        <f t="shared" si="63"/>
        <v>50.517311238952324</v>
      </c>
      <c r="H822" s="9">
        <f t="shared" si="64"/>
        <v>2.7433731530600764E-2</v>
      </c>
    </row>
    <row r="823" spans="2:8">
      <c r="B823" s="14">
        <v>44974.291666666664</v>
      </c>
      <c r="C823" s="15">
        <v>255.03870000000001</v>
      </c>
      <c r="D823" s="8">
        <f t="shared" si="60"/>
        <v>259.15187553111934</v>
      </c>
      <c r="E823" s="6">
        <f t="shared" si="61"/>
        <v>-4.1131755311193388</v>
      </c>
      <c r="F823" s="6">
        <f t="shared" si="62"/>
        <v>4.1131755311193388</v>
      </c>
      <c r="G823" s="6">
        <f t="shared" si="63"/>
        <v>16.918212949798853</v>
      </c>
      <c r="H823" s="9">
        <f t="shared" si="64"/>
        <v>1.6127652513596324E-2</v>
      </c>
    </row>
    <row r="824" spans="2:8">
      <c r="B824" s="14">
        <v>44978.291666666664</v>
      </c>
      <c r="C824" s="15">
        <v>249.71180000000001</v>
      </c>
      <c r="D824" s="8">
        <f t="shared" si="60"/>
        <v>255.0798317553112</v>
      </c>
      <c r="E824" s="6">
        <f t="shared" si="61"/>
        <v>-5.3680317553111934</v>
      </c>
      <c r="F824" s="6">
        <f t="shared" si="62"/>
        <v>5.3680317553111934</v>
      </c>
      <c r="G824" s="6">
        <f t="shared" si="63"/>
        <v>28.81576492602937</v>
      </c>
      <c r="H824" s="9">
        <f t="shared" si="64"/>
        <v>2.1496908657545191E-2</v>
      </c>
    </row>
    <row r="825" spans="2:8">
      <c r="B825" s="14">
        <v>44979.291666666664</v>
      </c>
      <c r="C825" s="15">
        <v>248.56540000000001</v>
      </c>
      <c r="D825" s="8">
        <f t="shared" si="60"/>
        <v>249.76548031755311</v>
      </c>
      <c r="E825" s="6">
        <f t="shared" si="61"/>
        <v>-1.2000803175531018</v>
      </c>
      <c r="F825" s="6">
        <f t="shared" si="62"/>
        <v>1.2000803175531018</v>
      </c>
      <c r="G825" s="6">
        <f t="shared" si="63"/>
        <v>1.4401927685783538</v>
      </c>
      <c r="H825" s="9">
        <f t="shared" si="64"/>
        <v>4.8280264170037415E-3</v>
      </c>
    </row>
    <row r="826" spans="2:8">
      <c r="B826" s="14">
        <v>44980.291666666664</v>
      </c>
      <c r="C826" s="15">
        <v>251.78729999999999</v>
      </c>
      <c r="D826" s="8">
        <f t="shared" si="60"/>
        <v>248.57740080317552</v>
      </c>
      <c r="E826" s="6">
        <f t="shared" si="61"/>
        <v>3.2098991968244661</v>
      </c>
      <c r="F826" s="6">
        <f t="shared" si="62"/>
        <v>3.2098991968244661</v>
      </c>
      <c r="G826" s="6">
        <f t="shared" si="63"/>
        <v>10.303452853774353</v>
      </c>
      <c r="H826" s="9">
        <f t="shared" si="64"/>
        <v>1.2748455529029725E-2</v>
      </c>
    </row>
    <row r="827" spans="2:8">
      <c r="B827" s="14">
        <v>44981.291666666664</v>
      </c>
      <c r="C827" s="15">
        <v>246.3022</v>
      </c>
      <c r="D827" s="8">
        <f t="shared" si="60"/>
        <v>251.75520100803175</v>
      </c>
      <c r="E827" s="6">
        <f t="shared" si="61"/>
        <v>-5.4530010080317481</v>
      </c>
      <c r="F827" s="6">
        <f t="shared" si="62"/>
        <v>5.4530010080317481</v>
      </c>
      <c r="G827" s="6">
        <f t="shared" si="63"/>
        <v>29.735219993595262</v>
      </c>
      <c r="H827" s="9">
        <f t="shared" si="64"/>
        <v>2.2139473411247435E-2</v>
      </c>
    </row>
    <row r="828" spans="2:8">
      <c r="B828" s="14">
        <v>44984.291666666664</v>
      </c>
      <c r="C828" s="15">
        <v>247.2312</v>
      </c>
      <c r="D828" s="8">
        <f t="shared" si="60"/>
        <v>246.35673001008033</v>
      </c>
      <c r="E828" s="6">
        <f t="shared" si="61"/>
        <v>0.87446998991967462</v>
      </c>
      <c r="F828" s="6">
        <f t="shared" si="62"/>
        <v>0.87446998991967462</v>
      </c>
      <c r="G828" s="6">
        <f t="shared" si="63"/>
        <v>0.76469776327011585</v>
      </c>
      <c r="H828" s="9">
        <f t="shared" si="64"/>
        <v>3.5370535349894131E-3</v>
      </c>
    </row>
    <row r="829" spans="2:8">
      <c r="B829" s="14">
        <v>44985.291666666664</v>
      </c>
      <c r="C829" s="15">
        <v>246.4999</v>
      </c>
      <c r="D829" s="8">
        <f t="shared" si="60"/>
        <v>247.22245530010082</v>
      </c>
      <c r="E829" s="6">
        <f t="shared" si="61"/>
        <v>-0.72255530010082225</v>
      </c>
      <c r="F829" s="6">
        <f t="shared" si="62"/>
        <v>0.72255530010082225</v>
      </c>
      <c r="G829" s="6">
        <f t="shared" si="63"/>
        <v>0.5220861617037893</v>
      </c>
      <c r="H829" s="9">
        <f t="shared" si="64"/>
        <v>2.9312600130905623E-3</v>
      </c>
    </row>
    <row r="830" spans="2:8">
      <c r="B830" s="14">
        <v>44986.291666666664</v>
      </c>
      <c r="C830" s="15">
        <v>243.38679999999999</v>
      </c>
      <c r="D830" s="8">
        <f t="shared" si="60"/>
        <v>246.507125553001</v>
      </c>
      <c r="E830" s="6">
        <f t="shared" si="61"/>
        <v>-3.1203255530010097</v>
      </c>
      <c r="F830" s="6">
        <f t="shared" si="62"/>
        <v>3.1203255530010097</v>
      </c>
      <c r="G830" s="6">
        <f t="shared" si="63"/>
        <v>9.7364315567110573</v>
      </c>
      <c r="H830" s="9">
        <f t="shared" si="64"/>
        <v>1.2820438713196483E-2</v>
      </c>
    </row>
    <row r="831" spans="2:8">
      <c r="B831" s="14">
        <v>44987.291666666664</v>
      </c>
      <c r="C831" s="15">
        <v>248.17009999999999</v>
      </c>
      <c r="D831" s="8">
        <f t="shared" si="60"/>
        <v>243.41800325553001</v>
      </c>
      <c r="E831" s="6">
        <f t="shared" si="61"/>
        <v>4.7520967444699806</v>
      </c>
      <c r="F831" s="6">
        <f t="shared" si="62"/>
        <v>4.7520967444699806</v>
      </c>
      <c r="G831" s="6">
        <f t="shared" si="63"/>
        <v>22.58242346880219</v>
      </c>
      <c r="H831" s="9">
        <f t="shared" si="64"/>
        <v>1.9148546680160021E-2</v>
      </c>
    </row>
    <row r="832" spans="2:8">
      <c r="B832" s="14">
        <v>44988.291666666664</v>
      </c>
      <c r="C832" s="15">
        <v>252.30119999999999</v>
      </c>
      <c r="D832" s="8">
        <f t="shared" si="60"/>
        <v>248.12257903255528</v>
      </c>
      <c r="E832" s="6">
        <f t="shared" si="61"/>
        <v>4.178620967444715</v>
      </c>
      <c r="F832" s="6">
        <f t="shared" si="62"/>
        <v>4.178620967444715</v>
      </c>
      <c r="G832" s="6">
        <f t="shared" si="63"/>
        <v>17.460873189568606</v>
      </c>
      <c r="H832" s="9">
        <f t="shared" si="64"/>
        <v>1.6562033662323901E-2</v>
      </c>
    </row>
    <row r="833" spans="2:8">
      <c r="B833" s="14">
        <v>44991.291666666664</v>
      </c>
      <c r="C833" s="15">
        <v>253.86269999999999</v>
      </c>
      <c r="D833" s="8">
        <f t="shared" si="60"/>
        <v>252.25941379032557</v>
      </c>
      <c r="E833" s="6">
        <f t="shared" si="61"/>
        <v>1.6032862096744225</v>
      </c>
      <c r="F833" s="6">
        <f t="shared" si="62"/>
        <v>1.6032862096744225</v>
      </c>
      <c r="G833" s="6">
        <f t="shared" si="63"/>
        <v>2.5705266701321761</v>
      </c>
      <c r="H833" s="9">
        <f t="shared" si="64"/>
        <v>6.3155643175402398E-3</v>
      </c>
    </row>
    <row r="834" spans="2:8">
      <c r="B834" s="14">
        <v>44992.291666666664</v>
      </c>
      <c r="C834" s="15">
        <v>251.17449999999999</v>
      </c>
      <c r="D834" s="8">
        <f t="shared" si="60"/>
        <v>253.84666713790327</v>
      </c>
      <c r="E834" s="6">
        <f t="shared" si="61"/>
        <v>-2.6721671379032728</v>
      </c>
      <c r="F834" s="6">
        <f t="shared" si="62"/>
        <v>2.6721671379032728</v>
      </c>
      <c r="G834" s="6">
        <f t="shared" si="63"/>
        <v>7.1404772128901683</v>
      </c>
      <c r="H834" s="9">
        <f t="shared" si="64"/>
        <v>1.0638687995410652E-2</v>
      </c>
    </row>
    <row r="835" spans="2:8">
      <c r="B835" s="14">
        <v>44993.291666666664</v>
      </c>
      <c r="C835" s="15">
        <v>250.72980000000001</v>
      </c>
      <c r="D835" s="8">
        <f t="shared" si="60"/>
        <v>251.20122167137905</v>
      </c>
      <c r="E835" s="6">
        <f t="shared" si="61"/>
        <v>-0.47142167137903357</v>
      </c>
      <c r="F835" s="6">
        <f t="shared" si="62"/>
        <v>0.47142167137903357</v>
      </c>
      <c r="G835" s="6">
        <f t="shared" si="63"/>
        <v>0.22223839224580152</v>
      </c>
      <c r="H835" s="9">
        <f t="shared" si="64"/>
        <v>1.8801980114810189E-3</v>
      </c>
    </row>
    <row r="836" spans="2:8">
      <c r="B836" s="14">
        <v>44994.291666666664</v>
      </c>
      <c r="C836" s="15">
        <v>249.36590000000001</v>
      </c>
      <c r="D836" s="8">
        <f t="shared" ref="D836:D899" si="65">alpha*C835+(1-alpha)*D835</f>
        <v>250.73451421671382</v>
      </c>
      <c r="E836" s="6">
        <f t="shared" ref="E836:E899" si="66">C836-D836</f>
        <v>-1.3686142167138087</v>
      </c>
      <c r="F836" s="6">
        <f t="shared" ref="F836:F899" si="67">ABS(E836)</f>
        <v>1.3686142167138087</v>
      </c>
      <c r="G836" s="6">
        <f t="shared" ref="G836:G899" si="68">E836^2</f>
        <v>1.873104874191152</v>
      </c>
      <c r="H836" s="9">
        <f t="shared" ref="H836:H899" si="69">F836/C836</f>
        <v>5.488377587768851E-3</v>
      </c>
    </row>
    <row r="837" spans="2:8">
      <c r="B837" s="14">
        <v>44995.291666666664</v>
      </c>
      <c r="C837" s="15">
        <v>245.67959999999999</v>
      </c>
      <c r="D837" s="8">
        <f t="shared" si="65"/>
        <v>249.37958614216714</v>
      </c>
      <c r="E837" s="6">
        <f t="shared" si="66"/>
        <v>-3.6999861421671483</v>
      </c>
      <c r="F837" s="6">
        <f t="shared" si="67"/>
        <v>3.6999861421671483</v>
      </c>
      <c r="G837" s="6">
        <f t="shared" si="68"/>
        <v>13.689897452228937</v>
      </c>
      <c r="H837" s="9">
        <f t="shared" si="69"/>
        <v>1.5060209077868689E-2</v>
      </c>
    </row>
    <row r="838" spans="2:8">
      <c r="B838" s="14">
        <v>44998.291666666664</v>
      </c>
      <c r="C838" s="15">
        <v>250.94720000000001</v>
      </c>
      <c r="D838" s="8">
        <f t="shared" si="65"/>
        <v>245.71659986142166</v>
      </c>
      <c r="E838" s="6">
        <f t="shared" si="66"/>
        <v>5.2306001385783532</v>
      </c>
      <c r="F838" s="6">
        <f t="shared" si="67"/>
        <v>5.2306001385783532</v>
      </c>
      <c r="G838" s="6">
        <f t="shared" si="68"/>
        <v>27.359177809695886</v>
      </c>
      <c r="H838" s="9">
        <f t="shared" si="69"/>
        <v>2.0843428970629491E-2</v>
      </c>
    </row>
    <row r="839" spans="2:8">
      <c r="B839" s="14">
        <v>44999.291666666664</v>
      </c>
      <c r="C839" s="15">
        <v>257.73680000000002</v>
      </c>
      <c r="D839" s="8">
        <f t="shared" si="65"/>
        <v>250.89489399861424</v>
      </c>
      <c r="E839" s="6">
        <f t="shared" si="66"/>
        <v>6.8419060013857802</v>
      </c>
      <c r="F839" s="6">
        <f t="shared" si="67"/>
        <v>6.8419060013857802</v>
      </c>
      <c r="G839" s="6">
        <f t="shared" si="68"/>
        <v>46.811677731798753</v>
      </c>
      <c r="H839" s="9">
        <f t="shared" si="69"/>
        <v>2.6546096643497476E-2</v>
      </c>
    </row>
    <row r="840" spans="2:8">
      <c r="B840" s="14">
        <v>45000.291666666664</v>
      </c>
      <c r="C840" s="15">
        <v>262.33229999999998</v>
      </c>
      <c r="D840" s="8">
        <f t="shared" si="65"/>
        <v>257.66838093998615</v>
      </c>
      <c r="E840" s="6">
        <f t="shared" si="66"/>
        <v>4.6639190600138249</v>
      </c>
      <c r="F840" s="6">
        <f t="shared" si="67"/>
        <v>4.6639190600138249</v>
      </c>
      <c r="G840" s="6">
        <f t="shared" si="68"/>
        <v>21.75214099836024</v>
      </c>
      <c r="H840" s="9">
        <f t="shared" si="69"/>
        <v>1.7778668734325986E-2</v>
      </c>
    </row>
    <row r="841" spans="2:8">
      <c r="B841" s="14">
        <v>45001.291666666664</v>
      </c>
      <c r="C841" s="15">
        <v>272.96640000000002</v>
      </c>
      <c r="D841" s="8">
        <f t="shared" si="65"/>
        <v>262.28566080939981</v>
      </c>
      <c r="E841" s="6">
        <f t="shared" si="66"/>
        <v>10.680739190600207</v>
      </c>
      <c r="F841" s="6">
        <f t="shared" si="67"/>
        <v>10.680739190600207</v>
      </c>
      <c r="G841" s="6">
        <f t="shared" si="68"/>
        <v>114.07818965762316</v>
      </c>
      <c r="H841" s="9">
        <f t="shared" si="69"/>
        <v>3.9128402582150057E-2</v>
      </c>
    </row>
    <row r="842" spans="2:8">
      <c r="B842" s="14">
        <v>45002.291666666664</v>
      </c>
      <c r="C842" s="15">
        <v>276.1585</v>
      </c>
      <c r="D842" s="8">
        <f t="shared" si="65"/>
        <v>272.85959260809403</v>
      </c>
      <c r="E842" s="6">
        <f t="shared" si="66"/>
        <v>3.2989073919059706</v>
      </c>
      <c r="F842" s="6">
        <f t="shared" si="67"/>
        <v>3.2989073919059706</v>
      </c>
      <c r="G842" s="6">
        <f t="shared" si="68"/>
        <v>10.882789980371854</v>
      </c>
      <c r="H842" s="9">
        <f t="shared" si="69"/>
        <v>1.1945702891296015E-2</v>
      </c>
    </row>
    <row r="843" spans="2:8">
      <c r="B843" s="14">
        <v>45005.291666666664</v>
      </c>
      <c r="C843" s="15">
        <v>269.04289999999997</v>
      </c>
      <c r="D843" s="8">
        <f t="shared" si="65"/>
        <v>276.12551092608095</v>
      </c>
      <c r="E843" s="6">
        <f t="shared" si="66"/>
        <v>-7.0826109260809744</v>
      </c>
      <c r="F843" s="6">
        <f t="shared" si="67"/>
        <v>7.0826109260809744</v>
      </c>
      <c r="G843" s="6">
        <f t="shared" si="68"/>
        <v>50.163377530241597</v>
      </c>
      <c r="H843" s="9">
        <f t="shared" si="69"/>
        <v>2.6325210314343827E-2</v>
      </c>
    </row>
    <row r="844" spans="2:8">
      <c r="B844" s="14">
        <v>45006.291666666664</v>
      </c>
      <c r="C844" s="15">
        <v>270.57470000000001</v>
      </c>
      <c r="D844" s="8">
        <f t="shared" si="65"/>
        <v>269.11372610926077</v>
      </c>
      <c r="E844" s="6">
        <f t="shared" si="66"/>
        <v>1.4609738907392398</v>
      </c>
      <c r="F844" s="6">
        <f t="shared" si="67"/>
        <v>1.4609738907392398</v>
      </c>
      <c r="G844" s="6">
        <f t="shared" si="68"/>
        <v>2.1344447094217522</v>
      </c>
      <c r="H844" s="9">
        <f t="shared" si="69"/>
        <v>5.3995214287930089E-3</v>
      </c>
    </row>
    <row r="845" spans="2:8">
      <c r="B845" s="14">
        <v>45007.291666666664</v>
      </c>
      <c r="C845" s="15">
        <v>269.10210000000001</v>
      </c>
      <c r="D845" s="8">
        <f t="shared" si="65"/>
        <v>270.56009026109257</v>
      </c>
      <c r="E845" s="6">
        <f t="shared" si="66"/>
        <v>-1.4579902610925615</v>
      </c>
      <c r="F845" s="6">
        <f t="shared" si="67"/>
        <v>1.4579902610925615</v>
      </c>
      <c r="G845" s="6">
        <f t="shared" si="68"/>
        <v>2.1257356014407556</v>
      </c>
      <c r="H845" s="9">
        <f t="shared" si="69"/>
        <v>5.4179817292119292E-3</v>
      </c>
    </row>
    <row r="846" spans="2:8">
      <c r="B846" s="14">
        <v>45008.291666666664</v>
      </c>
      <c r="C846" s="15">
        <v>274.40929999999997</v>
      </c>
      <c r="D846" s="8">
        <f t="shared" si="65"/>
        <v>269.11667990261094</v>
      </c>
      <c r="E846" s="6">
        <f t="shared" si="66"/>
        <v>5.2926200973890332</v>
      </c>
      <c r="F846" s="6">
        <f t="shared" si="67"/>
        <v>5.2926200973890332</v>
      </c>
      <c r="G846" s="6">
        <f t="shared" si="68"/>
        <v>28.011827495286298</v>
      </c>
      <c r="H846" s="9">
        <f t="shared" si="69"/>
        <v>1.9287320427511145E-2</v>
      </c>
    </row>
    <row r="847" spans="2:8">
      <c r="B847" s="14">
        <v>45009.291666666664</v>
      </c>
      <c r="C847" s="15">
        <v>277.28519999999997</v>
      </c>
      <c r="D847" s="8">
        <f t="shared" si="65"/>
        <v>274.35637379902607</v>
      </c>
      <c r="E847" s="6">
        <f t="shared" si="66"/>
        <v>2.9288262009739015</v>
      </c>
      <c r="F847" s="6">
        <f t="shared" si="67"/>
        <v>2.9288262009739015</v>
      </c>
      <c r="G847" s="6">
        <f t="shared" si="68"/>
        <v>8.578022915511216</v>
      </c>
      <c r="H847" s="9">
        <f t="shared" si="69"/>
        <v>1.0562504601666089E-2</v>
      </c>
    </row>
    <row r="848" spans="2:8">
      <c r="B848" s="14">
        <v>45012.291666666664</v>
      </c>
      <c r="C848" s="15">
        <v>273.14429999999999</v>
      </c>
      <c r="D848" s="8">
        <f t="shared" si="65"/>
        <v>277.25591173799023</v>
      </c>
      <c r="E848" s="6">
        <f t="shared" si="66"/>
        <v>-4.1116117379902448</v>
      </c>
      <c r="F848" s="6">
        <f t="shared" si="67"/>
        <v>4.1116117379902448</v>
      </c>
      <c r="G848" s="6">
        <f t="shared" si="68"/>
        <v>16.905351083979163</v>
      </c>
      <c r="H848" s="9">
        <f t="shared" si="69"/>
        <v>1.505289232830502E-2</v>
      </c>
    </row>
    <row r="849" spans="2:8">
      <c r="B849" s="14">
        <v>45013.291666666664</v>
      </c>
      <c r="C849" s="15">
        <v>272.0077</v>
      </c>
      <c r="D849" s="8">
        <f t="shared" si="65"/>
        <v>273.18541611737987</v>
      </c>
      <c r="E849" s="6">
        <f t="shared" si="66"/>
        <v>-1.1777161173798731</v>
      </c>
      <c r="F849" s="6">
        <f t="shared" si="67"/>
        <v>1.1777161173798731</v>
      </c>
      <c r="G849" s="6">
        <f t="shared" si="68"/>
        <v>1.3870152531363231</v>
      </c>
      <c r="H849" s="9">
        <f t="shared" si="69"/>
        <v>4.3297160976688278E-3</v>
      </c>
    </row>
    <row r="850" spans="2:8">
      <c r="B850" s="14">
        <v>45014.291666666664</v>
      </c>
      <c r="C850" s="15">
        <v>277.22590000000002</v>
      </c>
      <c r="D850" s="8">
        <f t="shared" si="65"/>
        <v>272.01947716117382</v>
      </c>
      <c r="E850" s="6">
        <f t="shared" si="66"/>
        <v>5.2064228388261995</v>
      </c>
      <c r="F850" s="6">
        <f t="shared" si="67"/>
        <v>5.2064228388261995</v>
      </c>
      <c r="G850" s="6">
        <f t="shared" si="68"/>
        <v>27.106838776651063</v>
      </c>
      <c r="H850" s="9">
        <f t="shared" si="69"/>
        <v>1.8780434435693775E-2</v>
      </c>
    </row>
    <row r="851" spans="2:8">
      <c r="B851" s="14">
        <v>45015.291666666664</v>
      </c>
      <c r="C851" s="15">
        <v>280.72449999999998</v>
      </c>
      <c r="D851" s="8">
        <f t="shared" si="65"/>
        <v>277.17383577161172</v>
      </c>
      <c r="E851" s="6">
        <f t="shared" si="66"/>
        <v>3.550664228388257</v>
      </c>
      <c r="F851" s="6">
        <f t="shared" si="67"/>
        <v>3.550664228388257</v>
      </c>
      <c r="G851" s="6">
        <f t="shared" si="68"/>
        <v>12.607216462755977</v>
      </c>
      <c r="H851" s="9">
        <f t="shared" si="69"/>
        <v>1.2648216412846964E-2</v>
      </c>
    </row>
    <row r="852" spans="2:8">
      <c r="B852" s="14">
        <v>45016.291666666664</v>
      </c>
      <c r="C852" s="15">
        <v>284.92469999999997</v>
      </c>
      <c r="D852" s="8">
        <f t="shared" si="65"/>
        <v>280.68899335771607</v>
      </c>
      <c r="E852" s="6">
        <f t="shared" si="66"/>
        <v>4.2357066422839011</v>
      </c>
      <c r="F852" s="6">
        <f t="shared" si="67"/>
        <v>4.2357066422839011</v>
      </c>
      <c r="G852" s="6">
        <f t="shared" si="68"/>
        <v>17.941210759487959</v>
      </c>
      <c r="H852" s="9">
        <f t="shared" si="69"/>
        <v>1.4866056337986497E-2</v>
      </c>
    </row>
    <row r="853" spans="2:8">
      <c r="B853" s="14">
        <v>45019.291666666664</v>
      </c>
      <c r="C853" s="15">
        <v>283.86720000000003</v>
      </c>
      <c r="D853" s="8">
        <f t="shared" si="65"/>
        <v>284.88234293357715</v>
      </c>
      <c r="E853" s="6">
        <f t="shared" si="66"/>
        <v>-1.015142933577124</v>
      </c>
      <c r="F853" s="6">
        <f t="shared" si="67"/>
        <v>1.015142933577124</v>
      </c>
      <c r="G853" s="6">
        <f t="shared" si="68"/>
        <v>1.0305151755915694</v>
      </c>
      <c r="H853" s="9">
        <f t="shared" si="69"/>
        <v>3.5761191626828459E-3</v>
      </c>
    </row>
    <row r="854" spans="2:8">
      <c r="B854" s="14">
        <v>45020.291666666664</v>
      </c>
      <c r="C854" s="15">
        <v>283.81779999999998</v>
      </c>
      <c r="D854" s="8">
        <f t="shared" si="65"/>
        <v>283.87735142933576</v>
      </c>
      <c r="E854" s="6">
        <f t="shared" si="66"/>
        <v>-5.9551429335783723E-2</v>
      </c>
      <c r="F854" s="6">
        <f t="shared" si="67"/>
        <v>5.9551429335783723E-2</v>
      </c>
      <c r="G854" s="6">
        <f t="shared" si="68"/>
        <v>3.546372735934842E-3</v>
      </c>
      <c r="H854" s="9">
        <f t="shared" si="69"/>
        <v>2.0982274309709866E-4</v>
      </c>
    </row>
    <row r="855" spans="2:8">
      <c r="B855" s="14">
        <v>45021.291666666664</v>
      </c>
      <c r="C855" s="15">
        <v>281.0111</v>
      </c>
      <c r="D855" s="8">
        <f t="shared" si="65"/>
        <v>283.81839551429329</v>
      </c>
      <c r="E855" s="6">
        <f t="shared" si="66"/>
        <v>-2.8072955142932869</v>
      </c>
      <c r="F855" s="6">
        <f t="shared" si="67"/>
        <v>2.8072955142932869</v>
      </c>
      <c r="G855" s="6">
        <f t="shared" si="68"/>
        <v>7.8809081045712102</v>
      </c>
      <c r="H855" s="9">
        <f t="shared" si="69"/>
        <v>9.9899808736853696E-3</v>
      </c>
    </row>
    <row r="856" spans="2:8">
      <c r="B856" s="14">
        <v>45022.291666666664</v>
      </c>
      <c r="C856" s="15">
        <v>288.18610000000001</v>
      </c>
      <c r="D856" s="8">
        <f t="shared" si="65"/>
        <v>281.03917295514293</v>
      </c>
      <c r="E856" s="6">
        <f t="shared" si="66"/>
        <v>7.1469270448570796</v>
      </c>
      <c r="F856" s="6">
        <f t="shared" si="67"/>
        <v>7.1469270448570796</v>
      </c>
      <c r="G856" s="6">
        <f t="shared" si="68"/>
        <v>51.078566184509548</v>
      </c>
      <c r="H856" s="9">
        <f t="shared" si="69"/>
        <v>2.4799693825819771E-2</v>
      </c>
    </row>
    <row r="857" spans="2:8">
      <c r="B857" s="14">
        <v>45026.291666666664</v>
      </c>
      <c r="C857" s="15">
        <v>286.00200000000001</v>
      </c>
      <c r="D857" s="8">
        <f t="shared" si="65"/>
        <v>288.11463072955144</v>
      </c>
      <c r="E857" s="6">
        <f t="shared" si="66"/>
        <v>-2.1126307295514266</v>
      </c>
      <c r="F857" s="6">
        <f t="shared" si="67"/>
        <v>2.1126307295514266</v>
      </c>
      <c r="G857" s="6">
        <f t="shared" si="68"/>
        <v>4.463208599444993</v>
      </c>
      <c r="H857" s="9">
        <f t="shared" si="69"/>
        <v>7.3867690769694842E-3</v>
      </c>
    </row>
    <row r="858" spans="2:8">
      <c r="B858" s="14">
        <v>45027.291666666664</v>
      </c>
      <c r="C858" s="15">
        <v>279.51870000000002</v>
      </c>
      <c r="D858" s="8">
        <f t="shared" si="65"/>
        <v>286.02312630729551</v>
      </c>
      <c r="E858" s="6">
        <f t="shared" si="66"/>
        <v>-6.5044263072954891</v>
      </c>
      <c r="F858" s="6">
        <f t="shared" si="67"/>
        <v>6.5044263072954891</v>
      </c>
      <c r="G858" s="6">
        <f t="shared" si="68"/>
        <v>42.307561587037632</v>
      </c>
      <c r="H858" s="9">
        <f t="shared" si="69"/>
        <v>2.3270093583346977E-2</v>
      </c>
    </row>
    <row r="859" spans="2:8">
      <c r="B859" s="14">
        <v>45028.291666666664</v>
      </c>
      <c r="C859" s="15">
        <v>280.17099999999999</v>
      </c>
      <c r="D859" s="8">
        <f t="shared" si="65"/>
        <v>279.58374426307296</v>
      </c>
      <c r="E859" s="6">
        <f t="shared" si="66"/>
        <v>0.58725573692703392</v>
      </c>
      <c r="F859" s="6">
        <f t="shared" si="67"/>
        <v>0.58725573692703392</v>
      </c>
      <c r="G859" s="6">
        <f t="shared" si="68"/>
        <v>0.34486930055371368</v>
      </c>
      <c r="H859" s="9">
        <f t="shared" si="69"/>
        <v>2.0960618226976879E-3</v>
      </c>
    </row>
    <row r="860" spans="2:8">
      <c r="B860" s="14">
        <v>45029.291666666664</v>
      </c>
      <c r="C860" s="15">
        <v>286.44670000000002</v>
      </c>
      <c r="D860" s="8">
        <f t="shared" si="65"/>
        <v>280.16512744263071</v>
      </c>
      <c r="E860" s="6">
        <f t="shared" si="66"/>
        <v>6.2815725573693157</v>
      </c>
      <c r="F860" s="6">
        <f t="shared" si="67"/>
        <v>6.2815725573693157</v>
      </c>
      <c r="G860" s="6">
        <f t="shared" si="68"/>
        <v>39.458153793495285</v>
      </c>
      <c r="H860" s="9">
        <f t="shared" si="69"/>
        <v>2.1929289314100372E-2</v>
      </c>
    </row>
    <row r="861" spans="2:8">
      <c r="B861" s="14">
        <v>45030.291666666664</v>
      </c>
      <c r="C861" s="15">
        <v>282.79000000000002</v>
      </c>
      <c r="D861" s="8">
        <f t="shared" si="65"/>
        <v>286.38388427442635</v>
      </c>
      <c r="E861" s="6">
        <f t="shared" si="66"/>
        <v>-3.5938842744263297</v>
      </c>
      <c r="F861" s="6">
        <f t="shared" si="67"/>
        <v>3.5938842744263297</v>
      </c>
      <c r="G861" s="6">
        <f t="shared" si="68"/>
        <v>12.916004177968867</v>
      </c>
      <c r="H861" s="9">
        <f t="shared" si="69"/>
        <v>1.2708668179307363E-2</v>
      </c>
    </row>
    <row r="862" spans="2:8">
      <c r="B862" s="14">
        <v>45033.291666666664</v>
      </c>
      <c r="C862" s="15">
        <v>285.41879999999998</v>
      </c>
      <c r="D862" s="8">
        <f t="shared" si="65"/>
        <v>282.82593884274428</v>
      </c>
      <c r="E862" s="6">
        <f t="shared" si="66"/>
        <v>2.5928611572556974</v>
      </c>
      <c r="F862" s="6">
        <f t="shared" si="67"/>
        <v>2.5928611572556974</v>
      </c>
      <c r="G862" s="6">
        <f t="shared" si="68"/>
        <v>6.7229289808053547</v>
      </c>
      <c r="H862" s="9">
        <f t="shared" si="69"/>
        <v>9.0844091463340802E-3</v>
      </c>
    </row>
    <row r="863" spans="2:8">
      <c r="B863" s="14">
        <v>45034.291666666664</v>
      </c>
      <c r="C863" s="15">
        <v>284.9939</v>
      </c>
      <c r="D863" s="8">
        <f t="shared" si="65"/>
        <v>285.39287138842741</v>
      </c>
      <c r="E863" s="6">
        <f t="shared" si="66"/>
        <v>-0.39897138842741242</v>
      </c>
      <c r="F863" s="6">
        <f t="shared" si="67"/>
        <v>0.39897138842741242</v>
      </c>
      <c r="G863" s="6">
        <f t="shared" si="68"/>
        <v>0.1591781687836972</v>
      </c>
      <c r="H863" s="9">
        <f t="shared" si="69"/>
        <v>1.3999295719221093E-3</v>
      </c>
    </row>
    <row r="864" spans="2:8">
      <c r="B864" s="14">
        <v>45035.291666666664</v>
      </c>
      <c r="C864" s="15">
        <v>285.0729</v>
      </c>
      <c r="D864" s="8">
        <f t="shared" si="65"/>
        <v>284.99788971388426</v>
      </c>
      <c r="E864" s="6">
        <f t="shared" si="66"/>
        <v>7.5010286115741565E-2</v>
      </c>
      <c r="F864" s="6">
        <f t="shared" si="67"/>
        <v>7.5010286115741565E-2</v>
      </c>
      <c r="G864" s="6">
        <f t="shared" si="68"/>
        <v>5.6265430231654118E-3</v>
      </c>
      <c r="H864" s="9">
        <f t="shared" si="69"/>
        <v>2.6312668133569189E-4</v>
      </c>
    </row>
    <row r="865" spans="2:8">
      <c r="B865" s="14">
        <v>45036.291666666664</v>
      </c>
      <c r="C865" s="15">
        <v>282.76029999999997</v>
      </c>
      <c r="D865" s="8">
        <f t="shared" si="65"/>
        <v>285.07214989713884</v>
      </c>
      <c r="E865" s="6">
        <f t="shared" si="66"/>
        <v>-2.3118498971388703</v>
      </c>
      <c r="F865" s="6">
        <f t="shared" si="67"/>
        <v>2.3118498971388703</v>
      </c>
      <c r="G865" s="6">
        <f t="shared" si="68"/>
        <v>5.3446499469010051</v>
      </c>
      <c r="H865" s="9">
        <f t="shared" si="69"/>
        <v>8.1760059567728242E-3</v>
      </c>
    </row>
    <row r="866" spans="2:8">
      <c r="B866" s="14">
        <v>45037.291666666664</v>
      </c>
      <c r="C866" s="15">
        <v>282.4144</v>
      </c>
      <c r="D866" s="8">
        <f t="shared" si="65"/>
        <v>282.78341849897134</v>
      </c>
      <c r="E866" s="6">
        <f t="shared" si="66"/>
        <v>-0.36901849897134298</v>
      </c>
      <c r="F866" s="6">
        <f t="shared" si="67"/>
        <v>0.36901849897134298</v>
      </c>
      <c r="G866" s="6">
        <f t="shared" si="68"/>
        <v>0.13617465258306305</v>
      </c>
      <c r="H866" s="9">
        <f t="shared" si="69"/>
        <v>1.3066561017120338E-3</v>
      </c>
    </row>
    <row r="867" spans="2:8">
      <c r="B867" s="14">
        <v>45040.291666666664</v>
      </c>
      <c r="C867" s="15">
        <v>278.47120000000001</v>
      </c>
      <c r="D867" s="8">
        <f t="shared" si="65"/>
        <v>282.41809018498975</v>
      </c>
      <c r="E867" s="6">
        <f t="shared" si="66"/>
        <v>-3.9468901849897406</v>
      </c>
      <c r="F867" s="6">
        <f t="shared" si="67"/>
        <v>3.9468901849897406</v>
      </c>
      <c r="G867" s="6">
        <f t="shared" si="68"/>
        <v>15.577942132368349</v>
      </c>
      <c r="H867" s="9">
        <f t="shared" si="69"/>
        <v>1.4173423265995695E-2</v>
      </c>
    </row>
    <row r="868" spans="2:8">
      <c r="B868" s="14">
        <v>45041.291666666664</v>
      </c>
      <c r="C868" s="15">
        <v>272.19549999999998</v>
      </c>
      <c r="D868" s="8">
        <f t="shared" si="65"/>
        <v>278.5106689018499</v>
      </c>
      <c r="E868" s="6">
        <f t="shared" si="66"/>
        <v>-6.3151689018499155</v>
      </c>
      <c r="F868" s="6">
        <f t="shared" si="67"/>
        <v>6.3151689018499155</v>
      </c>
      <c r="G868" s="6">
        <f t="shared" si="68"/>
        <v>39.88135825889227</v>
      </c>
      <c r="H868" s="9">
        <f t="shared" si="69"/>
        <v>2.3200857111340623E-2</v>
      </c>
    </row>
    <row r="869" spans="2:8">
      <c r="B869" s="14">
        <v>45042.291666666664</v>
      </c>
      <c r="C869" s="15">
        <v>291.91199999999998</v>
      </c>
      <c r="D869" s="8">
        <f t="shared" si="65"/>
        <v>272.25865168901851</v>
      </c>
      <c r="E869" s="6">
        <f t="shared" si="66"/>
        <v>19.653348310981471</v>
      </c>
      <c r="F869" s="6">
        <f t="shared" si="67"/>
        <v>19.653348310981471</v>
      </c>
      <c r="G869" s="6">
        <f t="shared" si="68"/>
        <v>386.25409983275824</v>
      </c>
      <c r="H869" s="9">
        <f t="shared" si="69"/>
        <v>6.7326277477395488E-2</v>
      </c>
    </row>
    <row r="870" spans="2:8">
      <c r="B870" s="14">
        <v>45043.291666666664</v>
      </c>
      <c r="C870" s="15">
        <v>301.26119999999997</v>
      </c>
      <c r="D870" s="8">
        <f t="shared" si="65"/>
        <v>291.71546651689016</v>
      </c>
      <c r="E870" s="6">
        <f t="shared" si="66"/>
        <v>9.5457334831098137</v>
      </c>
      <c r="F870" s="6">
        <f t="shared" si="67"/>
        <v>9.5457334831098137</v>
      </c>
      <c r="G870" s="6">
        <f t="shared" si="68"/>
        <v>91.12102773056381</v>
      </c>
      <c r="H870" s="9">
        <f t="shared" si="69"/>
        <v>3.1685904069657211E-2</v>
      </c>
    </row>
    <row r="871" spans="2:8">
      <c r="B871" s="14">
        <v>45044.291666666664</v>
      </c>
      <c r="C871" s="15">
        <v>303.66269999999997</v>
      </c>
      <c r="D871" s="8">
        <f t="shared" si="65"/>
        <v>301.16574266516886</v>
      </c>
      <c r="E871" s="6">
        <f t="shared" si="66"/>
        <v>2.4969573348311087</v>
      </c>
      <c r="F871" s="6">
        <f t="shared" si="67"/>
        <v>2.4969573348311087</v>
      </c>
      <c r="G871" s="6">
        <f t="shared" si="68"/>
        <v>6.2347959319668735</v>
      </c>
      <c r="H871" s="9">
        <f t="shared" si="69"/>
        <v>8.2227989635576208E-3</v>
      </c>
    </row>
    <row r="872" spans="2:8">
      <c r="B872" s="14">
        <v>45047.291666666664</v>
      </c>
      <c r="C872" s="15">
        <v>301.98259999999999</v>
      </c>
      <c r="D872" s="8">
        <f t="shared" si="65"/>
        <v>303.63773042665167</v>
      </c>
      <c r="E872" s="6">
        <f t="shared" si="66"/>
        <v>-1.6551304266516809</v>
      </c>
      <c r="F872" s="6">
        <f t="shared" si="67"/>
        <v>1.6551304266516809</v>
      </c>
      <c r="G872" s="6">
        <f t="shared" si="68"/>
        <v>2.7394567292281753</v>
      </c>
      <c r="H872" s="9">
        <f t="shared" si="69"/>
        <v>5.4808801124689999E-3</v>
      </c>
    </row>
    <row r="873" spans="2:8">
      <c r="B873" s="14">
        <v>45048.291666666664</v>
      </c>
      <c r="C873" s="15">
        <v>301.83440000000002</v>
      </c>
      <c r="D873" s="8">
        <f t="shared" si="65"/>
        <v>301.99915130426649</v>
      </c>
      <c r="E873" s="6">
        <f t="shared" si="66"/>
        <v>-0.16475130426647411</v>
      </c>
      <c r="F873" s="6">
        <f t="shared" si="67"/>
        <v>0.16475130426647411</v>
      </c>
      <c r="G873" s="6">
        <f t="shared" si="68"/>
        <v>2.7142992257504328E-2</v>
      </c>
      <c r="H873" s="9">
        <f t="shared" si="69"/>
        <v>5.4583342477356486E-4</v>
      </c>
    </row>
    <row r="874" spans="2:8">
      <c r="B874" s="14">
        <v>45049.291666666664</v>
      </c>
      <c r="C874" s="15">
        <v>300.83620000000002</v>
      </c>
      <c r="D874" s="8">
        <f t="shared" si="65"/>
        <v>301.83604751304267</v>
      </c>
      <c r="E874" s="6">
        <f t="shared" si="66"/>
        <v>-0.99984751304265274</v>
      </c>
      <c r="F874" s="6">
        <f t="shared" si="67"/>
        <v>0.99984751304265274</v>
      </c>
      <c r="G874" s="6">
        <f t="shared" si="68"/>
        <v>0.99969504933757758</v>
      </c>
      <c r="H874" s="9">
        <f t="shared" si="69"/>
        <v>3.3235611706392137E-3</v>
      </c>
    </row>
    <row r="875" spans="2:8">
      <c r="B875" s="14">
        <v>45050.291666666664</v>
      </c>
      <c r="C875" s="15">
        <v>301.83440000000002</v>
      </c>
      <c r="D875" s="8">
        <f t="shared" si="65"/>
        <v>300.84619847513045</v>
      </c>
      <c r="E875" s="6">
        <f t="shared" si="66"/>
        <v>0.98820152486956658</v>
      </c>
      <c r="F875" s="6">
        <f t="shared" si="67"/>
        <v>0.98820152486956658</v>
      </c>
      <c r="G875" s="6">
        <f t="shared" si="68"/>
        <v>0.97654225375453663</v>
      </c>
      <c r="H875" s="9">
        <f t="shared" si="69"/>
        <v>3.2739857513575873E-3</v>
      </c>
    </row>
    <row r="876" spans="2:8">
      <c r="B876" s="14">
        <v>45051.291666666664</v>
      </c>
      <c r="C876" s="15">
        <v>307.01299999999998</v>
      </c>
      <c r="D876" s="8">
        <f t="shared" si="65"/>
        <v>301.82451798475131</v>
      </c>
      <c r="E876" s="6">
        <f t="shared" si="66"/>
        <v>5.1884820152486668</v>
      </c>
      <c r="F876" s="6">
        <f t="shared" si="67"/>
        <v>5.1884820152486668</v>
      </c>
      <c r="G876" s="6">
        <f t="shared" si="68"/>
        <v>26.920345622558866</v>
      </c>
      <c r="H876" s="9">
        <f t="shared" si="69"/>
        <v>1.6899877253564725E-2</v>
      </c>
    </row>
    <row r="877" spans="2:8">
      <c r="B877" s="14">
        <v>45054.291666666664</v>
      </c>
      <c r="C877" s="15">
        <v>305.03649999999999</v>
      </c>
      <c r="D877" s="8">
        <f t="shared" si="65"/>
        <v>306.96111517984747</v>
      </c>
      <c r="E877" s="6">
        <f t="shared" si="66"/>
        <v>-1.9246151798474784</v>
      </c>
      <c r="F877" s="6">
        <f t="shared" si="67"/>
        <v>1.9246151798474784</v>
      </c>
      <c r="G877" s="6">
        <f t="shared" si="68"/>
        <v>3.7041435904993416</v>
      </c>
      <c r="H877" s="9">
        <f t="shared" si="69"/>
        <v>6.309458638056359E-3</v>
      </c>
    </row>
    <row r="878" spans="2:8">
      <c r="B878" s="14">
        <v>45055.291666666664</v>
      </c>
      <c r="C878" s="15">
        <v>303.4058</v>
      </c>
      <c r="D878" s="8">
        <f t="shared" si="65"/>
        <v>305.05574615179847</v>
      </c>
      <c r="E878" s="6">
        <f t="shared" si="66"/>
        <v>-1.6499461517984741</v>
      </c>
      <c r="F878" s="6">
        <f t="shared" si="67"/>
        <v>1.6499461517984741</v>
      </c>
      <c r="G878" s="6">
        <f t="shared" si="68"/>
        <v>2.7223223038345936</v>
      </c>
      <c r="H878" s="9">
        <f t="shared" si="69"/>
        <v>5.4380837538322412E-3</v>
      </c>
    </row>
    <row r="879" spans="2:8">
      <c r="B879" s="14">
        <v>45056.291666666664</v>
      </c>
      <c r="C879" s="15">
        <v>308.65359999999998</v>
      </c>
      <c r="D879" s="8">
        <f t="shared" si="65"/>
        <v>303.42229946151798</v>
      </c>
      <c r="E879" s="6">
        <f t="shared" si="66"/>
        <v>5.231300538482003</v>
      </c>
      <c r="F879" s="6">
        <f t="shared" si="67"/>
        <v>5.231300538482003</v>
      </c>
      <c r="G879" s="6">
        <f t="shared" si="68"/>
        <v>27.366505323922095</v>
      </c>
      <c r="H879" s="9">
        <f t="shared" si="69"/>
        <v>1.6948775386005553E-2</v>
      </c>
    </row>
    <row r="880" spans="2:8">
      <c r="B880" s="14">
        <v>45057.291666666664</v>
      </c>
      <c r="C880" s="15">
        <v>306.47930000000002</v>
      </c>
      <c r="D880" s="8">
        <f t="shared" si="65"/>
        <v>308.60128699461512</v>
      </c>
      <c r="E880" s="6">
        <f t="shared" si="66"/>
        <v>-2.1219869946150993</v>
      </c>
      <c r="F880" s="6">
        <f t="shared" si="67"/>
        <v>2.1219869946150993</v>
      </c>
      <c r="G880" s="6">
        <f t="shared" si="68"/>
        <v>4.5028288053156214</v>
      </c>
      <c r="H880" s="9">
        <f t="shared" si="69"/>
        <v>6.923753071137591E-3</v>
      </c>
    </row>
    <row r="881" spans="2:8">
      <c r="B881" s="14">
        <v>45058.291666666664</v>
      </c>
      <c r="C881" s="15">
        <v>305.35270000000003</v>
      </c>
      <c r="D881" s="8">
        <f t="shared" si="65"/>
        <v>306.50051986994617</v>
      </c>
      <c r="E881" s="6">
        <f t="shared" si="66"/>
        <v>-1.1478198699461473</v>
      </c>
      <c r="F881" s="6">
        <f t="shared" si="67"/>
        <v>1.1478198699461473</v>
      </c>
      <c r="G881" s="6">
        <f t="shared" si="68"/>
        <v>1.3174904538431904</v>
      </c>
      <c r="H881" s="9">
        <f t="shared" si="69"/>
        <v>3.7589969564577196E-3</v>
      </c>
    </row>
    <row r="882" spans="2:8">
      <c r="B882" s="14">
        <v>45061.291666666664</v>
      </c>
      <c r="C882" s="15">
        <v>305.83690000000001</v>
      </c>
      <c r="D882" s="8">
        <f t="shared" si="65"/>
        <v>305.36417819869945</v>
      </c>
      <c r="E882" s="6">
        <f t="shared" si="66"/>
        <v>0.4727218013005654</v>
      </c>
      <c r="F882" s="6">
        <f t="shared" si="67"/>
        <v>0.4727218013005654</v>
      </c>
      <c r="G882" s="6">
        <f t="shared" si="68"/>
        <v>0.22346590142485123</v>
      </c>
      <c r="H882" s="9">
        <f t="shared" si="69"/>
        <v>1.5456663381709838E-3</v>
      </c>
    </row>
    <row r="883" spans="2:8">
      <c r="B883" s="14">
        <v>45062.291666666664</v>
      </c>
      <c r="C883" s="15">
        <v>308.09019999999998</v>
      </c>
      <c r="D883" s="8">
        <f t="shared" si="65"/>
        <v>305.83217278198697</v>
      </c>
      <c r="E883" s="6">
        <f t="shared" si="66"/>
        <v>2.2580272180130123</v>
      </c>
      <c r="F883" s="6">
        <f t="shared" si="67"/>
        <v>2.2580272180130123</v>
      </c>
      <c r="G883" s="6">
        <f t="shared" si="68"/>
        <v>5.0986869172875835</v>
      </c>
      <c r="H883" s="9">
        <f t="shared" si="69"/>
        <v>7.329110818886847E-3</v>
      </c>
    </row>
    <row r="884" spans="2:8">
      <c r="B884" s="14">
        <v>45063.291666666664</v>
      </c>
      <c r="C884" s="15">
        <v>311.00220000000002</v>
      </c>
      <c r="D884" s="8">
        <f t="shared" si="65"/>
        <v>308.06761972781987</v>
      </c>
      <c r="E884" s="6">
        <f t="shared" si="66"/>
        <v>2.9345802721801419</v>
      </c>
      <c r="F884" s="6">
        <f t="shared" si="67"/>
        <v>2.9345802721801419</v>
      </c>
      <c r="G884" s="6">
        <f t="shared" si="68"/>
        <v>8.6117613738688767</v>
      </c>
      <c r="H884" s="9">
        <f t="shared" si="69"/>
        <v>9.4358826792226604E-3</v>
      </c>
    </row>
    <row r="885" spans="2:8">
      <c r="B885" s="14">
        <v>45064.291666666664</v>
      </c>
      <c r="C885" s="15">
        <v>315.47899999999998</v>
      </c>
      <c r="D885" s="8">
        <f t="shared" si="65"/>
        <v>310.9728541972782</v>
      </c>
      <c r="E885" s="6">
        <f t="shared" si="66"/>
        <v>4.5061458027217896</v>
      </c>
      <c r="F885" s="6">
        <f t="shared" si="67"/>
        <v>4.5061458027217896</v>
      </c>
      <c r="G885" s="6">
        <f t="shared" si="68"/>
        <v>20.3053499953872</v>
      </c>
      <c r="H885" s="9">
        <f t="shared" si="69"/>
        <v>1.4283504774396362E-2</v>
      </c>
    </row>
    <row r="886" spans="2:8">
      <c r="B886" s="14">
        <v>45065.291666666664</v>
      </c>
      <c r="C886" s="15">
        <v>315.30079999999998</v>
      </c>
      <c r="D886" s="8">
        <f t="shared" si="65"/>
        <v>315.43393854197279</v>
      </c>
      <c r="E886" s="6">
        <f t="shared" si="66"/>
        <v>-0.13313854197281216</v>
      </c>
      <c r="F886" s="6">
        <f t="shared" si="67"/>
        <v>0.13313854197281216</v>
      </c>
      <c r="G886" s="6">
        <f t="shared" si="68"/>
        <v>1.7725871358646266E-2</v>
      </c>
      <c r="H886" s="9">
        <f t="shared" si="69"/>
        <v>4.2225881435382397E-4</v>
      </c>
    </row>
    <row r="887" spans="2:8">
      <c r="B887" s="14">
        <v>45068.291666666664</v>
      </c>
      <c r="C887" s="15">
        <v>318.11360000000002</v>
      </c>
      <c r="D887" s="8">
        <f t="shared" si="65"/>
        <v>315.30213138541973</v>
      </c>
      <c r="E887" s="6">
        <f t="shared" si="66"/>
        <v>2.8114686145802921</v>
      </c>
      <c r="F887" s="6">
        <f t="shared" si="67"/>
        <v>2.8114686145802921</v>
      </c>
      <c r="G887" s="6">
        <f t="shared" si="68"/>
        <v>7.9043557707700272</v>
      </c>
      <c r="H887" s="9">
        <f t="shared" si="69"/>
        <v>8.8379390713892517E-3</v>
      </c>
    </row>
    <row r="888" spans="2:8">
      <c r="B888" s="14">
        <v>45069.291666666664</v>
      </c>
      <c r="C888" s="15">
        <v>312.25020000000001</v>
      </c>
      <c r="D888" s="8">
        <f t="shared" si="65"/>
        <v>318.08548531385424</v>
      </c>
      <c r="E888" s="6">
        <f t="shared" si="66"/>
        <v>-5.8352853138542287</v>
      </c>
      <c r="F888" s="6">
        <f t="shared" si="67"/>
        <v>5.8352853138542287</v>
      </c>
      <c r="G888" s="6">
        <f t="shared" si="68"/>
        <v>34.050554694082841</v>
      </c>
      <c r="H888" s="9">
        <f t="shared" si="69"/>
        <v>1.8687851325168817E-2</v>
      </c>
    </row>
    <row r="889" spans="2:8">
      <c r="B889" s="14">
        <v>45070.291666666664</v>
      </c>
      <c r="C889" s="15">
        <v>310.85359999999997</v>
      </c>
      <c r="D889" s="8">
        <f t="shared" si="65"/>
        <v>312.30855285313856</v>
      </c>
      <c r="E889" s="6">
        <f t="shared" si="66"/>
        <v>-1.4549528531385931</v>
      </c>
      <c r="F889" s="6">
        <f t="shared" si="67"/>
        <v>1.4549528531385931</v>
      </c>
      <c r="G889" s="6">
        <f t="shared" si="68"/>
        <v>2.1168878048561326</v>
      </c>
      <c r="H889" s="9">
        <f t="shared" si="69"/>
        <v>4.6805082943822858E-3</v>
      </c>
    </row>
    <row r="890" spans="2:8">
      <c r="B890" s="14">
        <v>45071.291666666664</v>
      </c>
      <c r="C890" s="15">
        <v>322.80840000000001</v>
      </c>
      <c r="D890" s="8">
        <f t="shared" si="65"/>
        <v>310.86814952853132</v>
      </c>
      <c r="E890" s="6">
        <f t="shared" si="66"/>
        <v>11.940250471468687</v>
      </c>
      <c r="F890" s="6">
        <f t="shared" si="67"/>
        <v>11.940250471468687</v>
      </c>
      <c r="G890" s="6">
        <f t="shared" si="68"/>
        <v>142.56958132140821</v>
      </c>
      <c r="H890" s="9">
        <f t="shared" si="69"/>
        <v>3.6988660987349424E-2</v>
      </c>
    </row>
    <row r="891" spans="2:8">
      <c r="B891" s="14">
        <v>45072.291666666664</v>
      </c>
      <c r="C891" s="15">
        <v>329.71190000000001</v>
      </c>
      <c r="D891" s="8">
        <f t="shared" si="65"/>
        <v>322.68899749528532</v>
      </c>
      <c r="E891" s="6">
        <f t="shared" si="66"/>
        <v>7.0229025047146934</v>
      </c>
      <c r="F891" s="6">
        <f t="shared" si="67"/>
        <v>7.0229025047146934</v>
      </c>
      <c r="G891" s="6">
        <f t="shared" si="68"/>
        <v>49.321159590727916</v>
      </c>
      <c r="H891" s="9">
        <f t="shared" si="69"/>
        <v>2.1300118390372606E-2</v>
      </c>
    </row>
    <row r="892" spans="2:8">
      <c r="B892" s="14">
        <v>45076.291666666664</v>
      </c>
      <c r="C892" s="15">
        <v>328.04790000000003</v>
      </c>
      <c r="D892" s="8">
        <f t="shared" si="65"/>
        <v>329.64167097495289</v>
      </c>
      <c r="E892" s="6">
        <f t="shared" si="66"/>
        <v>-1.5937709749528608</v>
      </c>
      <c r="F892" s="6">
        <f t="shared" si="67"/>
        <v>1.5937709749528608</v>
      </c>
      <c r="G892" s="6">
        <f t="shared" si="68"/>
        <v>2.5401059206021923</v>
      </c>
      <c r="H892" s="9">
        <f t="shared" si="69"/>
        <v>4.8583483538619226E-3</v>
      </c>
    </row>
    <row r="893" spans="2:8">
      <c r="B893" s="14">
        <v>45077.291666666664</v>
      </c>
      <c r="C893" s="15">
        <v>325.25490000000002</v>
      </c>
      <c r="D893" s="8">
        <f t="shared" si="65"/>
        <v>328.06383770974952</v>
      </c>
      <c r="E893" s="6">
        <f t="shared" si="66"/>
        <v>-2.8089377097495003</v>
      </c>
      <c r="F893" s="6">
        <f t="shared" si="67"/>
        <v>2.8089377097495003</v>
      </c>
      <c r="G893" s="6">
        <f t="shared" si="68"/>
        <v>7.8901310572527681</v>
      </c>
      <c r="H893" s="9">
        <f t="shared" si="69"/>
        <v>8.6361118917793397E-3</v>
      </c>
    </row>
    <row r="894" spans="2:8">
      <c r="B894" s="14">
        <v>45078.291666666664</v>
      </c>
      <c r="C894" s="15">
        <v>329.40480000000002</v>
      </c>
      <c r="D894" s="8">
        <f t="shared" si="65"/>
        <v>325.28298937709752</v>
      </c>
      <c r="E894" s="6">
        <f t="shared" si="66"/>
        <v>4.1218106229025011</v>
      </c>
      <c r="F894" s="6">
        <f t="shared" si="67"/>
        <v>4.1218106229025011</v>
      </c>
      <c r="G894" s="6">
        <f t="shared" si="68"/>
        <v>16.989322811071904</v>
      </c>
      <c r="H894" s="9">
        <f t="shared" si="69"/>
        <v>1.2512903949494667E-2</v>
      </c>
    </row>
    <row r="895" spans="2:8">
      <c r="B895" s="14">
        <v>45079.291666666664</v>
      </c>
      <c r="C895" s="15">
        <v>332.19779999999997</v>
      </c>
      <c r="D895" s="8">
        <f t="shared" si="65"/>
        <v>329.36358189377103</v>
      </c>
      <c r="E895" s="6">
        <f t="shared" si="66"/>
        <v>2.8342181062289455</v>
      </c>
      <c r="F895" s="6">
        <f t="shared" si="67"/>
        <v>2.8342181062289455</v>
      </c>
      <c r="G895" s="6">
        <f t="shared" si="68"/>
        <v>8.0327922736759909</v>
      </c>
      <c r="H895" s="9">
        <f t="shared" si="69"/>
        <v>8.5317184708295652E-3</v>
      </c>
    </row>
    <row r="896" spans="2:8">
      <c r="B896" s="14">
        <v>45082.291666666664</v>
      </c>
      <c r="C896" s="15">
        <v>332.73270000000002</v>
      </c>
      <c r="D896" s="8">
        <f t="shared" si="65"/>
        <v>332.1694578189377</v>
      </c>
      <c r="E896" s="6">
        <f t="shared" si="66"/>
        <v>0.56324218106232138</v>
      </c>
      <c r="F896" s="6">
        <f t="shared" si="67"/>
        <v>0.56324218106232138</v>
      </c>
      <c r="G896" s="6">
        <f t="shared" si="68"/>
        <v>0.31724175452784081</v>
      </c>
      <c r="H896" s="9">
        <f t="shared" si="69"/>
        <v>1.6927767576265312E-3</v>
      </c>
    </row>
    <row r="897" spans="2:8">
      <c r="B897" s="14">
        <v>45083.291666666664</v>
      </c>
      <c r="C897" s="15">
        <v>330.49430000000001</v>
      </c>
      <c r="D897" s="8">
        <f t="shared" si="65"/>
        <v>332.72706757818935</v>
      </c>
      <c r="E897" s="6">
        <f t="shared" si="66"/>
        <v>-2.232767578189339</v>
      </c>
      <c r="F897" s="6">
        <f t="shared" si="67"/>
        <v>2.232767578189339</v>
      </c>
      <c r="G897" s="6">
        <f t="shared" si="68"/>
        <v>4.9852510582134864</v>
      </c>
      <c r="H897" s="9">
        <f t="shared" si="69"/>
        <v>6.7558429243389038E-3</v>
      </c>
    </row>
    <row r="898" spans="2:8">
      <c r="B898" s="14">
        <v>45084.291666666664</v>
      </c>
      <c r="C898" s="15">
        <v>320.29259999999999</v>
      </c>
      <c r="D898" s="8">
        <f t="shared" si="65"/>
        <v>330.51662767578193</v>
      </c>
      <c r="E898" s="6">
        <f t="shared" si="66"/>
        <v>-10.22402767578194</v>
      </c>
      <c r="F898" s="6">
        <f t="shared" si="67"/>
        <v>10.22402767578194</v>
      </c>
      <c r="G898" s="6">
        <f t="shared" si="68"/>
        <v>104.53074191515506</v>
      </c>
      <c r="H898" s="9">
        <f t="shared" si="69"/>
        <v>3.1920898814964634E-2</v>
      </c>
    </row>
    <row r="899" spans="2:8">
      <c r="B899" s="14">
        <v>45085.291666666664</v>
      </c>
      <c r="C899" s="15">
        <v>322.15469999999999</v>
      </c>
      <c r="D899" s="8">
        <f t="shared" si="65"/>
        <v>320.3948402767578</v>
      </c>
      <c r="E899" s="6">
        <f t="shared" si="66"/>
        <v>1.7598597232421866</v>
      </c>
      <c r="F899" s="6">
        <f t="shared" si="67"/>
        <v>1.7598597232421866</v>
      </c>
      <c r="G899" s="6">
        <f t="shared" si="68"/>
        <v>3.0971062454900657</v>
      </c>
      <c r="H899" s="9">
        <f t="shared" si="69"/>
        <v>5.4627783584786649E-3</v>
      </c>
    </row>
    <row r="900" spans="2:8">
      <c r="B900" s="14">
        <v>45086.291666666664</v>
      </c>
      <c r="C900" s="15">
        <v>323.67009999999999</v>
      </c>
      <c r="D900" s="8">
        <f t="shared" ref="D900:D963" si="70">alpha*C899+(1-alpha)*D899</f>
        <v>322.1371014027676</v>
      </c>
      <c r="E900" s="6">
        <f t="shared" ref="E900:E963" si="71">C900-D900</f>
        <v>1.5329985972323925</v>
      </c>
      <c r="F900" s="6">
        <f t="shared" ref="F900:F963" si="72">ABS(E900)</f>
        <v>1.5329985972323925</v>
      </c>
      <c r="G900" s="6">
        <f t="shared" ref="G900:G963" si="73">E900^2</f>
        <v>2.3500846991164832</v>
      </c>
      <c r="H900" s="9">
        <f t="shared" ref="H900:H963" si="74">F900/C900</f>
        <v>4.7362996990837044E-3</v>
      </c>
    </row>
    <row r="901" spans="2:8">
      <c r="B901" s="14">
        <v>45089.291666666664</v>
      </c>
      <c r="C901" s="15">
        <v>328.68180000000001</v>
      </c>
      <c r="D901" s="8">
        <f t="shared" si="70"/>
        <v>323.65477001402769</v>
      </c>
      <c r="E901" s="6">
        <f t="shared" si="71"/>
        <v>5.0270299859723195</v>
      </c>
      <c r="F901" s="6">
        <f t="shared" si="72"/>
        <v>5.0270299859723195</v>
      </c>
      <c r="G901" s="6">
        <f t="shared" si="73"/>
        <v>25.271030479864859</v>
      </c>
      <c r="H901" s="9">
        <f t="shared" si="74"/>
        <v>1.5294518850670525E-2</v>
      </c>
    </row>
    <row r="902" spans="2:8">
      <c r="B902" s="14">
        <v>45090.291666666664</v>
      </c>
      <c r="C902" s="15">
        <v>331.0985</v>
      </c>
      <c r="D902" s="8">
        <f t="shared" si="70"/>
        <v>328.63152970014033</v>
      </c>
      <c r="E902" s="6">
        <f t="shared" si="71"/>
        <v>2.4669702998596676</v>
      </c>
      <c r="F902" s="6">
        <f t="shared" si="72"/>
        <v>2.4669702998596676</v>
      </c>
      <c r="G902" s="6">
        <f t="shared" si="73"/>
        <v>6.0859424603896981</v>
      </c>
      <c r="H902" s="9">
        <f t="shared" si="74"/>
        <v>7.4508652254832554E-3</v>
      </c>
    </row>
    <row r="903" spans="2:8">
      <c r="B903" s="14">
        <v>45091.291666666664</v>
      </c>
      <c r="C903" s="15">
        <v>334.11939999999998</v>
      </c>
      <c r="D903" s="8">
        <f t="shared" si="70"/>
        <v>331.07383029700139</v>
      </c>
      <c r="E903" s="6">
        <f t="shared" si="71"/>
        <v>3.0455697029985913</v>
      </c>
      <c r="F903" s="6">
        <f t="shared" si="72"/>
        <v>3.0455697029985913</v>
      </c>
      <c r="G903" s="6">
        <f t="shared" si="73"/>
        <v>9.2754948158229276</v>
      </c>
      <c r="H903" s="9">
        <f t="shared" si="74"/>
        <v>9.1152136122553545E-3</v>
      </c>
    </row>
    <row r="904" spans="2:8">
      <c r="B904" s="14">
        <v>45092.291666666664</v>
      </c>
      <c r="C904" s="15">
        <v>344.77670000000001</v>
      </c>
      <c r="D904" s="8">
        <f t="shared" si="70"/>
        <v>334.08894430296999</v>
      </c>
      <c r="E904" s="6">
        <f t="shared" si="71"/>
        <v>10.687755697030013</v>
      </c>
      <c r="F904" s="6">
        <f t="shared" si="72"/>
        <v>10.687755697030013</v>
      </c>
      <c r="G904" s="6">
        <f t="shared" si="73"/>
        <v>114.2281218393975</v>
      </c>
      <c r="H904" s="9">
        <f t="shared" si="74"/>
        <v>3.0999066053564561E-2</v>
      </c>
    </row>
    <row r="905" spans="2:8">
      <c r="B905" s="14">
        <v>45093.291666666664</v>
      </c>
      <c r="C905" s="15">
        <v>339.06169999999997</v>
      </c>
      <c r="D905" s="8">
        <f t="shared" si="70"/>
        <v>344.66982244302972</v>
      </c>
      <c r="E905" s="6">
        <f t="shared" si="71"/>
        <v>-5.6081224430297425</v>
      </c>
      <c r="F905" s="6">
        <f t="shared" si="72"/>
        <v>5.6081224430297425</v>
      </c>
      <c r="G905" s="6">
        <f t="shared" si="73"/>
        <v>31.451037336013886</v>
      </c>
      <c r="H905" s="9">
        <f t="shared" si="74"/>
        <v>1.6540123650149053E-2</v>
      </c>
    </row>
    <row r="906" spans="2:8">
      <c r="B906" s="14">
        <v>45097.291666666664</v>
      </c>
      <c r="C906" s="15">
        <v>334.82260000000002</v>
      </c>
      <c r="D906" s="8">
        <f t="shared" si="70"/>
        <v>339.11778122443025</v>
      </c>
      <c r="E906" s="6">
        <f t="shared" si="71"/>
        <v>-4.2951812244302232</v>
      </c>
      <c r="F906" s="6">
        <f t="shared" si="72"/>
        <v>4.2951812244302232</v>
      </c>
      <c r="G906" s="6">
        <f t="shared" si="73"/>
        <v>18.448581750697912</v>
      </c>
      <c r="H906" s="9">
        <f t="shared" si="74"/>
        <v>1.2828229708598591E-2</v>
      </c>
    </row>
    <row r="907" spans="2:8">
      <c r="B907" s="14">
        <v>45098.291666666664</v>
      </c>
      <c r="C907" s="15">
        <v>330.37540000000001</v>
      </c>
      <c r="D907" s="8">
        <f t="shared" si="70"/>
        <v>334.86555181224429</v>
      </c>
      <c r="E907" s="6">
        <f t="shared" si="71"/>
        <v>-4.4901518122442781</v>
      </c>
      <c r="F907" s="6">
        <f t="shared" si="72"/>
        <v>4.4901518122442781</v>
      </c>
      <c r="G907" s="6">
        <f t="shared" si="73"/>
        <v>20.161463297000573</v>
      </c>
      <c r="H907" s="9">
        <f t="shared" si="74"/>
        <v>1.3591059783035535E-2</v>
      </c>
    </row>
    <row r="908" spans="2:8">
      <c r="B908" s="14">
        <v>45099.291666666664</v>
      </c>
      <c r="C908" s="15">
        <v>336.4667</v>
      </c>
      <c r="D908" s="8">
        <f t="shared" si="70"/>
        <v>330.42030151812241</v>
      </c>
      <c r="E908" s="6">
        <f t="shared" si="71"/>
        <v>6.0463984818775884</v>
      </c>
      <c r="F908" s="6">
        <f t="shared" si="72"/>
        <v>6.0463984818775884</v>
      </c>
      <c r="G908" s="6">
        <f t="shared" si="73"/>
        <v>36.558934601651607</v>
      </c>
      <c r="H908" s="9">
        <f t="shared" si="74"/>
        <v>1.7970273081638059E-2</v>
      </c>
    </row>
    <row r="909" spans="2:8">
      <c r="B909" s="14">
        <v>45100.291666666664</v>
      </c>
      <c r="C909" s="15">
        <v>331.82139999999998</v>
      </c>
      <c r="D909" s="8">
        <f t="shared" si="70"/>
        <v>336.40623601518121</v>
      </c>
      <c r="E909" s="6">
        <f t="shared" si="71"/>
        <v>-4.5848360151812244</v>
      </c>
      <c r="F909" s="6">
        <f t="shared" si="72"/>
        <v>4.5848360151812244</v>
      </c>
      <c r="G909" s="6">
        <f t="shared" si="73"/>
        <v>21.020721286102848</v>
      </c>
      <c r="H909" s="9">
        <f t="shared" si="74"/>
        <v>1.3817180010635916E-2</v>
      </c>
    </row>
    <row r="910" spans="2:8">
      <c r="B910" s="14">
        <v>45103.291666666664</v>
      </c>
      <c r="C910" s="15">
        <v>325.46280000000002</v>
      </c>
      <c r="D910" s="8">
        <f t="shared" si="70"/>
        <v>331.86724836015179</v>
      </c>
      <c r="E910" s="6">
        <f t="shared" si="71"/>
        <v>-6.4044483601517754</v>
      </c>
      <c r="F910" s="6">
        <f t="shared" si="72"/>
        <v>6.4044483601517754</v>
      </c>
      <c r="G910" s="6">
        <f t="shared" si="73"/>
        <v>41.016958797850762</v>
      </c>
      <c r="H910" s="9">
        <f t="shared" si="74"/>
        <v>1.9677973520020646E-2</v>
      </c>
    </row>
    <row r="911" spans="2:8">
      <c r="B911" s="14">
        <v>45104.291666666664</v>
      </c>
      <c r="C911" s="15">
        <v>331.37580000000003</v>
      </c>
      <c r="D911" s="8">
        <f t="shared" si="70"/>
        <v>325.52684448360151</v>
      </c>
      <c r="E911" s="6">
        <f t="shared" si="71"/>
        <v>5.8489555163985187</v>
      </c>
      <c r="F911" s="6">
        <f t="shared" si="72"/>
        <v>5.8489555163985187</v>
      </c>
      <c r="G911" s="6">
        <f t="shared" si="73"/>
        <v>34.210280632808661</v>
      </c>
      <c r="H911" s="9">
        <f t="shared" si="74"/>
        <v>1.7650520998813184E-2</v>
      </c>
    </row>
    <row r="912" spans="2:8">
      <c r="B912" s="14">
        <v>45105.291666666664</v>
      </c>
      <c r="C912" s="15">
        <v>332.64359999999999</v>
      </c>
      <c r="D912" s="8">
        <f t="shared" si="70"/>
        <v>331.31731044483604</v>
      </c>
      <c r="E912" s="6">
        <f t="shared" si="71"/>
        <v>1.3262895551639531</v>
      </c>
      <c r="F912" s="6">
        <f t="shared" si="72"/>
        <v>1.3262895551639531</v>
      </c>
      <c r="G912" s="6">
        <f t="shared" si="73"/>
        <v>1.7590439841369965</v>
      </c>
      <c r="H912" s="9">
        <f t="shared" si="74"/>
        <v>3.9871188117371059E-3</v>
      </c>
    </row>
    <row r="913" spans="2:8">
      <c r="B913" s="14">
        <v>45106.291666666664</v>
      </c>
      <c r="C913" s="15">
        <v>331.85120000000001</v>
      </c>
      <c r="D913" s="8">
        <f t="shared" si="70"/>
        <v>332.63033710444836</v>
      </c>
      <c r="E913" s="6">
        <f t="shared" si="71"/>
        <v>-0.7791371044483526</v>
      </c>
      <c r="F913" s="6">
        <f t="shared" si="72"/>
        <v>0.7791371044483526</v>
      </c>
      <c r="G913" s="6">
        <f t="shared" si="73"/>
        <v>0.60705462752816308</v>
      </c>
      <c r="H913" s="9">
        <f t="shared" si="74"/>
        <v>2.347850797129414E-3</v>
      </c>
    </row>
    <row r="914" spans="2:8">
      <c r="B914" s="14">
        <v>45107.291666666664</v>
      </c>
      <c r="C914" s="15">
        <v>337.28879999999998</v>
      </c>
      <c r="D914" s="8">
        <f t="shared" si="70"/>
        <v>331.85899137104451</v>
      </c>
      <c r="E914" s="6">
        <f t="shared" si="71"/>
        <v>5.4298086289554703</v>
      </c>
      <c r="F914" s="6">
        <f t="shared" si="72"/>
        <v>5.4298086289554703</v>
      </c>
      <c r="G914" s="6">
        <f t="shared" si="73"/>
        <v>29.482821747079285</v>
      </c>
      <c r="H914" s="9">
        <f t="shared" si="74"/>
        <v>1.6098395881972573E-2</v>
      </c>
    </row>
    <row r="915" spans="2:8">
      <c r="B915" s="14">
        <v>45110.291666666664</v>
      </c>
      <c r="C915" s="15">
        <v>334.76319999999998</v>
      </c>
      <c r="D915" s="8">
        <f t="shared" si="70"/>
        <v>337.23450191371046</v>
      </c>
      <c r="E915" s="6">
        <f t="shared" si="71"/>
        <v>-2.4713019137104766</v>
      </c>
      <c r="F915" s="6">
        <f t="shared" si="72"/>
        <v>2.4713019137104766</v>
      </c>
      <c r="G915" s="6">
        <f t="shared" si="73"/>
        <v>6.1073331487090634</v>
      </c>
      <c r="H915" s="9">
        <f t="shared" si="74"/>
        <v>7.382238889192351E-3</v>
      </c>
    </row>
    <row r="916" spans="2:8">
      <c r="B916" s="14">
        <v>45112.291666666664</v>
      </c>
      <c r="C916" s="15">
        <v>334.92160000000001</v>
      </c>
      <c r="D916" s="8">
        <f t="shared" si="70"/>
        <v>334.78791301913714</v>
      </c>
      <c r="E916" s="6">
        <f t="shared" si="71"/>
        <v>0.13368698086287623</v>
      </c>
      <c r="F916" s="6">
        <f t="shared" si="72"/>
        <v>0.13368698086287623</v>
      </c>
      <c r="G916" s="6">
        <f t="shared" si="73"/>
        <v>1.7872208852231033E-2</v>
      </c>
      <c r="H916" s="9">
        <f t="shared" si="74"/>
        <v>3.9915902964418007E-4</v>
      </c>
    </row>
    <row r="917" spans="2:8">
      <c r="B917" s="14">
        <v>45113.291666666664</v>
      </c>
      <c r="C917" s="15">
        <v>338.01190000000003</v>
      </c>
      <c r="D917" s="8">
        <f t="shared" si="70"/>
        <v>334.92026313019136</v>
      </c>
      <c r="E917" s="6">
        <f t="shared" si="71"/>
        <v>3.0916368698086671</v>
      </c>
      <c r="F917" s="6">
        <f t="shared" si="72"/>
        <v>3.0916368698086671</v>
      </c>
      <c r="G917" s="6">
        <f t="shared" si="73"/>
        <v>9.5582185347603339</v>
      </c>
      <c r="H917" s="9">
        <f t="shared" si="74"/>
        <v>9.1465326215102692E-3</v>
      </c>
    </row>
    <row r="918" spans="2:8">
      <c r="B918" s="14">
        <v>45114.291666666664</v>
      </c>
      <c r="C918" s="15">
        <v>334.00049999999999</v>
      </c>
      <c r="D918" s="8">
        <f t="shared" si="70"/>
        <v>337.98098363130197</v>
      </c>
      <c r="E918" s="6">
        <f t="shared" si="71"/>
        <v>-3.9804836313019791</v>
      </c>
      <c r="F918" s="6">
        <f t="shared" si="72"/>
        <v>3.9804836313019791</v>
      </c>
      <c r="G918" s="6">
        <f t="shared" si="73"/>
        <v>15.844249939062991</v>
      </c>
      <c r="H918" s="9">
        <f t="shared" si="74"/>
        <v>1.1917597821865474E-2</v>
      </c>
    </row>
    <row r="919" spans="2:8">
      <c r="B919" s="14">
        <v>45117.291666666664</v>
      </c>
      <c r="C919" s="15">
        <v>328.66199999999998</v>
      </c>
      <c r="D919" s="8">
        <f t="shared" si="70"/>
        <v>334.040304836313</v>
      </c>
      <c r="E919" s="6">
        <f t="shared" si="71"/>
        <v>-5.3783048363130206</v>
      </c>
      <c r="F919" s="6">
        <f t="shared" si="72"/>
        <v>5.3783048363130206</v>
      </c>
      <c r="G919" s="6">
        <f t="shared" si="73"/>
        <v>28.926162912308026</v>
      </c>
      <c r="H919" s="9">
        <f t="shared" si="74"/>
        <v>1.6364243010488042E-2</v>
      </c>
    </row>
    <row r="920" spans="2:8">
      <c r="B920" s="14">
        <v>45118.291666666664</v>
      </c>
      <c r="C920" s="15">
        <v>329.29579999999999</v>
      </c>
      <c r="D920" s="8">
        <f t="shared" si="70"/>
        <v>328.71578304836311</v>
      </c>
      <c r="E920" s="6">
        <f t="shared" si="71"/>
        <v>0.58001695163687828</v>
      </c>
      <c r="F920" s="6">
        <f t="shared" si="72"/>
        <v>0.58001695163687828</v>
      </c>
      <c r="G920" s="6">
        <f t="shared" si="73"/>
        <v>0.33641966418613678</v>
      </c>
      <c r="H920" s="9">
        <f t="shared" si="74"/>
        <v>1.7613858167546573E-3</v>
      </c>
    </row>
    <row r="921" spans="2:8">
      <c r="B921" s="14">
        <v>45119.291666666664</v>
      </c>
      <c r="C921" s="15">
        <v>333.98070000000001</v>
      </c>
      <c r="D921" s="8">
        <f t="shared" si="70"/>
        <v>329.28999983048362</v>
      </c>
      <c r="E921" s="6">
        <f t="shared" si="71"/>
        <v>4.6907001695163899</v>
      </c>
      <c r="F921" s="6">
        <f t="shared" si="72"/>
        <v>4.6907001695163899</v>
      </c>
      <c r="G921" s="6">
        <f t="shared" si="73"/>
        <v>22.002668080301088</v>
      </c>
      <c r="H921" s="9">
        <f t="shared" si="74"/>
        <v>1.4044824055750495E-2</v>
      </c>
    </row>
    <row r="922" spans="2:8">
      <c r="B922" s="14">
        <v>45120.291666666664</v>
      </c>
      <c r="C922" s="15">
        <v>339.3886</v>
      </c>
      <c r="D922" s="8">
        <f t="shared" si="70"/>
        <v>333.93379299830485</v>
      </c>
      <c r="E922" s="6">
        <f t="shared" si="71"/>
        <v>5.4548070016951442</v>
      </c>
      <c r="F922" s="6">
        <f t="shared" si="72"/>
        <v>5.4548070016951442</v>
      </c>
      <c r="G922" s="6">
        <f t="shared" si="73"/>
        <v>29.754919425742369</v>
      </c>
      <c r="H922" s="9">
        <f t="shared" si="74"/>
        <v>1.6072452055534994E-2</v>
      </c>
    </row>
    <row r="923" spans="2:8">
      <c r="B923" s="14">
        <v>45121.291666666664</v>
      </c>
      <c r="C923" s="15">
        <v>341.94389999999999</v>
      </c>
      <c r="D923" s="8">
        <f t="shared" si="70"/>
        <v>339.33405192998305</v>
      </c>
      <c r="E923" s="6">
        <f t="shared" si="71"/>
        <v>2.6098480700169375</v>
      </c>
      <c r="F923" s="6">
        <f t="shared" si="72"/>
        <v>2.6098480700169375</v>
      </c>
      <c r="G923" s="6">
        <f t="shared" si="73"/>
        <v>6.8113069485711337</v>
      </c>
      <c r="H923" s="9">
        <f t="shared" si="74"/>
        <v>7.6323866868715532E-3</v>
      </c>
    </row>
    <row r="924" spans="2:8">
      <c r="B924" s="14">
        <v>45124.291666666664</v>
      </c>
      <c r="C924" s="15">
        <v>342.42930000000001</v>
      </c>
      <c r="D924" s="8">
        <f t="shared" si="70"/>
        <v>341.91780151929981</v>
      </c>
      <c r="E924" s="6">
        <f t="shared" si="71"/>
        <v>0.51149848070019743</v>
      </c>
      <c r="F924" s="6">
        <f t="shared" si="72"/>
        <v>0.51149848070019743</v>
      </c>
      <c r="G924" s="6">
        <f t="shared" si="73"/>
        <v>0.26163069575861025</v>
      </c>
      <c r="H924" s="9">
        <f t="shared" si="74"/>
        <v>1.4937345627263714E-3</v>
      </c>
    </row>
    <row r="925" spans="2:8">
      <c r="B925" s="14">
        <v>45125.291666666664</v>
      </c>
      <c r="C925" s="15">
        <v>356.05790000000002</v>
      </c>
      <c r="D925" s="8">
        <f t="shared" si="70"/>
        <v>342.42418501519302</v>
      </c>
      <c r="E925" s="6">
        <f t="shared" si="71"/>
        <v>13.633714984807</v>
      </c>
      <c r="F925" s="6">
        <f t="shared" si="72"/>
        <v>13.633714984807</v>
      </c>
      <c r="G925" s="6">
        <f t="shared" si="73"/>
        <v>185.87818428695093</v>
      </c>
      <c r="H925" s="9">
        <f t="shared" si="74"/>
        <v>3.8290724583858411E-2</v>
      </c>
    </row>
    <row r="926" spans="2:8">
      <c r="B926" s="14">
        <v>45126.291666666664</v>
      </c>
      <c r="C926" s="15">
        <v>351.69</v>
      </c>
      <c r="D926" s="8">
        <f t="shared" si="70"/>
        <v>355.92156285015193</v>
      </c>
      <c r="E926" s="6">
        <f t="shared" si="71"/>
        <v>-4.2315628501519313</v>
      </c>
      <c r="F926" s="6">
        <f t="shared" si="72"/>
        <v>4.2315628501519313</v>
      </c>
      <c r="G926" s="6">
        <f t="shared" si="73"/>
        <v>17.906124154785935</v>
      </c>
      <c r="H926" s="9">
        <f t="shared" si="74"/>
        <v>1.2032081805430724E-2</v>
      </c>
    </row>
    <row r="927" spans="2:8">
      <c r="B927" s="14">
        <v>45127.291666666664</v>
      </c>
      <c r="C927" s="15">
        <v>343.55840000000001</v>
      </c>
      <c r="D927" s="8">
        <f t="shared" si="70"/>
        <v>351.73231562850151</v>
      </c>
      <c r="E927" s="6">
        <f t="shared" si="71"/>
        <v>-8.1739156285015042</v>
      </c>
      <c r="F927" s="6">
        <f t="shared" si="72"/>
        <v>8.1739156285015042</v>
      </c>
      <c r="G927" s="6">
        <f t="shared" si="73"/>
        <v>66.812896701861135</v>
      </c>
      <c r="H927" s="9">
        <f t="shared" si="74"/>
        <v>2.3791924832871222E-2</v>
      </c>
    </row>
    <row r="928" spans="2:8">
      <c r="B928" s="14">
        <v>45128.291666666664</v>
      </c>
      <c r="C928" s="15">
        <v>340.488</v>
      </c>
      <c r="D928" s="8">
        <f t="shared" si="70"/>
        <v>343.64013915628504</v>
      </c>
      <c r="E928" s="6">
        <f t="shared" si="71"/>
        <v>-3.1521391562850454</v>
      </c>
      <c r="F928" s="6">
        <f t="shared" si="72"/>
        <v>3.1521391562850454</v>
      </c>
      <c r="G928" s="6">
        <f t="shared" si="73"/>
        <v>9.9359812605853985</v>
      </c>
      <c r="H928" s="9">
        <f t="shared" si="74"/>
        <v>9.2577099818056587E-3</v>
      </c>
    </row>
    <row r="929" spans="2:8">
      <c r="B929" s="14">
        <v>45131.291666666664</v>
      </c>
      <c r="C929" s="15">
        <v>341.8152</v>
      </c>
      <c r="D929" s="8">
        <f t="shared" si="70"/>
        <v>340.51952139156288</v>
      </c>
      <c r="E929" s="6">
        <f t="shared" si="71"/>
        <v>1.2956786084371288</v>
      </c>
      <c r="F929" s="6">
        <f t="shared" si="72"/>
        <v>1.2956786084371288</v>
      </c>
      <c r="G929" s="6">
        <f t="shared" si="73"/>
        <v>1.6787830563615744</v>
      </c>
      <c r="H929" s="9">
        <f t="shared" si="74"/>
        <v>3.7905821872085523E-3</v>
      </c>
    </row>
    <row r="930" spans="2:8">
      <c r="B930" s="14">
        <v>45132.291666666664</v>
      </c>
      <c r="C930" s="15">
        <v>347.62920000000003</v>
      </c>
      <c r="D930" s="8">
        <f t="shared" si="70"/>
        <v>341.80224321391563</v>
      </c>
      <c r="E930" s="6">
        <f t="shared" si="71"/>
        <v>5.8269567860843949</v>
      </c>
      <c r="F930" s="6">
        <f t="shared" si="72"/>
        <v>5.8269567860843949</v>
      </c>
      <c r="G930" s="6">
        <f t="shared" si="73"/>
        <v>33.953425386894978</v>
      </c>
      <c r="H930" s="9">
        <f t="shared" si="74"/>
        <v>1.6761988883800309E-2</v>
      </c>
    </row>
    <row r="931" spans="2:8">
      <c r="B931" s="14">
        <v>45133.291666666664</v>
      </c>
      <c r="C931" s="15">
        <v>334.5453</v>
      </c>
      <c r="D931" s="8">
        <f t="shared" si="70"/>
        <v>347.57093043213916</v>
      </c>
      <c r="E931" s="6">
        <f t="shared" si="71"/>
        <v>-13.025630432139167</v>
      </c>
      <c r="F931" s="6">
        <f t="shared" si="72"/>
        <v>13.025630432139167</v>
      </c>
      <c r="G931" s="6">
        <f t="shared" si="73"/>
        <v>169.66704815466997</v>
      </c>
      <c r="H931" s="9">
        <f t="shared" si="74"/>
        <v>3.8935326343365655E-2</v>
      </c>
    </row>
    <row r="932" spans="2:8">
      <c r="B932" s="14">
        <v>45134.291666666664</v>
      </c>
      <c r="C932" s="15">
        <v>327.56259999999997</v>
      </c>
      <c r="D932" s="8">
        <f t="shared" si="70"/>
        <v>334.67555630432139</v>
      </c>
      <c r="E932" s="6">
        <f t="shared" si="71"/>
        <v>-7.1129563043214148</v>
      </c>
      <c r="F932" s="6">
        <f t="shared" si="72"/>
        <v>7.1129563043214148</v>
      </c>
      <c r="G932" s="6">
        <f t="shared" si="73"/>
        <v>50.594147387185757</v>
      </c>
      <c r="H932" s="9">
        <f t="shared" si="74"/>
        <v>2.1714799871296098E-2</v>
      </c>
    </row>
    <row r="933" spans="2:8">
      <c r="B933" s="14">
        <v>45135.291666666664</v>
      </c>
      <c r="C933" s="15">
        <v>335.13959999999997</v>
      </c>
      <c r="D933" s="8">
        <f t="shared" si="70"/>
        <v>327.63372956304318</v>
      </c>
      <c r="E933" s="6">
        <f t="shared" si="71"/>
        <v>7.5058704369567977</v>
      </c>
      <c r="F933" s="6">
        <f t="shared" si="72"/>
        <v>7.5058704369567977</v>
      </c>
      <c r="G933" s="6">
        <f t="shared" si="73"/>
        <v>56.33809101638203</v>
      </c>
      <c r="H933" s="9">
        <f t="shared" si="74"/>
        <v>2.2396250508614317E-2</v>
      </c>
    </row>
    <row r="934" spans="2:8">
      <c r="B934" s="14">
        <v>45138.291666666664</v>
      </c>
      <c r="C934" s="15">
        <v>332.71289999999999</v>
      </c>
      <c r="D934" s="8">
        <f t="shared" si="70"/>
        <v>335.06454129563036</v>
      </c>
      <c r="E934" s="6">
        <f t="shared" si="71"/>
        <v>-2.3516412956303725</v>
      </c>
      <c r="F934" s="6">
        <f t="shared" si="72"/>
        <v>2.3516412956303725</v>
      </c>
      <c r="G934" s="6">
        <f t="shared" si="73"/>
        <v>5.5302167833140974</v>
      </c>
      <c r="H934" s="9">
        <f t="shared" si="74"/>
        <v>7.0680797036435095E-3</v>
      </c>
    </row>
    <row r="935" spans="2:8">
      <c r="B935" s="14">
        <v>45139.291666666664</v>
      </c>
      <c r="C935" s="15">
        <v>333.12889999999999</v>
      </c>
      <c r="D935" s="8">
        <f t="shared" si="70"/>
        <v>332.73641641295626</v>
      </c>
      <c r="E935" s="6">
        <f t="shared" si="71"/>
        <v>0.39248358704372777</v>
      </c>
      <c r="F935" s="6">
        <f t="shared" si="72"/>
        <v>0.39248358704372777</v>
      </c>
      <c r="G935" s="6">
        <f t="shared" si="73"/>
        <v>0.15404336609871144</v>
      </c>
      <c r="H935" s="9">
        <f t="shared" si="74"/>
        <v>1.178173334837439E-3</v>
      </c>
    </row>
    <row r="936" spans="2:8">
      <c r="B936" s="14">
        <v>45140.291666666664</v>
      </c>
      <c r="C936" s="15">
        <v>324.37329999999997</v>
      </c>
      <c r="D936" s="8">
        <f t="shared" si="70"/>
        <v>333.12497516412952</v>
      </c>
      <c r="E936" s="6">
        <f t="shared" si="71"/>
        <v>-8.7516751641295514</v>
      </c>
      <c r="F936" s="6">
        <f t="shared" si="72"/>
        <v>8.7516751641295514</v>
      </c>
      <c r="G936" s="6">
        <f t="shared" si="73"/>
        <v>76.591818178442011</v>
      </c>
      <c r="H936" s="9">
        <f t="shared" si="74"/>
        <v>2.6980257512346277E-2</v>
      </c>
    </row>
    <row r="937" spans="2:8">
      <c r="B937" s="14">
        <v>45141.291666666664</v>
      </c>
      <c r="C937" s="15">
        <v>323.54129999999998</v>
      </c>
      <c r="D937" s="8">
        <f t="shared" si="70"/>
        <v>324.46081675164123</v>
      </c>
      <c r="E937" s="6">
        <f t="shared" si="71"/>
        <v>-0.9195167516412539</v>
      </c>
      <c r="F937" s="6">
        <f t="shared" si="72"/>
        <v>0.9195167516412539</v>
      </c>
      <c r="G937" s="6">
        <f t="shared" si="73"/>
        <v>0.84551105654888337</v>
      </c>
      <c r="H937" s="9">
        <f t="shared" si="74"/>
        <v>2.8420382549036367E-3</v>
      </c>
    </row>
    <row r="938" spans="2:8">
      <c r="B938" s="14">
        <v>45142.291666666664</v>
      </c>
      <c r="C938" s="15">
        <v>324.6506</v>
      </c>
      <c r="D938" s="8">
        <f t="shared" si="70"/>
        <v>323.55049516751637</v>
      </c>
      <c r="E938" s="6">
        <f t="shared" si="71"/>
        <v>1.1001048324836233</v>
      </c>
      <c r="F938" s="6">
        <f t="shared" si="72"/>
        <v>1.1001048324836233</v>
      </c>
      <c r="G938" s="6">
        <f t="shared" si="73"/>
        <v>1.2102306424538209</v>
      </c>
      <c r="H938" s="9">
        <f t="shared" si="74"/>
        <v>3.3885809312646374E-3</v>
      </c>
    </row>
    <row r="939" spans="2:8">
      <c r="B939" s="14">
        <v>45145.291666666664</v>
      </c>
      <c r="C939" s="15">
        <v>326.95839999999998</v>
      </c>
      <c r="D939" s="8">
        <f t="shared" si="70"/>
        <v>324.63959895167517</v>
      </c>
      <c r="E939" s="6">
        <f t="shared" si="71"/>
        <v>2.3188010483248149</v>
      </c>
      <c r="F939" s="6">
        <f t="shared" si="72"/>
        <v>2.3188010483248149</v>
      </c>
      <c r="G939" s="6">
        <f t="shared" si="73"/>
        <v>5.3768383017122607</v>
      </c>
      <c r="H939" s="9">
        <f t="shared" si="74"/>
        <v>7.0920369329089423E-3</v>
      </c>
    </row>
    <row r="940" spans="2:8">
      <c r="B940" s="14">
        <v>45146.291666666664</v>
      </c>
      <c r="C940" s="15">
        <v>322.93709999999999</v>
      </c>
      <c r="D940" s="8">
        <f t="shared" si="70"/>
        <v>326.93521198951674</v>
      </c>
      <c r="E940" s="6">
        <f t="shared" si="71"/>
        <v>-3.9981119895167581</v>
      </c>
      <c r="F940" s="6">
        <f t="shared" si="72"/>
        <v>3.9981119895167581</v>
      </c>
      <c r="G940" s="6">
        <f t="shared" si="73"/>
        <v>15.984899480717649</v>
      </c>
      <c r="H940" s="9">
        <f t="shared" si="74"/>
        <v>1.2380466628073263E-2</v>
      </c>
    </row>
    <row r="941" spans="2:8">
      <c r="B941" s="14">
        <v>45147.291666666664</v>
      </c>
      <c r="C941" s="15">
        <v>319.15359999999998</v>
      </c>
      <c r="D941" s="8">
        <f t="shared" si="70"/>
        <v>322.97708111989516</v>
      </c>
      <c r="E941" s="6">
        <f t="shared" si="71"/>
        <v>-3.8234811198951775</v>
      </c>
      <c r="F941" s="6">
        <f t="shared" si="72"/>
        <v>3.8234811198951775</v>
      </c>
      <c r="G941" s="6">
        <f t="shared" si="73"/>
        <v>14.61900787419488</v>
      </c>
      <c r="H941" s="9">
        <f t="shared" si="74"/>
        <v>1.1980065773643718E-2</v>
      </c>
    </row>
    <row r="942" spans="2:8">
      <c r="B942" s="14">
        <v>45148.291666666664</v>
      </c>
      <c r="C942" s="15">
        <v>319.84699999999998</v>
      </c>
      <c r="D942" s="8">
        <f t="shared" si="70"/>
        <v>319.19183481119893</v>
      </c>
      <c r="E942" s="6">
        <f t="shared" si="71"/>
        <v>0.65516518880104968</v>
      </c>
      <c r="F942" s="6">
        <f t="shared" si="72"/>
        <v>0.65516518880104968</v>
      </c>
      <c r="G942" s="6">
        <f t="shared" si="73"/>
        <v>0.42924142461671505</v>
      </c>
      <c r="H942" s="9">
        <f t="shared" si="74"/>
        <v>2.0483705921926724E-3</v>
      </c>
    </row>
    <row r="943" spans="2:8">
      <c r="B943" s="14">
        <v>45149.291666666664</v>
      </c>
      <c r="C943" s="15">
        <v>317.94529999999997</v>
      </c>
      <c r="D943" s="8">
        <f t="shared" si="70"/>
        <v>319.84044834811198</v>
      </c>
      <c r="E943" s="6">
        <f t="shared" si="71"/>
        <v>-1.8951483481120022</v>
      </c>
      <c r="F943" s="6">
        <f t="shared" si="72"/>
        <v>1.8951483481120022</v>
      </c>
      <c r="G943" s="6">
        <f t="shared" si="73"/>
        <v>3.5915872613516506</v>
      </c>
      <c r="H943" s="9">
        <f t="shared" si="74"/>
        <v>5.9606113004721326E-3</v>
      </c>
    </row>
    <row r="944" spans="2:8">
      <c r="B944" s="14">
        <v>45152.291666666664</v>
      </c>
      <c r="C944" s="15">
        <v>320.94639999999998</v>
      </c>
      <c r="D944" s="8">
        <f t="shared" si="70"/>
        <v>317.96425148348106</v>
      </c>
      <c r="E944" s="6">
        <f t="shared" si="71"/>
        <v>2.9821485165189188</v>
      </c>
      <c r="F944" s="6">
        <f t="shared" si="72"/>
        <v>2.9821485165189188</v>
      </c>
      <c r="G944" s="6">
        <f t="shared" si="73"/>
        <v>8.8932097745759879</v>
      </c>
      <c r="H944" s="9">
        <f t="shared" si="74"/>
        <v>9.2917338113744814E-3</v>
      </c>
    </row>
    <row r="945" spans="2:8">
      <c r="B945" s="14">
        <v>45153.291666666664</v>
      </c>
      <c r="C945" s="15">
        <v>318.78719999999998</v>
      </c>
      <c r="D945" s="8">
        <f t="shared" si="70"/>
        <v>320.91657851483478</v>
      </c>
      <c r="E945" s="6">
        <f t="shared" si="71"/>
        <v>-2.1293785148347979</v>
      </c>
      <c r="F945" s="6">
        <f t="shared" si="72"/>
        <v>2.1293785148347979</v>
      </c>
      <c r="G945" s="6">
        <f t="shared" si="73"/>
        <v>4.5342528594400493</v>
      </c>
      <c r="H945" s="9">
        <f t="shared" si="74"/>
        <v>6.679623632425637E-3</v>
      </c>
    </row>
    <row r="946" spans="2:8">
      <c r="B946" s="14">
        <v>45154.291666666664</v>
      </c>
      <c r="C946" s="15">
        <v>318.01299999999998</v>
      </c>
      <c r="D946" s="8">
        <f t="shared" si="70"/>
        <v>318.8084937851483</v>
      </c>
      <c r="E946" s="6">
        <f t="shared" si="71"/>
        <v>-0.7954937851483237</v>
      </c>
      <c r="F946" s="6">
        <f t="shared" si="72"/>
        <v>0.7954937851483237</v>
      </c>
      <c r="G946" s="6">
        <f t="shared" si="73"/>
        <v>0.6328103622096074</v>
      </c>
      <c r="H946" s="9">
        <f t="shared" si="74"/>
        <v>2.5014505229293258E-3</v>
      </c>
    </row>
    <row r="947" spans="2:8">
      <c r="B947" s="14">
        <v>45155.291666666664</v>
      </c>
      <c r="C947" s="15">
        <v>314.51920000000001</v>
      </c>
      <c r="D947" s="8">
        <f t="shared" si="70"/>
        <v>318.02095493785146</v>
      </c>
      <c r="E947" s="6">
        <f t="shared" si="71"/>
        <v>-3.5017549378514445</v>
      </c>
      <c r="F947" s="6">
        <f t="shared" si="72"/>
        <v>3.5017549378514445</v>
      </c>
      <c r="G947" s="6">
        <f t="shared" si="73"/>
        <v>12.262287644766975</v>
      </c>
      <c r="H947" s="9">
        <f t="shared" si="74"/>
        <v>1.1133676220248063E-2</v>
      </c>
    </row>
    <row r="948" spans="2:8">
      <c r="B948" s="14">
        <v>45156.291666666664</v>
      </c>
      <c r="C948" s="15">
        <v>314.12220000000002</v>
      </c>
      <c r="D948" s="8">
        <f t="shared" si="70"/>
        <v>314.55421754937851</v>
      </c>
      <c r="E948" s="6">
        <f t="shared" si="71"/>
        <v>-0.43201754937848591</v>
      </c>
      <c r="F948" s="6">
        <f t="shared" si="72"/>
        <v>0.43201754937848591</v>
      </c>
      <c r="G948" s="6">
        <f t="shared" si="73"/>
        <v>0.18663916297099251</v>
      </c>
      <c r="H948" s="9">
        <f t="shared" si="74"/>
        <v>1.3753168333167343E-3</v>
      </c>
    </row>
    <row r="949" spans="2:8">
      <c r="B949" s="14">
        <v>45159.291666666664</v>
      </c>
      <c r="C949" s="15">
        <v>319.48200000000003</v>
      </c>
      <c r="D949" s="8">
        <f t="shared" si="70"/>
        <v>314.12652017549379</v>
      </c>
      <c r="E949" s="6">
        <f t="shared" si="71"/>
        <v>5.3554798245062329</v>
      </c>
      <c r="F949" s="6">
        <f t="shared" si="72"/>
        <v>5.3554798245062329</v>
      </c>
      <c r="G949" s="6">
        <f t="shared" si="73"/>
        <v>28.681164150693313</v>
      </c>
      <c r="H949" s="9">
        <f t="shared" si="74"/>
        <v>1.6763009573328803E-2</v>
      </c>
    </row>
    <row r="950" spans="2:8">
      <c r="B950" s="14">
        <v>45160.291666666664</v>
      </c>
      <c r="C950" s="15">
        <v>320.05759999999998</v>
      </c>
      <c r="D950" s="8">
        <f t="shared" si="70"/>
        <v>319.42844520175498</v>
      </c>
      <c r="E950" s="6">
        <f t="shared" si="71"/>
        <v>0.62915479824499698</v>
      </c>
      <c r="F950" s="6">
        <f t="shared" si="72"/>
        <v>0.62915479824499698</v>
      </c>
      <c r="G950" s="6">
        <f t="shared" si="73"/>
        <v>0.39583576015470284</v>
      </c>
      <c r="H950" s="9">
        <f t="shared" si="74"/>
        <v>1.9657549086320621E-3</v>
      </c>
    </row>
    <row r="951" spans="2:8">
      <c r="B951" s="14">
        <v>45161.291666666664</v>
      </c>
      <c r="C951" s="15">
        <v>324.56380000000001</v>
      </c>
      <c r="D951" s="8">
        <f t="shared" si="70"/>
        <v>320.05130845201751</v>
      </c>
      <c r="E951" s="6">
        <f t="shared" si="71"/>
        <v>4.5124915479825063</v>
      </c>
      <c r="F951" s="6">
        <f t="shared" si="72"/>
        <v>4.5124915479825063</v>
      </c>
      <c r="G951" s="6">
        <f t="shared" si="73"/>
        <v>20.362579970613556</v>
      </c>
      <c r="H951" s="9">
        <f t="shared" si="74"/>
        <v>1.3903249678437663E-2</v>
      </c>
    </row>
    <row r="952" spans="2:8">
      <c r="B952" s="14">
        <v>45162.291666666664</v>
      </c>
      <c r="C952" s="15">
        <v>317.58620000000002</v>
      </c>
      <c r="D952" s="8">
        <f t="shared" si="70"/>
        <v>324.51867508452023</v>
      </c>
      <c r="E952" s="6">
        <f t="shared" si="71"/>
        <v>-6.9324750845202061</v>
      </c>
      <c r="F952" s="6">
        <f t="shared" si="72"/>
        <v>6.9324750845202061</v>
      </c>
      <c r="G952" s="6">
        <f t="shared" si="73"/>
        <v>48.059210797493442</v>
      </c>
      <c r="H952" s="9">
        <f t="shared" si="74"/>
        <v>2.1828640805300122E-2</v>
      </c>
    </row>
    <row r="953" spans="2:8">
      <c r="B953" s="14">
        <v>45163.291666666664</v>
      </c>
      <c r="C953" s="15">
        <v>320.57380000000001</v>
      </c>
      <c r="D953" s="8">
        <f t="shared" si="70"/>
        <v>317.65552475084525</v>
      </c>
      <c r="E953" s="6">
        <f t="shared" si="71"/>
        <v>2.9182752491547603</v>
      </c>
      <c r="F953" s="6">
        <f t="shared" si="72"/>
        <v>2.9182752491547603</v>
      </c>
      <c r="G953" s="6">
        <f t="shared" si="73"/>
        <v>8.5163304298292779</v>
      </c>
      <c r="H953" s="9">
        <f t="shared" si="74"/>
        <v>9.1032868224251648E-3</v>
      </c>
    </row>
    <row r="954" spans="2:8">
      <c r="B954" s="14">
        <v>45166.291666666664</v>
      </c>
      <c r="C954" s="15">
        <v>321.28840000000002</v>
      </c>
      <c r="D954" s="8">
        <f t="shared" si="70"/>
        <v>320.54461724750848</v>
      </c>
      <c r="E954" s="6">
        <f t="shared" si="71"/>
        <v>0.74378275249154058</v>
      </c>
      <c r="F954" s="6">
        <f t="shared" si="72"/>
        <v>0.74378275249154058</v>
      </c>
      <c r="G954" s="6">
        <f t="shared" si="73"/>
        <v>0.55321278290389231</v>
      </c>
      <c r="H954" s="9">
        <f t="shared" si="74"/>
        <v>2.3150003314515574E-3</v>
      </c>
    </row>
    <row r="955" spans="2:8">
      <c r="B955" s="14">
        <v>45167.291666666664</v>
      </c>
      <c r="C955" s="15">
        <v>325.9633</v>
      </c>
      <c r="D955" s="8">
        <f t="shared" si="70"/>
        <v>321.28096217247509</v>
      </c>
      <c r="E955" s="6">
        <f t="shared" si="71"/>
        <v>4.6823378275249183</v>
      </c>
      <c r="F955" s="6">
        <f t="shared" si="72"/>
        <v>4.6823378275249183</v>
      </c>
      <c r="G955" s="6">
        <f t="shared" si="73"/>
        <v>21.924287531070771</v>
      </c>
      <c r="H955" s="9">
        <f t="shared" si="74"/>
        <v>1.4364616591882946E-2</v>
      </c>
    </row>
    <row r="956" spans="2:8">
      <c r="B956" s="14">
        <v>45168.291666666664</v>
      </c>
      <c r="C956" s="15">
        <v>326.34050000000002</v>
      </c>
      <c r="D956" s="8">
        <f t="shared" si="70"/>
        <v>325.91647662172477</v>
      </c>
      <c r="E956" s="6">
        <f t="shared" si="71"/>
        <v>0.42402337827525116</v>
      </c>
      <c r="F956" s="6">
        <f t="shared" si="72"/>
        <v>0.42402337827525116</v>
      </c>
      <c r="G956" s="6">
        <f t="shared" si="73"/>
        <v>0.17979582532395674</v>
      </c>
      <c r="H956" s="9">
        <f t="shared" si="74"/>
        <v>1.2993280891438579E-3</v>
      </c>
    </row>
    <row r="957" spans="2:8">
      <c r="B957" s="14">
        <v>45169.291666666664</v>
      </c>
      <c r="C957" s="15">
        <v>325.31819999999999</v>
      </c>
      <c r="D957" s="8">
        <f t="shared" si="70"/>
        <v>326.33625976621727</v>
      </c>
      <c r="E957" s="6">
        <f t="shared" si="71"/>
        <v>-1.0180597662172772</v>
      </c>
      <c r="F957" s="6">
        <f t="shared" si="72"/>
        <v>1.0180597662172772</v>
      </c>
      <c r="G957" s="6">
        <f t="shared" si="73"/>
        <v>1.0364456875903771</v>
      </c>
      <c r="H957" s="9">
        <f t="shared" si="74"/>
        <v>3.1294276379780698E-3</v>
      </c>
    </row>
    <row r="958" spans="2:8">
      <c r="B958" s="14">
        <v>45170.291666666664</v>
      </c>
      <c r="C958" s="15">
        <v>326.2115</v>
      </c>
      <c r="D958" s="8">
        <f t="shared" si="70"/>
        <v>325.3283805976622</v>
      </c>
      <c r="E958" s="6">
        <f t="shared" si="71"/>
        <v>0.88311940233779751</v>
      </c>
      <c r="F958" s="6">
        <f t="shared" si="72"/>
        <v>0.88311940233779751</v>
      </c>
      <c r="G958" s="6">
        <f t="shared" si="73"/>
        <v>0.77989987878546863</v>
      </c>
      <c r="H958" s="9">
        <f t="shared" si="74"/>
        <v>2.7071988643496553E-3</v>
      </c>
    </row>
    <row r="959" spans="2:8">
      <c r="B959" s="14">
        <v>45174.291666666664</v>
      </c>
      <c r="C959" s="15">
        <v>331.065</v>
      </c>
      <c r="D959" s="8">
        <f t="shared" si="70"/>
        <v>326.20266880597666</v>
      </c>
      <c r="E959" s="6">
        <f t="shared" si="71"/>
        <v>4.8623311940233407</v>
      </c>
      <c r="F959" s="6">
        <f t="shared" si="72"/>
        <v>4.8623311940233407</v>
      </c>
      <c r="G959" s="6">
        <f t="shared" si="73"/>
        <v>23.642264640372446</v>
      </c>
      <c r="H959" s="9">
        <f t="shared" si="74"/>
        <v>1.4686938196497185E-2</v>
      </c>
    </row>
    <row r="960" spans="2:8">
      <c r="B960" s="14">
        <v>45175.291666666664</v>
      </c>
      <c r="C960" s="15">
        <v>330.4</v>
      </c>
      <c r="D960" s="8">
        <f t="shared" si="70"/>
        <v>331.01637668805978</v>
      </c>
      <c r="E960" s="6">
        <f t="shared" si="71"/>
        <v>-0.61637668805980184</v>
      </c>
      <c r="F960" s="6">
        <f t="shared" si="72"/>
        <v>0.61637668805980184</v>
      </c>
      <c r="G960" s="6">
        <f t="shared" si="73"/>
        <v>0.37992022158357025</v>
      </c>
      <c r="H960" s="9">
        <f t="shared" si="74"/>
        <v>1.8655468766943157E-3</v>
      </c>
    </row>
    <row r="961" spans="2:8">
      <c r="B961" s="14">
        <v>45176.291666666664</v>
      </c>
      <c r="C961" s="15">
        <v>327.45209999999997</v>
      </c>
      <c r="D961" s="8">
        <f t="shared" si="70"/>
        <v>330.40616376688052</v>
      </c>
      <c r="E961" s="6">
        <f t="shared" si="71"/>
        <v>-2.9540637668805516</v>
      </c>
      <c r="F961" s="6">
        <f t="shared" si="72"/>
        <v>2.9540637668805516</v>
      </c>
      <c r="G961" s="6">
        <f t="shared" si="73"/>
        <v>8.7264927387965141</v>
      </c>
      <c r="H961" s="9">
        <f t="shared" si="74"/>
        <v>9.0213614964770473E-3</v>
      </c>
    </row>
    <row r="962" spans="2:8">
      <c r="B962" s="14">
        <v>45177.291666666664</v>
      </c>
      <c r="C962" s="15">
        <v>331.77969999999999</v>
      </c>
      <c r="D962" s="8">
        <f t="shared" si="70"/>
        <v>327.48164063766876</v>
      </c>
      <c r="E962" s="6">
        <f t="shared" si="71"/>
        <v>4.2980593623312302</v>
      </c>
      <c r="F962" s="6">
        <f t="shared" si="72"/>
        <v>4.2980593623312302</v>
      </c>
      <c r="G962" s="6">
        <f t="shared" si="73"/>
        <v>18.473314282123141</v>
      </c>
      <c r="H962" s="9">
        <f t="shared" si="74"/>
        <v>1.2954557986312093E-2</v>
      </c>
    </row>
    <row r="963" spans="2:8">
      <c r="B963" s="14">
        <v>45180.291666666664</v>
      </c>
      <c r="C963" s="15">
        <v>335.42230000000001</v>
      </c>
      <c r="D963" s="8">
        <f t="shared" si="70"/>
        <v>331.73671940637672</v>
      </c>
      <c r="E963" s="6">
        <f t="shared" si="71"/>
        <v>3.6855805936232855</v>
      </c>
      <c r="F963" s="6">
        <f t="shared" si="72"/>
        <v>3.6855805936232855</v>
      </c>
      <c r="G963" s="6">
        <f t="shared" si="73"/>
        <v>13.58350431209257</v>
      </c>
      <c r="H963" s="9">
        <f t="shared" si="74"/>
        <v>1.0987881824265367E-2</v>
      </c>
    </row>
    <row r="964" spans="2:8">
      <c r="B964" s="14">
        <v>45181.291666666664</v>
      </c>
      <c r="C964" s="15">
        <v>329.29820000000001</v>
      </c>
      <c r="D964" s="8">
        <f t="shared" ref="D964:D1027" si="75">alpha*C963+(1-alpha)*D963</f>
        <v>335.38544419406378</v>
      </c>
      <c r="E964" s="6">
        <f t="shared" ref="E964:E1027" si="76">C964-D964</f>
        <v>-6.0872441940637714</v>
      </c>
      <c r="F964" s="6">
        <f t="shared" ref="F964:F1027" si="77">ABS(E964)</f>
        <v>6.0872441940637714</v>
      </c>
      <c r="G964" s="6">
        <f t="shared" ref="G964:G1027" si="78">E964^2</f>
        <v>37.054541878163093</v>
      </c>
      <c r="H964" s="9">
        <f t="shared" ref="H964:H1027" si="79">F964/C964</f>
        <v>1.8485507039102466E-2</v>
      </c>
    </row>
    <row r="965" spans="2:8">
      <c r="B965" s="14">
        <v>45182.291666666664</v>
      </c>
      <c r="C965" s="15">
        <v>333.55630000000002</v>
      </c>
      <c r="D965" s="8">
        <f t="shared" si="75"/>
        <v>329.35907244194067</v>
      </c>
      <c r="E965" s="6">
        <f t="shared" si="76"/>
        <v>4.1972275580593532</v>
      </c>
      <c r="F965" s="6">
        <f t="shared" si="77"/>
        <v>4.1972275580593532</v>
      </c>
      <c r="G965" s="6">
        <f t="shared" si="78"/>
        <v>17.616719174132882</v>
      </c>
      <c r="H965" s="9">
        <f t="shared" si="79"/>
        <v>1.2583265727732778E-2</v>
      </c>
    </row>
    <row r="966" spans="2:8">
      <c r="B966" s="14">
        <v>45183.291666666664</v>
      </c>
      <c r="C966" s="15">
        <v>336.17669999999998</v>
      </c>
      <c r="D966" s="8">
        <f t="shared" si="75"/>
        <v>333.51432772441945</v>
      </c>
      <c r="E966" s="6">
        <f t="shared" si="76"/>
        <v>2.6623722755805375</v>
      </c>
      <c r="F966" s="6">
        <f t="shared" si="77"/>
        <v>2.6623722755805375</v>
      </c>
      <c r="G966" s="6">
        <f t="shared" si="78"/>
        <v>7.0882261337798891</v>
      </c>
      <c r="H966" s="9">
        <f t="shared" si="79"/>
        <v>7.9195621694797338E-3</v>
      </c>
    </row>
    <row r="967" spans="2:8">
      <c r="B967" s="14">
        <v>45184.291666666664</v>
      </c>
      <c r="C967" s="15">
        <v>327.75979999999998</v>
      </c>
      <c r="D967" s="8">
        <f t="shared" si="75"/>
        <v>336.15007627724418</v>
      </c>
      <c r="E967" s="6">
        <f t="shared" si="76"/>
        <v>-8.3902762772441974</v>
      </c>
      <c r="F967" s="6">
        <f t="shared" si="77"/>
        <v>8.3902762772441974</v>
      </c>
      <c r="G967" s="6">
        <f t="shared" si="78"/>
        <v>70.396736008486755</v>
      </c>
      <c r="H967" s="9">
        <f t="shared" si="79"/>
        <v>2.5598857081448663E-2</v>
      </c>
    </row>
    <row r="968" spans="2:8">
      <c r="B968" s="14">
        <v>45187.291666666664</v>
      </c>
      <c r="C968" s="15">
        <v>326.60849999999999</v>
      </c>
      <c r="D968" s="8">
        <f t="shared" si="75"/>
        <v>327.84370276277241</v>
      </c>
      <c r="E968" s="6">
        <f t="shared" si="76"/>
        <v>-1.2352027627724169</v>
      </c>
      <c r="F968" s="6">
        <f t="shared" si="77"/>
        <v>1.2352027627724169</v>
      </c>
      <c r="G968" s="6">
        <f t="shared" si="78"/>
        <v>1.5257258651606116</v>
      </c>
      <c r="H968" s="9">
        <f t="shared" si="79"/>
        <v>3.7819063581395369E-3</v>
      </c>
    </row>
    <row r="969" spans="2:8">
      <c r="B969" s="14">
        <v>45188.291666666664</v>
      </c>
      <c r="C969" s="15">
        <v>326.20150000000001</v>
      </c>
      <c r="D969" s="8">
        <f t="shared" si="75"/>
        <v>326.62085202762773</v>
      </c>
      <c r="E969" s="6">
        <f t="shared" si="76"/>
        <v>-0.41935202762772406</v>
      </c>
      <c r="F969" s="6">
        <f t="shared" si="77"/>
        <v>0.41935202762772406</v>
      </c>
      <c r="G969" s="6">
        <f t="shared" si="78"/>
        <v>0.17585612307548343</v>
      </c>
      <c r="H969" s="9">
        <f t="shared" si="79"/>
        <v>1.2855613098889001E-3</v>
      </c>
    </row>
    <row r="970" spans="2:8">
      <c r="B970" s="14">
        <v>45189.291666666664</v>
      </c>
      <c r="C970" s="15">
        <v>318.3802</v>
      </c>
      <c r="D970" s="8">
        <f t="shared" si="75"/>
        <v>326.20569352027627</v>
      </c>
      <c r="E970" s="6">
        <f t="shared" si="76"/>
        <v>-7.8254935202762681</v>
      </c>
      <c r="F970" s="6">
        <f t="shared" si="77"/>
        <v>7.8254935202762681</v>
      </c>
      <c r="G970" s="6">
        <f t="shared" si="78"/>
        <v>61.238348835885859</v>
      </c>
      <c r="H970" s="9">
        <f t="shared" si="79"/>
        <v>2.4579083499150601E-2</v>
      </c>
    </row>
    <row r="971" spans="2:8">
      <c r="B971" s="14">
        <v>45190.291666666664</v>
      </c>
      <c r="C971" s="15">
        <v>317.14940000000001</v>
      </c>
      <c r="D971" s="8">
        <f t="shared" si="75"/>
        <v>318.45845493520278</v>
      </c>
      <c r="E971" s="6">
        <f t="shared" si="76"/>
        <v>-1.3090549352027665</v>
      </c>
      <c r="F971" s="6">
        <f t="shared" si="77"/>
        <v>1.3090549352027665</v>
      </c>
      <c r="G971" s="6">
        <f t="shared" si="78"/>
        <v>1.7136248233787192</v>
      </c>
      <c r="H971" s="9">
        <f t="shared" si="79"/>
        <v>4.1275655423051926E-3</v>
      </c>
    </row>
    <row r="972" spans="2:8">
      <c r="B972" s="14">
        <v>45191.291666666664</v>
      </c>
      <c r="C972" s="15">
        <v>314.64819999999997</v>
      </c>
      <c r="D972" s="8">
        <f t="shared" si="75"/>
        <v>317.16249054935207</v>
      </c>
      <c r="E972" s="6">
        <f t="shared" si="76"/>
        <v>-2.5142905493520971</v>
      </c>
      <c r="F972" s="6">
        <f t="shared" si="77"/>
        <v>2.5142905493520971</v>
      </c>
      <c r="G972" s="6">
        <f t="shared" si="78"/>
        <v>6.3216569665612701</v>
      </c>
      <c r="H972" s="9">
        <f t="shared" si="79"/>
        <v>7.990799087209453E-3</v>
      </c>
    </row>
    <row r="973" spans="2:8">
      <c r="B973" s="14">
        <v>45194.291666666664</v>
      </c>
      <c r="C973" s="15">
        <v>315.17430000000002</v>
      </c>
      <c r="D973" s="8">
        <f t="shared" si="75"/>
        <v>314.67334290549348</v>
      </c>
      <c r="E973" s="6">
        <f t="shared" si="76"/>
        <v>0.50095709450653203</v>
      </c>
      <c r="F973" s="6">
        <f t="shared" si="77"/>
        <v>0.50095709450653203</v>
      </c>
      <c r="G973" s="6">
        <f t="shared" si="78"/>
        <v>0.25095801053642647</v>
      </c>
      <c r="H973" s="9">
        <f t="shared" si="79"/>
        <v>1.5894604810942135E-3</v>
      </c>
    </row>
    <row r="974" spans="2:8">
      <c r="B974" s="14">
        <v>45195.291666666664</v>
      </c>
      <c r="C974" s="15">
        <v>309.81450000000001</v>
      </c>
      <c r="D974" s="8">
        <f t="shared" si="75"/>
        <v>315.16929042905497</v>
      </c>
      <c r="E974" s="6">
        <f t="shared" si="76"/>
        <v>-5.3547904290549582</v>
      </c>
      <c r="F974" s="6">
        <f t="shared" si="77"/>
        <v>5.3547904290549582</v>
      </c>
      <c r="G974" s="6">
        <f t="shared" si="78"/>
        <v>28.673780539098583</v>
      </c>
      <c r="H974" s="9">
        <f t="shared" si="79"/>
        <v>1.7283859951858153E-2</v>
      </c>
    </row>
    <row r="975" spans="2:8">
      <c r="B975" s="14">
        <v>45196.291666666664</v>
      </c>
      <c r="C975" s="15">
        <v>310.4597</v>
      </c>
      <c r="D975" s="8">
        <f t="shared" si="75"/>
        <v>309.86804790429056</v>
      </c>
      <c r="E975" s="6">
        <f t="shared" si="76"/>
        <v>0.59165209570943489</v>
      </c>
      <c r="F975" s="6">
        <f t="shared" si="77"/>
        <v>0.59165209570943489</v>
      </c>
      <c r="G975" s="6">
        <f t="shared" si="78"/>
        <v>0.35005220235736628</v>
      </c>
      <c r="H975" s="9">
        <f t="shared" si="79"/>
        <v>1.9057291355671442E-3</v>
      </c>
    </row>
    <row r="976" spans="2:8">
      <c r="B976" s="14">
        <v>45197.291666666664</v>
      </c>
      <c r="C976" s="15">
        <v>311.30340000000001</v>
      </c>
      <c r="D976" s="8">
        <f t="shared" si="75"/>
        <v>310.4537834790429</v>
      </c>
      <c r="E976" s="6">
        <f t="shared" si="76"/>
        <v>0.84961652095711315</v>
      </c>
      <c r="F976" s="6">
        <f t="shared" si="77"/>
        <v>0.84961652095711315</v>
      </c>
      <c r="G976" s="6">
        <f t="shared" si="78"/>
        <v>0.7218482326832687</v>
      </c>
      <c r="H976" s="9">
        <f t="shared" si="79"/>
        <v>2.7292233909334529E-3</v>
      </c>
    </row>
    <row r="977" spans="2:8">
      <c r="B977" s="14">
        <v>45198.291666666664</v>
      </c>
      <c r="C977" s="15">
        <v>313.39760000000001</v>
      </c>
      <c r="D977" s="8">
        <f t="shared" si="75"/>
        <v>311.29490383479043</v>
      </c>
      <c r="E977" s="6">
        <f t="shared" si="76"/>
        <v>2.1026961652095792</v>
      </c>
      <c r="F977" s="6">
        <f t="shared" si="77"/>
        <v>2.1026961652095792</v>
      </c>
      <c r="G977" s="6">
        <f t="shared" si="78"/>
        <v>4.4213311631870704</v>
      </c>
      <c r="H977" s="9">
        <f t="shared" si="79"/>
        <v>6.7093563103532991E-3</v>
      </c>
    </row>
    <row r="978" spans="2:8">
      <c r="B978" s="14">
        <v>45201.291666666664</v>
      </c>
      <c r="C978" s="15">
        <v>319.40249999999997</v>
      </c>
      <c r="D978" s="8">
        <f t="shared" si="75"/>
        <v>313.37657303834789</v>
      </c>
      <c r="E978" s="6">
        <f t="shared" si="76"/>
        <v>6.0259269616520896</v>
      </c>
      <c r="F978" s="6">
        <f t="shared" si="77"/>
        <v>6.0259269616520896</v>
      </c>
      <c r="G978" s="6">
        <f t="shared" si="78"/>
        <v>36.311795747165583</v>
      </c>
      <c r="H978" s="9">
        <f t="shared" si="79"/>
        <v>1.8866248578680786E-2</v>
      </c>
    </row>
    <row r="979" spans="2:8">
      <c r="B979" s="14">
        <v>45202.291666666664</v>
      </c>
      <c r="C979" s="15">
        <v>311.05520000000001</v>
      </c>
      <c r="D979" s="8">
        <f t="shared" si="75"/>
        <v>319.34224073038342</v>
      </c>
      <c r="E979" s="6">
        <f t="shared" si="76"/>
        <v>-8.2870407303834099</v>
      </c>
      <c r="F979" s="6">
        <f t="shared" si="77"/>
        <v>8.2870407303834099</v>
      </c>
      <c r="G979" s="6">
        <f t="shared" si="78"/>
        <v>68.675044067033596</v>
      </c>
      <c r="H979" s="9">
        <f t="shared" si="79"/>
        <v>2.6641704528274756E-2</v>
      </c>
    </row>
    <row r="980" spans="2:8">
      <c r="B980" s="14">
        <v>45203.291666666664</v>
      </c>
      <c r="C980" s="15">
        <v>316.58370000000002</v>
      </c>
      <c r="D980" s="8">
        <f t="shared" si="75"/>
        <v>311.13807040730387</v>
      </c>
      <c r="E980" s="6">
        <f t="shared" si="76"/>
        <v>5.4456295926961502</v>
      </c>
      <c r="F980" s="6">
        <f t="shared" si="77"/>
        <v>5.4456295926961502</v>
      </c>
      <c r="G980" s="6">
        <f t="shared" si="78"/>
        <v>29.654881660848037</v>
      </c>
      <c r="H980" s="9">
        <f t="shared" si="79"/>
        <v>1.7201231752285887E-2</v>
      </c>
    </row>
    <row r="981" spans="2:8">
      <c r="B981" s="14">
        <v>45204.291666666664</v>
      </c>
      <c r="C981" s="15">
        <v>316.98070000000001</v>
      </c>
      <c r="D981" s="8">
        <f t="shared" si="75"/>
        <v>316.52924370407305</v>
      </c>
      <c r="E981" s="6">
        <f t="shared" si="76"/>
        <v>0.45145629592695968</v>
      </c>
      <c r="F981" s="6">
        <f t="shared" si="77"/>
        <v>0.45145629592695968</v>
      </c>
      <c r="G981" s="6">
        <f t="shared" si="78"/>
        <v>0.20381278713209058</v>
      </c>
      <c r="H981" s="9">
        <f t="shared" si="79"/>
        <v>1.4242390654287775E-3</v>
      </c>
    </row>
    <row r="982" spans="2:8">
      <c r="B982" s="14">
        <v>45205.291666666664</v>
      </c>
      <c r="C982" s="15">
        <v>324.82190000000003</v>
      </c>
      <c r="D982" s="8">
        <f t="shared" si="75"/>
        <v>316.97618543704073</v>
      </c>
      <c r="E982" s="6">
        <f t="shared" si="76"/>
        <v>7.8457145629593015</v>
      </c>
      <c r="F982" s="6">
        <f t="shared" si="77"/>
        <v>7.8457145629593015</v>
      </c>
      <c r="G982" s="6">
        <f t="shared" si="78"/>
        <v>61.555237003431664</v>
      </c>
      <c r="H982" s="9">
        <f t="shared" si="79"/>
        <v>2.4153896529018826E-2</v>
      </c>
    </row>
    <row r="983" spans="2:8">
      <c r="B983" s="14">
        <v>45208.291666666664</v>
      </c>
      <c r="C983" s="15">
        <v>327.36279999999999</v>
      </c>
      <c r="D983" s="8">
        <f t="shared" si="75"/>
        <v>324.74344285437041</v>
      </c>
      <c r="E983" s="6">
        <f t="shared" si="76"/>
        <v>2.6193571456295786</v>
      </c>
      <c r="F983" s="6">
        <f t="shared" si="77"/>
        <v>2.6193571456295786</v>
      </c>
      <c r="G983" s="6">
        <f t="shared" si="78"/>
        <v>6.8610318563607331</v>
      </c>
      <c r="H983" s="9">
        <f t="shared" si="79"/>
        <v>8.00138911821862E-3</v>
      </c>
    </row>
    <row r="984" spans="2:8">
      <c r="B984" s="14">
        <v>45209.291666666664</v>
      </c>
      <c r="C984" s="15">
        <v>325.94349999999997</v>
      </c>
      <c r="D984" s="8">
        <f t="shared" si="75"/>
        <v>327.33660642854369</v>
      </c>
      <c r="E984" s="6">
        <f t="shared" si="76"/>
        <v>-1.3931064285437174</v>
      </c>
      <c r="F984" s="6">
        <f t="shared" si="77"/>
        <v>1.3931064285437174</v>
      </c>
      <c r="G984" s="6">
        <f t="shared" si="78"/>
        <v>1.9407455212498315</v>
      </c>
      <c r="H984" s="9">
        <f t="shared" si="79"/>
        <v>4.2740733548719866E-3</v>
      </c>
    </row>
    <row r="985" spans="2:8">
      <c r="B985" s="14">
        <v>45210.291666666664</v>
      </c>
      <c r="C985" s="15">
        <v>329.9434</v>
      </c>
      <c r="D985" s="8">
        <f t="shared" si="75"/>
        <v>325.9574310642854</v>
      </c>
      <c r="E985" s="6">
        <f t="shared" si="76"/>
        <v>3.9859689357145953</v>
      </c>
      <c r="F985" s="6">
        <f t="shared" si="77"/>
        <v>3.9859689357145953</v>
      </c>
      <c r="G985" s="6">
        <f t="shared" si="78"/>
        <v>15.887948356481743</v>
      </c>
      <c r="H985" s="9">
        <f t="shared" si="79"/>
        <v>1.2080765778962681E-2</v>
      </c>
    </row>
    <row r="986" spans="2:8">
      <c r="B986" s="14">
        <v>45211.291666666664</v>
      </c>
      <c r="C986" s="15">
        <v>328.69279999999998</v>
      </c>
      <c r="D986" s="8">
        <f t="shared" si="75"/>
        <v>329.90354031064282</v>
      </c>
      <c r="E986" s="6">
        <f t="shared" si="76"/>
        <v>-1.2107403106428478</v>
      </c>
      <c r="F986" s="6">
        <f t="shared" si="77"/>
        <v>1.2107403106428478</v>
      </c>
      <c r="G986" s="6">
        <f t="shared" si="78"/>
        <v>1.4658920998155396</v>
      </c>
      <c r="H986" s="9">
        <f t="shared" si="79"/>
        <v>3.6835011617012844E-3</v>
      </c>
    </row>
    <row r="987" spans="2:8">
      <c r="B987" s="14">
        <v>45212.291666666664</v>
      </c>
      <c r="C987" s="15">
        <v>325.28840000000002</v>
      </c>
      <c r="D987" s="8">
        <f t="shared" si="75"/>
        <v>328.7049074031064</v>
      </c>
      <c r="E987" s="6">
        <f t="shared" si="76"/>
        <v>-3.4165074031063796</v>
      </c>
      <c r="F987" s="6">
        <f t="shared" si="77"/>
        <v>3.4165074031063796</v>
      </c>
      <c r="G987" s="6">
        <f t="shared" si="78"/>
        <v>11.672522835480697</v>
      </c>
      <c r="H987" s="9">
        <f t="shared" si="79"/>
        <v>1.050301026137538E-2</v>
      </c>
    </row>
    <row r="988" spans="2:8">
      <c r="B988" s="14">
        <v>45215.291666666664</v>
      </c>
      <c r="C988" s="15">
        <v>330.16180000000003</v>
      </c>
      <c r="D988" s="8">
        <f t="shared" si="75"/>
        <v>325.3225650740311</v>
      </c>
      <c r="E988" s="6">
        <f t="shared" si="76"/>
        <v>4.839234925968924</v>
      </c>
      <c r="F988" s="6">
        <f t="shared" si="77"/>
        <v>4.839234925968924</v>
      </c>
      <c r="G988" s="6">
        <f t="shared" si="78"/>
        <v>23.418194668717458</v>
      </c>
      <c r="H988" s="9">
        <f t="shared" si="79"/>
        <v>1.465716180966097E-2</v>
      </c>
    </row>
    <row r="989" spans="2:8">
      <c r="B989" s="14">
        <v>45216.291666666664</v>
      </c>
      <c r="C989" s="15">
        <v>329.58609999999999</v>
      </c>
      <c r="D989" s="8">
        <f t="shared" si="75"/>
        <v>330.11340765074033</v>
      </c>
      <c r="E989" s="6">
        <f t="shared" si="76"/>
        <v>-0.52730765074034025</v>
      </c>
      <c r="F989" s="6">
        <f t="shared" si="77"/>
        <v>0.52730765074034025</v>
      </c>
      <c r="G989" s="6">
        <f t="shared" si="78"/>
        <v>0.27805335852929663</v>
      </c>
      <c r="H989" s="9">
        <f t="shared" si="79"/>
        <v>1.5999086452381951E-3</v>
      </c>
    </row>
    <row r="990" spans="2:8">
      <c r="B990" s="14">
        <v>45217.291666666664</v>
      </c>
      <c r="C990" s="15">
        <v>327.6506</v>
      </c>
      <c r="D990" s="8">
        <f t="shared" si="75"/>
        <v>329.59137307650741</v>
      </c>
      <c r="E990" s="6">
        <f t="shared" si="76"/>
        <v>-1.940773076507412</v>
      </c>
      <c r="F990" s="6">
        <f t="shared" si="77"/>
        <v>1.940773076507412</v>
      </c>
      <c r="G990" s="6">
        <f t="shared" si="78"/>
        <v>3.7666001344960449</v>
      </c>
      <c r="H990" s="9">
        <f t="shared" si="79"/>
        <v>5.9233008470224446E-3</v>
      </c>
    </row>
    <row r="991" spans="2:8">
      <c r="B991" s="14">
        <v>45218.291666666664</v>
      </c>
      <c r="C991" s="15">
        <v>328.85160000000002</v>
      </c>
      <c r="D991" s="8">
        <f t="shared" si="75"/>
        <v>327.67000773076506</v>
      </c>
      <c r="E991" s="6">
        <f t="shared" si="76"/>
        <v>1.1815922692349545</v>
      </c>
      <c r="F991" s="6">
        <f t="shared" si="77"/>
        <v>1.1815922692349545</v>
      </c>
      <c r="G991" s="6">
        <f t="shared" si="78"/>
        <v>1.3961602907158093</v>
      </c>
      <c r="H991" s="9">
        <f t="shared" si="79"/>
        <v>3.5930865753274559E-3</v>
      </c>
    </row>
    <row r="992" spans="2:8">
      <c r="B992" s="14">
        <v>45219.291666666664</v>
      </c>
      <c r="C992" s="15">
        <v>324.23630000000003</v>
      </c>
      <c r="D992" s="8">
        <f t="shared" si="75"/>
        <v>328.83978407730768</v>
      </c>
      <c r="E992" s="6">
        <f t="shared" si="76"/>
        <v>-4.6034840773076553</v>
      </c>
      <c r="F992" s="6">
        <f t="shared" si="77"/>
        <v>4.6034840773076553</v>
      </c>
      <c r="G992" s="6">
        <f t="shared" si="78"/>
        <v>21.192065650025114</v>
      </c>
      <c r="H992" s="9">
        <f t="shared" si="79"/>
        <v>1.4197929341371263E-2</v>
      </c>
    </row>
    <row r="993" spans="2:8">
      <c r="B993" s="14">
        <v>45222.291666666664</v>
      </c>
      <c r="C993" s="15">
        <v>326.86649999999997</v>
      </c>
      <c r="D993" s="8">
        <f t="shared" si="75"/>
        <v>324.2823348407731</v>
      </c>
      <c r="E993" s="6">
        <f t="shared" si="76"/>
        <v>2.5841651592268704</v>
      </c>
      <c r="F993" s="6">
        <f t="shared" si="77"/>
        <v>2.5841651592268704</v>
      </c>
      <c r="G993" s="6">
        <f t="shared" si="78"/>
        <v>6.6779095701620363</v>
      </c>
      <c r="H993" s="9">
        <f t="shared" si="79"/>
        <v>7.9058733740743417E-3</v>
      </c>
    </row>
    <row r="994" spans="2:8">
      <c r="B994" s="14">
        <v>45223.291666666664</v>
      </c>
      <c r="C994" s="15">
        <v>328.0675</v>
      </c>
      <c r="D994" s="8">
        <f t="shared" si="75"/>
        <v>326.84065834840771</v>
      </c>
      <c r="E994" s="6">
        <f t="shared" si="76"/>
        <v>1.2268416515922809</v>
      </c>
      <c r="F994" s="6">
        <f t="shared" si="77"/>
        <v>1.2268416515922809</v>
      </c>
      <c r="G994" s="6">
        <f t="shared" si="78"/>
        <v>1.5051404380816755</v>
      </c>
      <c r="H994" s="9">
        <f t="shared" si="79"/>
        <v>3.7396013064149324E-3</v>
      </c>
    </row>
    <row r="995" spans="2:8">
      <c r="B995" s="14">
        <v>45224.291666666664</v>
      </c>
      <c r="C995" s="15">
        <v>338.13200000000001</v>
      </c>
      <c r="D995" s="8">
        <f t="shared" si="75"/>
        <v>328.05523158348404</v>
      </c>
      <c r="E995" s="6">
        <f t="shared" si="76"/>
        <v>10.076768416515961</v>
      </c>
      <c r="F995" s="6">
        <f t="shared" si="77"/>
        <v>10.076768416515961</v>
      </c>
      <c r="G995" s="6">
        <f t="shared" si="78"/>
        <v>101.54126172009359</v>
      </c>
      <c r="H995" s="9">
        <f t="shared" si="79"/>
        <v>2.9801285937196009E-2</v>
      </c>
    </row>
    <row r="996" spans="2:8">
      <c r="B996" s="14">
        <v>45225.291666666664</v>
      </c>
      <c r="C996" s="15">
        <v>325.44720000000001</v>
      </c>
      <c r="D996" s="8">
        <f t="shared" si="75"/>
        <v>338.03123231583481</v>
      </c>
      <c r="E996" s="6">
        <f t="shared" si="76"/>
        <v>-12.584032315834804</v>
      </c>
      <c r="F996" s="6">
        <f t="shared" si="77"/>
        <v>12.584032315834804</v>
      </c>
      <c r="G996" s="6">
        <f t="shared" si="78"/>
        <v>158.35786932597466</v>
      </c>
      <c r="H996" s="9">
        <f t="shared" si="79"/>
        <v>3.8666893787486278E-2</v>
      </c>
    </row>
    <row r="997" spans="2:8">
      <c r="B997" s="14">
        <v>45226.291666666664</v>
      </c>
      <c r="C997" s="15">
        <v>327.3528</v>
      </c>
      <c r="D997" s="8">
        <f t="shared" si="75"/>
        <v>325.57304032315835</v>
      </c>
      <c r="E997" s="6">
        <f t="shared" si="76"/>
        <v>1.7797596768416497</v>
      </c>
      <c r="F997" s="6">
        <f t="shared" si="77"/>
        <v>1.7797596768416497</v>
      </c>
      <c r="G997" s="6">
        <f t="shared" si="78"/>
        <v>3.1675445073114936</v>
      </c>
      <c r="H997" s="9">
        <f t="shared" si="79"/>
        <v>5.4368243584342326E-3</v>
      </c>
    </row>
    <row r="998" spans="2:8">
      <c r="B998" s="14">
        <v>45229.291666666664</v>
      </c>
      <c r="C998" s="15">
        <v>334.79700000000003</v>
      </c>
      <c r="D998" s="8">
        <f t="shared" si="75"/>
        <v>327.33500240323161</v>
      </c>
      <c r="E998" s="6">
        <f t="shared" si="76"/>
        <v>7.4619975967684127</v>
      </c>
      <c r="F998" s="6">
        <f t="shared" si="77"/>
        <v>7.4619975967684127</v>
      </c>
      <c r="G998" s="6">
        <f t="shared" si="78"/>
        <v>55.681408134177566</v>
      </c>
      <c r="H998" s="9">
        <f t="shared" si="79"/>
        <v>2.2288125630661005E-2</v>
      </c>
    </row>
    <row r="999" spans="2:8">
      <c r="B999" s="14">
        <v>45230.291666666664</v>
      </c>
      <c r="C999" s="15">
        <v>335.59100000000001</v>
      </c>
      <c r="D999" s="8">
        <f t="shared" si="75"/>
        <v>334.72238002403236</v>
      </c>
      <c r="E999" s="6">
        <f t="shared" si="76"/>
        <v>0.86861997596764695</v>
      </c>
      <c r="F999" s="6">
        <f t="shared" si="77"/>
        <v>0.86861997596764695</v>
      </c>
      <c r="G999" s="6">
        <f t="shared" si="78"/>
        <v>0.75450066265003557</v>
      </c>
      <c r="H999" s="9">
        <f t="shared" si="79"/>
        <v>2.5883291744046976E-3</v>
      </c>
    </row>
    <row r="1000" spans="2:8">
      <c r="B1000" s="14">
        <v>45231.291666666664</v>
      </c>
      <c r="C1000" s="15">
        <v>343.49169999999998</v>
      </c>
      <c r="D1000" s="8">
        <f t="shared" si="75"/>
        <v>335.58231380024034</v>
      </c>
      <c r="E1000" s="6">
        <f t="shared" si="76"/>
        <v>7.9093861997596377</v>
      </c>
      <c r="F1000" s="6">
        <f t="shared" si="77"/>
        <v>7.9093861997596377</v>
      </c>
      <c r="G1000" s="6">
        <f t="shared" si="78"/>
        <v>62.558390056948205</v>
      </c>
      <c r="H1000" s="9">
        <f t="shared" si="79"/>
        <v>2.3026425965342504E-2</v>
      </c>
    </row>
    <row r="1001" spans="2:8">
      <c r="B1001" s="14">
        <v>45232.291666666664</v>
      </c>
      <c r="C1001" s="15">
        <v>345.72500000000002</v>
      </c>
      <c r="D1001" s="8">
        <f t="shared" si="75"/>
        <v>343.41260613800239</v>
      </c>
      <c r="E1001" s="6">
        <f t="shared" si="76"/>
        <v>2.3123938619976343</v>
      </c>
      <c r="F1001" s="6">
        <f t="shared" si="77"/>
        <v>2.3123938619976343</v>
      </c>
      <c r="G1001" s="6">
        <f t="shared" si="78"/>
        <v>5.3471653730043345</v>
      </c>
      <c r="H1001" s="9">
        <f t="shared" si="79"/>
        <v>6.688535286709478E-3</v>
      </c>
    </row>
    <row r="1002" spans="2:8">
      <c r="B1002" s="14">
        <v>45233.291666666664</v>
      </c>
      <c r="C1002" s="15">
        <v>350.17160000000001</v>
      </c>
      <c r="D1002" s="8">
        <f t="shared" si="75"/>
        <v>345.70187606138006</v>
      </c>
      <c r="E1002" s="6">
        <f t="shared" si="76"/>
        <v>4.4697239386199499</v>
      </c>
      <c r="F1002" s="6">
        <f t="shared" si="77"/>
        <v>4.4697239386199499</v>
      </c>
      <c r="G1002" s="6">
        <f t="shared" si="78"/>
        <v>19.978432087472239</v>
      </c>
      <c r="H1002" s="9">
        <f t="shared" si="79"/>
        <v>1.2764381630663223E-2</v>
      </c>
    </row>
    <row r="1003" spans="2:8">
      <c r="B1003" s="14">
        <v>45236.291666666664</v>
      </c>
      <c r="C1003" s="15">
        <v>353.87380000000002</v>
      </c>
      <c r="D1003" s="8">
        <f t="shared" si="75"/>
        <v>350.1269027606138</v>
      </c>
      <c r="E1003" s="6">
        <f t="shared" si="76"/>
        <v>3.7468972393862146</v>
      </c>
      <c r="F1003" s="6">
        <f t="shared" si="77"/>
        <v>3.7468972393862146</v>
      </c>
      <c r="G1003" s="6">
        <f t="shared" si="78"/>
        <v>14.039238922520036</v>
      </c>
      <c r="H1003" s="9">
        <f t="shared" si="79"/>
        <v>1.058823015263129E-2</v>
      </c>
    </row>
    <row r="1004" spans="2:8">
      <c r="B1004" s="14">
        <v>45237.291666666664</v>
      </c>
      <c r="C1004" s="15">
        <v>357.84399999999999</v>
      </c>
      <c r="D1004" s="8">
        <f t="shared" si="75"/>
        <v>353.83633102760615</v>
      </c>
      <c r="E1004" s="6">
        <f t="shared" si="76"/>
        <v>4.0076689723938443</v>
      </c>
      <c r="F1004" s="6">
        <f t="shared" si="77"/>
        <v>4.0076689723938443</v>
      </c>
      <c r="G1004" s="6">
        <f t="shared" si="78"/>
        <v>16.061410592288333</v>
      </c>
      <c r="H1004" s="9">
        <f t="shared" si="79"/>
        <v>1.119948629121585E-2</v>
      </c>
    </row>
    <row r="1005" spans="2:8">
      <c r="B1005" s="14">
        <v>45238.291666666664</v>
      </c>
      <c r="C1005" s="15">
        <v>360.4941</v>
      </c>
      <c r="D1005" s="8">
        <f t="shared" si="75"/>
        <v>357.80392331027605</v>
      </c>
      <c r="E1005" s="6">
        <f t="shared" si="76"/>
        <v>2.6901766897239554</v>
      </c>
      <c r="F1005" s="6">
        <f t="shared" si="77"/>
        <v>2.6901766897239554</v>
      </c>
      <c r="G1005" s="6">
        <f t="shared" si="78"/>
        <v>7.2370506219341388</v>
      </c>
      <c r="H1005" s="9">
        <f t="shared" si="79"/>
        <v>7.4624707858573979E-3</v>
      </c>
    </row>
    <row r="1006" spans="2:8">
      <c r="B1006" s="14">
        <v>45239.291666666664</v>
      </c>
      <c r="C1006" s="15">
        <v>358.00279999999998</v>
      </c>
      <c r="D1006" s="8">
        <f t="shared" si="75"/>
        <v>360.46719823310275</v>
      </c>
      <c r="E1006" s="6">
        <f t="shared" si="76"/>
        <v>-2.4643982331027701</v>
      </c>
      <c r="F1006" s="6">
        <f t="shared" si="77"/>
        <v>2.4643982331027701</v>
      </c>
      <c r="G1006" s="6">
        <f t="shared" si="78"/>
        <v>6.0732586513200548</v>
      </c>
      <c r="H1006" s="9">
        <f t="shared" si="79"/>
        <v>6.8837401079063351E-3</v>
      </c>
    </row>
    <row r="1007" spans="2:8">
      <c r="B1007" s="14">
        <v>45240.291666666664</v>
      </c>
      <c r="C1007" s="15">
        <v>366.91590000000002</v>
      </c>
      <c r="D1007" s="8">
        <f t="shared" si="75"/>
        <v>358.02744398233096</v>
      </c>
      <c r="E1007" s="6">
        <f t="shared" si="76"/>
        <v>8.888456017669057</v>
      </c>
      <c r="F1007" s="6">
        <f t="shared" si="77"/>
        <v>8.888456017669057</v>
      </c>
      <c r="G1007" s="6">
        <f t="shared" si="78"/>
        <v>79.004650378037269</v>
      </c>
      <c r="H1007" s="9">
        <f t="shared" si="79"/>
        <v>2.4224777442648456E-2</v>
      </c>
    </row>
    <row r="1008" spans="2:8">
      <c r="B1008" s="14">
        <v>45243.291666666664</v>
      </c>
      <c r="C1008" s="15">
        <v>363.94819999999999</v>
      </c>
      <c r="D1008" s="8">
        <f t="shared" si="75"/>
        <v>366.82701543982336</v>
      </c>
      <c r="E1008" s="6">
        <f t="shared" si="76"/>
        <v>-2.8788154398233701</v>
      </c>
      <c r="F1008" s="6">
        <f t="shared" si="77"/>
        <v>2.8788154398233701</v>
      </c>
      <c r="G1008" s="6">
        <f t="shared" si="78"/>
        <v>8.2875783365654243</v>
      </c>
      <c r="H1008" s="9">
        <f t="shared" si="79"/>
        <v>7.9099592739389022E-3</v>
      </c>
    </row>
    <row r="1009" spans="2:8">
      <c r="B1009" s="14">
        <v>45244.291666666664</v>
      </c>
      <c r="C1009" s="15">
        <v>367.51139999999998</v>
      </c>
      <c r="D1009" s="8">
        <f t="shared" si="75"/>
        <v>363.97698815439821</v>
      </c>
      <c r="E1009" s="6">
        <f t="shared" si="76"/>
        <v>3.5344118456017668</v>
      </c>
      <c r="F1009" s="6">
        <f t="shared" si="77"/>
        <v>3.5344118456017668</v>
      </c>
      <c r="G1009" s="6">
        <f t="shared" si="78"/>
        <v>12.492067094330087</v>
      </c>
      <c r="H1009" s="9">
        <f t="shared" si="79"/>
        <v>9.6171488710330259E-3</v>
      </c>
    </row>
    <row r="1010" spans="2:8">
      <c r="B1010" s="14">
        <v>45245.291666666664</v>
      </c>
      <c r="C1010" s="15">
        <v>367.66059999999999</v>
      </c>
      <c r="D1010" s="8">
        <f t="shared" si="75"/>
        <v>367.47605588154397</v>
      </c>
      <c r="E1010" s="6">
        <f t="shared" si="76"/>
        <v>0.18454411845601726</v>
      </c>
      <c r="F1010" s="6">
        <f t="shared" si="77"/>
        <v>0.18454411845601726</v>
      </c>
      <c r="G1010" s="6">
        <f t="shared" si="78"/>
        <v>3.4056531656708529E-2</v>
      </c>
      <c r="H1010" s="9">
        <f t="shared" si="79"/>
        <v>5.019415146904979E-4</v>
      </c>
    </row>
    <row r="1011" spans="2:8">
      <c r="B1011" s="14">
        <v>45246.291666666664</v>
      </c>
      <c r="C1011" s="15">
        <v>374.12529999999998</v>
      </c>
      <c r="D1011" s="8">
        <f t="shared" si="75"/>
        <v>367.65875455881542</v>
      </c>
      <c r="E1011" s="6">
        <f t="shared" si="76"/>
        <v>6.4665454411845644</v>
      </c>
      <c r="F1011" s="6">
        <f t="shared" si="77"/>
        <v>6.4665454411845644</v>
      </c>
      <c r="G1011" s="6">
        <f t="shared" si="78"/>
        <v>41.816209942904869</v>
      </c>
      <c r="H1011" s="9">
        <f t="shared" si="79"/>
        <v>1.7284437703583705E-2</v>
      </c>
    </row>
    <row r="1012" spans="2:8">
      <c r="B1012" s="14">
        <v>45247.291666666664</v>
      </c>
      <c r="C1012" s="15">
        <v>367.83969999999999</v>
      </c>
      <c r="D1012" s="8">
        <f t="shared" si="75"/>
        <v>374.06063454558813</v>
      </c>
      <c r="E1012" s="6">
        <f t="shared" si="76"/>
        <v>-6.2209345455881362</v>
      </c>
      <c r="F1012" s="6">
        <f t="shared" si="77"/>
        <v>6.2209345455881362</v>
      </c>
      <c r="G1012" s="6">
        <f t="shared" si="78"/>
        <v>38.700026620491869</v>
      </c>
      <c r="H1012" s="9">
        <f t="shared" si="79"/>
        <v>1.6912080304513452E-2</v>
      </c>
    </row>
    <row r="1013" spans="2:8">
      <c r="B1013" s="14">
        <v>45250.291666666664</v>
      </c>
      <c r="C1013" s="15">
        <v>375.38839999999999</v>
      </c>
      <c r="D1013" s="8">
        <f t="shared" si="75"/>
        <v>367.90190934545586</v>
      </c>
      <c r="E1013" s="6">
        <f t="shared" si="76"/>
        <v>7.4864906545441272</v>
      </c>
      <c r="F1013" s="6">
        <f t="shared" si="77"/>
        <v>7.4864906545441272</v>
      </c>
      <c r="G1013" s="6">
        <f t="shared" si="78"/>
        <v>56.047542320576554</v>
      </c>
      <c r="H1013" s="9">
        <f t="shared" si="79"/>
        <v>1.9943319118396113E-2</v>
      </c>
    </row>
    <row r="1014" spans="2:8">
      <c r="B1014" s="14">
        <v>45251.291666666664</v>
      </c>
      <c r="C1014" s="15">
        <v>371.0421</v>
      </c>
      <c r="D1014" s="8">
        <f t="shared" si="75"/>
        <v>375.3135350934545</v>
      </c>
      <c r="E1014" s="6">
        <f t="shared" si="76"/>
        <v>-4.2714350934544996</v>
      </c>
      <c r="F1014" s="6">
        <f t="shared" si="77"/>
        <v>4.2714350934544996</v>
      </c>
      <c r="G1014" s="6">
        <f t="shared" si="78"/>
        <v>18.245157757594651</v>
      </c>
      <c r="H1014" s="9">
        <f t="shared" si="79"/>
        <v>1.1511995790921029E-2</v>
      </c>
    </row>
    <row r="1015" spans="2:8">
      <c r="B1015" s="14">
        <v>45252.291666666664</v>
      </c>
      <c r="C1015" s="15">
        <v>375.7962</v>
      </c>
      <c r="D1015" s="8">
        <f t="shared" si="75"/>
        <v>371.08481435093455</v>
      </c>
      <c r="E1015" s="6">
        <f t="shared" si="76"/>
        <v>4.7113856490654484</v>
      </c>
      <c r="F1015" s="6">
        <f t="shared" si="77"/>
        <v>4.7113856490654484</v>
      </c>
      <c r="G1015" s="6">
        <f t="shared" si="78"/>
        <v>22.197154734219858</v>
      </c>
      <c r="H1015" s="9">
        <f t="shared" si="79"/>
        <v>1.2537076343681624E-2</v>
      </c>
    </row>
    <row r="1016" spans="2:8">
      <c r="B1016" s="14">
        <v>45254.291666666664</v>
      </c>
      <c r="C1016" s="15">
        <v>375.3784</v>
      </c>
      <c r="D1016" s="8">
        <f t="shared" si="75"/>
        <v>375.74908614350932</v>
      </c>
      <c r="E1016" s="6">
        <f t="shared" si="76"/>
        <v>-0.37068614350931739</v>
      </c>
      <c r="F1016" s="6">
        <f t="shared" si="77"/>
        <v>0.37068614350931739</v>
      </c>
      <c r="G1016" s="6">
        <f t="shared" si="78"/>
        <v>0.13740821698981023</v>
      </c>
      <c r="H1016" s="9">
        <f t="shared" si="79"/>
        <v>9.8749992942939019E-4</v>
      </c>
    </row>
    <row r="1017" spans="2:8">
      <c r="B1017" s="14">
        <v>45257.291666666664</v>
      </c>
      <c r="C1017" s="15">
        <v>376.55200000000002</v>
      </c>
      <c r="D1017" s="8">
        <f t="shared" si="75"/>
        <v>375.38210686143509</v>
      </c>
      <c r="E1017" s="6">
        <f t="shared" si="76"/>
        <v>1.1698931385649303</v>
      </c>
      <c r="F1017" s="6">
        <f t="shared" si="77"/>
        <v>1.1698931385649303</v>
      </c>
      <c r="G1017" s="6">
        <f t="shared" si="78"/>
        <v>1.3686499556613032</v>
      </c>
      <c r="H1017" s="9">
        <f t="shared" si="79"/>
        <v>3.1068567915319271E-3</v>
      </c>
    </row>
    <row r="1018" spans="2:8">
      <c r="B1018" s="14">
        <v>45258.291666666664</v>
      </c>
      <c r="C1018" s="15">
        <v>380.6198</v>
      </c>
      <c r="D1018" s="8">
        <f t="shared" si="75"/>
        <v>376.54030106861438</v>
      </c>
      <c r="E1018" s="6">
        <f t="shared" si="76"/>
        <v>4.0794989313856149</v>
      </c>
      <c r="F1018" s="6">
        <f t="shared" si="77"/>
        <v>4.0794989313856149</v>
      </c>
      <c r="G1018" s="6">
        <f t="shared" si="78"/>
        <v>16.642311531176375</v>
      </c>
      <c r="H1018" s="9">
        <f t="shared" si="79"/>
        <v>1.0718041813341331E-2</v>
      </c>
    </row>
    <row r="1019" spans="2:8">
      <c r="B1019" s="14">
        <v>45259.291666666664</v>
      </c>
      <c r="C1019" s="15">
        <v>376.79070000000002</v>
      </c>
      <c r="D1019" s="8">
        <f t="shared" si="75"/>
        <v>380.57900501068616</v>
      </c>
      <c r="E1019" s="6">
        <f t="shared" si="76"/>
        <v>-3.7883050106861447</v>
      </c>
      <c r="F1019" s="6">
        <f t="shared" si="77"/>
        <v>3.7883050106861447</v>
      </c>
      <c r="G1019" s="6">
        <f t="shared" si="78"/>
        <v>14.351254853989751</v>
      </c>
      <c r="H1019" s="9">
        <f t="shared" si="79"/>
        <v>1.0054136184056943E-2</v>
      </c>
    </row>
    <row r="1020" spans="2:8">
      <c r="B1020" s="14">
        <v>45260.291666666664</v>
      </c>
      <c r="C1020" s="15">
        <v>376.85039999999998</v>
      </c>
      <c r="D1020" s="8">
        <f t="shared" si="75"/>
        <v>376.82858305010689</v>
      </c>
      <c r="E1020" s="6">
        <f t="shared" si="76"/>
        <v>2.1816949893093351E-2</v>
      </c>
      <c r="F1020" s="6">
        <f t="shared" si="77"/>
        <v>2.1816949893093351E-2</v>
      </c>
      <c r="G1020" s="6">
        <f t="shared" si="78"/>
        <v>4.7597930263774599E-4</v>
      </c>
      <c r="H1020" s="9">
        <f t="shared" si="79"/>
        <v>5.7892866487851285E-5</v>
      </c>
    </row>
    <row r="1021" spans="2:8">
      <c r="B1021" s="14">
        <v>45261.291666666664</v>
      </c>
      <c r="C1021" s="15">
        <v>372.47430000000003</v>
      </c>
      <c r="D1021" s="8">
        <f t="shared" si="75"/>
        <v>376.85018183050107</v>
      </c>
      <c r="E1021" s="6">
        <f t="shared" si="76"/>
        <v>-4.3758818305010436</v>
      </c>
      <c r="F1021" s="6">
        <f t="shared" si="77"/>
        <v>4.3758818305010436</v>
      </c>
      <c r="G1021" s="6">
        <f t="shared" si="78"/>
        <v>19.148341794509165</v>
      </c>
      <c r="H1021" s="9">
        <f t="shared" si="79"/>
        <v>1.174814431626838E-2</v>
      </c>
    </row>
    <row r="1022" spans="2:8">
      <c r="B1022" s="14">
        <v>45264.291666666664</v>
      </c>
      <c r="C1022" s="15">
        <v>367.13350000000003</v>
      </c>
      <c r="D1022" s="8">
        <f t="shared" si="75"/>
        <v>372.51805881830506</v>
      </c>
      <c r="E1022" s="6">
        <f t="shared" si="76"/>
        <v>-5.3845588183050381</v>
      </c>
      <c r="F1022" s="6">
        <f t="shared" si="77"/>
        <v>5.3845588183050381</v>
      </c>
      <c r="G1022" s="6">
        <f t="shared" si="78"/>
        <v>28.993473667786549</v>
      </c>
      <c r="H1022" s="9">
        <f t="shared" si="79"/>
        <v>1.4666487308581314E-2</v>
      </c>
    </row>
    <row r="1023" spans="2:8">
      <c r="B1023" s="14">
        <v>45265.291666666664</v>
      </c>
      <c r="C1023" s="15">
        <v>370.49509999999998</v>
      </c>
      <c r="D1023" s="8">
        <f t="shared" si="75"/>
        <v>367.18734558818306</v>
      </c>
      <c r="E1023" s="6">
        <f t="shared" si="76"/>
        <v>3.3077544118169158</v>
      </c>
      <c r="F1023" s="6">
        <f t="shared" si="77"/>
        <v>3.3077544118169158</v>
      </c>
      <c r="G1023" s="6">
        <f t="shared" si="78"/>
        <v>10.94123924889427</v>
      </c>
      <c r="H1023" s="9">
        <f t="shared" si="79"/>
        <v>8.9279302528344259E-3</v>
      </c>
    </row>
    <row r="1024" spans="2:8">
      <c r="B1024" s="14">
        <v>45266.291666666664</v>
      </c>
      <c r="C1024" s="15">
        <v>366.79539999999997</v>
      </c>
      <c r="D1024" s="8">
        <f t="shared" si="75"/>
        <v>370.46202245588182</v>
      </c>
      <c r="E1024" s="6">
        <f t="shared" si="76"/>
        <v>-3.6666224558818499</v>
      </c>
      <c r="F1024" s="6">
        <f t="shared" si="77"/>
        <v>3.6666224558818499</v>
      </c>
      <c r="G1024" s="6">
        <f t="shared" si="78"/>
        <v>13.444120233977047</v>
      </c>
      <c r="H1024" s="9">
        <f t="shared" si="79"/>
        <v>9.9963697905749369E-3</v>
      </c>
    </row>
    <row r="1025" spans="2:8">
      <c r="B1025" s="14">
        <v>45267.291666666664</v>
      </c>
      <c r="C1025" s="15">
        <v>368.93369999999999</v>
      </c>
      <c r="D1025" s="8">
        <f t="shared" si="75"/>
        <v>366.83206622455879</v>
      </c>
      <c r="E1025" s="6">
        <f t="shared" si="76"/>
        <v>2.1016337754412007</v>
      </c>
      <c r="F1025" s="6">
        <f t="shared" si="77"/>
        <v>2.1016337754412007</v>
      </c>
      <c r="G1025" s="6">
        <f t="shared" si="78"/>
        <v>4.4168645260752353</v>
      </c>
      <c r="H1025" s="9">
        <f t="shared" si="79"/>
        <v>5.6965080052085258E-3</v>
      </c>
    </row>
    <row r="1026" spans="2:8">
      <c r="B1026" s="14">
        <v>45268.291666666664</v>
      </c>
      <c r="C1026" s="15">
        <v>372.19580000000002</v>
      </c>
      <c r="D1026" s="8">
        <f t="shared" si="75"/>
        <v>368.91268366224557</v>
      </c>
      <c r="E1026" s="6">
        <f t="shared" si="76"/>
        <v>3.2831163377544499</v>
      </c>
      <c r="F1026" s="6">
        <f t="shared" si="77"/>
        <v>3.2831163377544499</v>
      </c>
      <c r="G1026" s="6">
        <f t="shared" si="78"/>
        <v>10.77885288723019</v>
      </c>
      <c r="H1026" s="9">
        <f t="shared" si="79"/>
        <v>8.8209387041832538E-3</v>
      </c>
    </row>
    <row r="1027" spans="2:8">
      <c r="B1027" s="14">
        <v>45271.291666666664</v>
      </c>
      <c r="C1027" s="15">
        <v>369.2817</v>
      </c>
      <c r="D1027" s="8">
        <f t="shared" si="75"/>
        <v>372.16296883662244</v>
      </c>
      <c r="E1027" s="6">
        <f t="shared" si="76"/>
        <v>-2.8812688366224393</v>
      </c>
      <c r="F1027" s="6">
        <f t="shared" si="77"/>
        <v>2.8812688366224393</v>
      </c>
      <c r="G1027" s="6">
        <f t="shared" si="78"/>
        <v>8.3017101088916245</v>
      </c>
      <c r="H1027" s="9">
        <f t="shared" si="79"/>
        <v>7.8023601944597828E-3</v>
      </c>
    </row>
    <row r="1028" spans="2:8">
      <c r="B1028" s="14">
        <v>45272.291666666664</v>
      </c>
      <c r="C1028" s="15">
        <v>372.34500000000003</v>
      </c>
      <c r="D1028" s="8">
        <f t="shared" ref="D1028:D1091" si="80">alpha*C1027+(1-alpha)*D1027</f>
        <v>369.31051268836626</v>
      </c>
      <c r="E1028" s="6">
        <f t="shared" ref="E1028:E1091" si="81">C1028-D1028</f>
        <v>3.0344873116337681</v>
      </c>
      <c r="F1028" s="6">
        <f t="shared" ref="F1028:F1091" si="82">ABS(E1028)</f>
        <v>3.0344873116337681</v>
      </c>
      <c r="G1028" s="6">
        <f t="shared" ref="G1028:G1091" si="83">E1028^2</f>
        <v>9.2081132444663325</v>
      </c>
      <c r="H1028" s="9">
        <f t="shared" ref="H1028:H1091" si="84">F1028/C1028</f>
        <v>8.1496657982080278E-3</v>
      </c>
    </row>
    <row r="1029" spans="2:8">
      <c r="B1029" s="14">
        <v>45273.291666666664</v>
      </c>
      <c r="C1029" s="15">
        <v>372.33510000000001</v>
      </c>
      <c r="D1029" s="8">
        <f t="shared" si="80"/>
        <v>372.31465512688368</v>
      </c>
      <c r="E1029" s="6">
        <f t="shared" si="81"/>
        <v>2.0444873116332474E-2</v>
      </c>
      <c r="F1029" s="6">
        <f t="shared" si="82"/>
        <v>2.0444873116332474E-2</v>
      </c>
      <c r="G1029" s="6">
        <f t="shared" si="83"/>
        <v>4.1799283674293433E-4</v>
      </c>
      <c r="H1029" s="9">
        <f t="shared" si="84"/>
        <v>5.4909873166221699E-5</v>
      </c>
    </row>
    <row r="1030" spans="2:8">
      <c r="B1030" s="14">
        <v>45274.291666666664</v>
      </c>
      <c r="C1030" s="15">
        <v>363.9409</v>
      </c>
      <c r="D1030" s="8">
        <f t="shared" si="80"/>
        <v>372.33489555126886</v>
      </c>
      <c r="E1030" s="6">
        <f t="shared" si="81"/>
        <v>-8.3939955512688584</v>
      </c>
      <c r="F1030" s="6">
        <f t="shared" si="82"/>
        <v>8.3939955512688584</v>
      </c>
      <c r="G1030" s="6">
        <f t="shared" si="83"/>
        <v>70.459161314721385</v>
      </c>
      <c r="H1030" s="9">
        <f t="shared" si="84"/>
        <v>2.3064172098461202E-2</v>
      </c>
    </row>
    <row r="1031" spans="2:8">
      <c r="B1031" s="14">
        <v>45275.291666666664</v>
      </c>
      <c r="C1031" s="15">
        <v>368.7149</v>
      </c>
      <c r="D1031" s="8">
        <f t="shared" si="80"/>
        <v>364.02483995551268</v>
      </c>
      <c r="E1031" s="6">
        <f t="shared" si="81"/>
        <v>4.6900600444873248</v>
      </c>
      <c r="F1031" s="6">
        <f t="shared" si="82"/>
        <v>4.6900600444873248</v>
      </c>
      <c r="G1031" s="6">
        <f t="shared" si="83"/>
        <v>21.996663220896448</v>
      </c>
      <c r="H1031" s="9">
        <f t="shared" si="84"/>
        <v>1.2720017673512312E-2</v>
      </c>
    </row>
    <row r="1032" spans="2:8">
      <c r="B1032" s="14">
        <v>45278.291666666664</v>
      </c>
      <c r="C1032" s="15">
        <v>370.62439999999998</v>
      </c>
      <c r="D1032" s="8">
        <f t="shared" si="80"/>
        <v>368.66799939955513</v>
      </c>
      <c r="E1032" s="6">
        <f t="shared" si="81"/>
        <v>1.9564006004448515</v>
      </c>
      <c r="F1032" s="6">
        <f t="shared" si="82"/>
        <v>1.9564006004448515</v>
      </c>
      <c r="G1032" s="6">
        <f t="shared" si="83"/>
        <v>3.8275033094209756</v>
      </c>
      <c r="H1032" s="9">
        <f t="shared" si="84"/>
        <v>5.2786610931305428E-3</v>
      </c>
    </row>
    <row r="1033" spans="2:8">
      <c r="B1033" s="14">
        <v>45279.291666666664</v>
      </c>
      <c r="C1033" s="15">
        <v>371.23110000000003</v>
      </c>
      <c r="D1033" s="8">
        <f t="shared" si="80"/>
        <v>370.60483599399549</v>
      </c>
      <c r="E1033" s="6">
        <f t="shared" si="81"/>
        <v>0.6262640060045328</v>
      </c>
      <c r="F1033" s="6">
        <f t="shared" si="82"/>
        <v>0.6262640060045328</v>
      </c>
      <c r="G1033" s="6">
        <f t="shared" si="83"/>
        <v>0.39220660521684547</v>
      </c>
      <c r="H1033" s="9">
        <f t="shared" si="84"/>
        <v>1.6869922967244198E-3</v>
      </c>
    </row>
    <row r="1034" spans="2:8">
      <c r="B1034" s="14">
        <v>45280.291666666664</v>
      </c>
      <c r="C1034" s="15">
        <v>368.60539999999997</v>
      </c>
      <c r="D1034" s="8">
        <f t="shared" si="80"/>
        <v>371.22483735994001</v>
      </c>
      <c r="E1034" s="6">
        <f t="shared" si="81"/>
        <v>-2.6194373599400365</v>
      </c>
      <c r="F1034" s="6">
        <f t="shared" si="82"/>
        <v>2.6194373599400365</v>
      </c>
      <c r="G1034" s="6">
        <f t="shared" si="83"/>
        <v>6.8614520826496284</v>
      </c>
      <c r="H1034" s="9">
        <f t="shared" si="84"/>
        <v>7.1063455932551083E-3</v>
      </c>
    </row>
    <row r="1035" spans="2:8">
      <c r="B1035" s="14">
        <v>45281.291666666664</v>
      </c>
      <c r="C1035" s="15">
        <v>371.50959999999998</v>
      </c>
      <c r="D1035" s="8">
        <f t="shared" si="80"/>
        <v>368.63159437359934</v>
      </c>
      <c r="E1035" s="6">
        <f t="shared" si="81"/>
        <v>2.8780056264006362</v>
      </c>
      <c r="F1035" s="6">
        <f t="shared" si="82"/>
        <v>2.8780056264006362</v>
      </c>
      <c r="G1035" s="6">
        <f t="shared" si="83"/>
        <v>8.2829163855937189</v>
      </c>
      <c r="H1035" s="9">
        <f t="shared" si="84"/>
        <v>7.7467866951503716E-3</v>
      </c>
    </row>
    <row r="1036" spans="2:8">
      <c r="B1036" s="14">
        <v>45282.291666666664</v>
      </c>
      <c r="C1036" s="15">
        <v>372.54390000000001</v>
      </c>
      <c r="D1036" s="8">
        <f t="shared" si="80"/>
        <v>371.48081994373598</v>
      </c>
      <c r="E1036" s="6">
        <f t="shared" si="81"/>
        <v>1.0630800562640275</v>
      </c>
      <c r="F1036" s="6">
        <f t="shared" si="82"/>
        <v>1.0630800562640275</v>
      </c>
      <c r="G1036" s="6">
        <f t="shared" si="83"/>
        <v>1.1301392060263278</v>
      </c>
      <c r="H1036" s="9">
        <f t="shared" si="84"/>
        <v>2.8535698913981075E-3</v>
      </c>
    </row>
    <row r="1037" spans="2:8">
      <c r="B1037" s="14">
        <v>45286.291666666664</v>
      </c>
      <c r="C1037" s="15">
        <v>372.62349999999998</v>
      </c>
      <c r="D1037" s="8">
        <f t="shared" si="80"/>
        <v>372.53326919943737</v>
      </c>
      <c r="E1037" s="6">
        <f t="shared" si="81"/>
        <v>9.0230800562608238E-2</v>
      </c>
      <c r="F1037" s="6">
        <f t="shared" si="82"/>
        <v>9.0230800562608238E-2</v>
      </c>
      <c r="G1037" s="6">
        <f t="shared" si="83"/>
        <v>8.1415973701691839E-3</v>
      </c>
      <c r="H1037" s="9">
        <f t="shared" si="84"/>
        <v>2.4215005377440832E-4</v>
      </c>
    </row>
    <row r="1038" spans="2:8">
      <c r="B1038" s="14">
        <v>45287.291666666664</v>
      </c>
      <c r="C1038" s="15">
        <v>372.0367</v>
      </c>
      <c r="D1038" s="8">
        <f t="shared" si="80"/>
        <v>372.62259769199432</v>
      </c>
      <c r="E1038" s="6">
        <f t="shared" si="81"/>
        <v>-0.58589769199431885</v>
      </c>
      <c r="F1038" s="6">
        <f t="shared" si="82"/>
        <v>0.58589769199431885</v>
      </c>
      <c r="G1038" s="6">
        <f t="shared" si="83"/>
        <v>0.34327610548426973</v>
      </c>
      <c r="H1038" s="9">
        <f t="shared" si="84"/>
        <v>1.5748384285591149E-3</v>
      </c>
    </row>
    <row r="1039" spans="2:8">
      <c r="B1039" s="14">
        <v>45288.291666666664</v>
      </c>
      <c r="C1039" s="15">
        <v>373.24009999999998</v>
      </c>
      <c r="D1039" s="8">
        <f t="shared" si="80"/>
        <v>372.04255897691991</v>
      </c>
      <c r="E1039" s="6">
        <f t="shared" si="81"/>
        <v>1.1975410230800776</v>
      </c>
      <c r="F1039" s="6">
        <f t="shared" si="82"/>
        <v>1.1975410230800776</v>
      </c>
      <c r="G1039" s="6">
        <f t="shared" si="83"/>
        <v>1.434104501959679</v>
      </c>
      <c r="H1039" s="9">
        <f t="shared" si="84"/>
        <v>3.2085004346533979E-3</v>
      </c>
    </row>
    <row r="1040" spans="2:8">
      <c r="B1040" s="14">
        <v>45289.291666666664</v>
      </c>
      <c r="C1040" s="15">
        <v>373.99599999999998</v>
      </c>
      <c r="D1040" s="8">
        <f t="shared" si="80"/>
        <v>373.22812458976921</v>
      </c>
      <c r="E1040" s="6">
        <f t="shared" si="81"/>
        <v>0.7678754102307721</v>
      </c>
      <c r="F1040" s="6">
        <f t="shared" si="82"/>
        <v>0.7678754102307721</v>
      </c>
      <c r="G1040" s="6">
        <f t="shared" si="83"/>
        <v>0.58963264563707651</v>
      </c>
      <c r="H1040" s="9">
        <f t="shared" si="84"/>
        <v>2.0531647670851351E-3</v>
      </c>
    </row>
    <row r="1041" spans="2:8">
      <c r="B1041" s="14">
        <v>45293.291666666664</v>
      </c>
      <c r="C1041" s="15">
        <v>368.85410000000002</v>
      </c>
      <c r="D1041" s="8">
        <f t="shared" si="80"/>
        <v>373.98832124589768</v>
      </c>
      <c r="E1041" s="6">
        <f t="shared" si="81"/>
        <v>-5.1342212458976633</v>
      </c>
      <c r="F1041" s="6">
        <f t="shared" si="82"/>
        <v>5.1342212458976633</v>
      </c>
      <c r="G1041" s="6">
        <f t="shared" si="83"/>
        <v>26.360227801826955</v>
      </c>
      <c r="H1041" s="9">
        <f t="shared" si="84"/>
        <v>1.3919382340870449E-2</v>
      </c>
    </row>
    <row r="1042" spans="2:8">
      <c r="B1042" s="14">
        <v>45294.291666666664</v>
      </c>
      <c r="C1042" s="15">
        <v>368.5856</v>
      </c>
      <c r="D1042" s="8">
        <f t="shared" si="80"/>
        <v>368.90544221245904</v>
      </c>
      <c r="E1042" s="6">
        <f t="shared" si="81"/>
        <v>-0.31984221245903655</v>
      </c>
      <c r="F1042" s="6">
        <f t="shared" si="82"/>
        <v>0.31984221245903655</v>
      </c>
      <c r="G1042" s="6">
        <f t="shared" si="83"/>
        <v>0.10229904087069147</v>
      </c>
      <c r="H1042" s="9">
        <f t="shared" si="84"/>
        <v>8.6775558366641707E-4</v>
      </c>
    </row>
    <row r="1043" spans="2:8">
      <c r="B1043" s="14">
        <v>45295.291666666664</v>
      </c>
      <c r="C1043" s="15">
        <v>365.94</v>
      </c>
      <c r="D1043" s="8">
        <f t="shared" si="80"/>
        <v>368.58879842212457</v>
      </c>
      <c r="E1043" s="6">
        <f t="shared" si="81"/>
        <v>-2.6487984221245711</v>
      </c>
      <c r="F1043" s="6">
        <f t="shared" si="82"/>
        <v>2.6487984221245711</v>
      </c>
      <c r="G1043" s="6">
        <f t="shared" si="83"/>
        <v>7.0161330810496176</v>
      </c>
      <c r="H1043" s="9">
        <f t="shared" si="84"/>
        <v>7.2383407720516234E-3</v>
      </c>
    </row>
    <row r="1044" spans="2:8">
      <c r="B1044" s="14">
        <v>45296.291666666664</v>
      </c>
      <c r="C1044" s="15">
        <v>365.75099999999998</v>
      </c>
      <c r="D1044" s="8">
        <f t="shared" si="80"/>
        <v>365.96648798422126</v>
      </c>
      <c r="E1044" s="6">
        <f t="shared" si="81"/>
        <v>-0.21548798422128357</v>
      </c>
      <c r="F1044" s="6">
        <f t="shared" si="82"/>
        <v>0.21548798422128357</v>
      </c>
      <c r="G1044" s="6">
        <f t="shared" si="83"/>
        <v>4.6435071343752153E-2</v>
      </c>
      <c r="H1044" s="9">
        <f t="shared" si="84"/>
        <v>5.8916581013116463E-4</v>
      </c>
    </row>
    <row r="1045" spans="2:8">
      <c r="B1045" s="14">
        <v>45299.291666666664</v>
      </c>
      <c r="C1045" s="15">
        <v>372.65339999999998</v>
      </c>
      <c r="D1045" s="8">
        <f t="shared" si="80"/>
        <v>365.75315487984221</v>
      </c>
      <c r="E1045" s="6">
        <f t="shared" si="81"/>
        <v>6.9002451201577628</v>
      </c>
      <c r="F1045" s="6">
        <f t="shared" si="82"/>
        <v>6.9002451201577628</v>
      </c>
      <c r="G1045" s="6">
        <f t="shared" si="83"/>
        <v>47.613382718261022</v>
      </c>
      <c r="H1045" s="9">
        <f t="shared" si="84"/>
        <v>1.8516522645862787E-2</v>
      </c>
    </row>
    <row r="1046" spans="2:8">
      <c r="B1046" s="14">
        <v>45300.291666666664</v>
      </c>
      <c r="C1046" s="15">
        <v>373.7473</v>
      </c>
      <c r="D1046" s="8">
        <f t="shared" si="80"/>
        <v>372.58439754879839</v>
      </c>
      <c r="E1046" s="6">
        <f t="shared" si="81"/>
        <v>1.1629024512016031</v>
      </c>
      <c r="F1046" s="6">
        <f t="shared" si="82"/>
        <v>1.1629024512016031</v>
      </c>
      <c r="G1046" s="6">
        <f t="shared" si="83"/>
        <v>1.3523421110106968</v>
      </c>
      <c r="H1046" s="9">
        <f t="shared" si="84"/>
        <v>3.1114671629777742E-3</v>
      </c>
    </row>
    <row r="1047" spans="2:8">
      <c r="B1047" s="14">
        <v>45301.291666666664</v>
      </c>
      <c r="C1047" s="15">
        <v>380.68939999999998</v>
      </c>
      <c r="D1047" s="8">
        <f t="shared" si="80"/>
        <v>373.73567097548795</v>
      </c>
      <c r="E1047" s="6">
        <f t="shared" si="81"/>
        <v>6.9537290245120289</v>
      </c>
      <c r="F1047" s="6">
        <f t="shared" si="82"/>
        <v>6.9537290245120289</v>
      </c>
      <c r="G1047" s="6">
        <f t="shared" si="83"/>
        <v>48.354347346341015</v>
      </c>
      <c r="H1047" s="9">
        <f t="shared" si="84"/>
        <v>1.8266148268147285E-2</v>
      </c>
    </row>
    <row r="1048" spans="2:8">
      <c r="B1048" s="14">
        <v>45302.291666666664</v>
      </c>
      <c r="C1048" s="15">
        <v>382.53930000000003</v>
      </c>
      <c r="D1048" s="8">
        <f t="shared" si="80"/>
        <v>380.61986270975484</v>
      </c>
      <c r="E1048" s="6">
        <f t="shared" si="81"/>
        <v>1.9194372902451846</v>
      </c>
      <c r="F1048" s="6">
        <f t="shared" si="82"/>
        <v>1.9194372902451846</v>
      </c>
      <c r="G1048" s="6">
        <f t="shared" si="83"/>
        <v>3.6842395111837769</v>
      </c>
      <c r="H1048" s="9">
        <f t="shared" si="84"/>
        <v>5.017621170544267E-3</v>
      </c>
    </row>
    <row r="1049" spans="2:8">
      <c r="B1049" s="14">
        <v>45303.291666666664</v>
      </c>
      <c r="C1049" s="15">
        <v>386.35840000000002</v>
      </c>
      <c r="D1049" s="8">
        <f t="shared" si="80"/>
        <v>382.52010562709756</v>
      </c>
      <c r="E1049" s="6">
        <f t="shared" si="81"/>
        <v>3.8382943729024532</v>
      </c>
      <c r="F1049" s="6">
        <f t="shared" si="82"/>
        <v>3.8382943729024532</v>
      </c>
      <c r="G1049" s="6">
        <f t="shared" si="83"/>
        <v>14.732503693054637</v>
      </c>
      <c r="H1049" s="9">
        <f t="shared" si="84"/>
        <v>9.9345436074444165E-3</v>
      </c>
    </row>
    <row r="1050" spans="2:8">
      <c r="B1050" s="14">
        <v>45307.291666666664</v>
      </c>
      <c r="C1050" s="15">
        <v>388.14870000000002</v>
      </c>
      <c r="D1050" s="8">
        <f t="shared" si="80"/>
        <v>386.32001705627101</v>
      </c>
      <c r="E1050" s="6">
        <f t="shared" si="81"/>
        <v>1.8286829437290066</v>
      </c>
      <c r="F1050" s="6">
        <f t="shared" si="82"/>
        <v>1.8286829437290066</v>
      </c>
      <c r="G1050" s="6">
        <f t="shared" si="83"/>
        <v>3.3440813086853853</v>
      </c>
      <c r="H1050" s="9">
        <f t="shared" si="84"/>
        <v>4.7112947788541006E-3</v>
      </c>
    </row>
    <row r="1051" spans="2:8">
      <c r="B1051" s="14">
        <v>45308.291666666664</v>
      </c>
      <c r="C1051" s="15">
        <v>387.35300000000001</v>
      </c>
      <c r="D1051" s="8">
        <f t="shared" si="80"/>
        <v>388.13041317056275</v>
      </c>
      <c r="E1051" s="6">
        <f t="shared" si="81"/>
        <v>-0.77741317056273829</v>
      </c>
      <c r="F1051" s="6">
        <f t="shared" si="82"/>
        <v>0.77741317056273829</v>
      </c>
      <c r="G1051" s="6">
        <f t="shared" si="83"/>
        <v>0.60437123776440926</v>
      </c>
      <c r="H1051" s="9">
        <f t="shared" si="84"/>
        <v>2.0069888978857483E-3</v>
      </c>
    </row>
    <row r="1052" spans="2:8">
      <c r="B1052" s="14">
        <v>45309.291666666664</v>
      </c>
      <c r="C1052" s="15">
        <v>391.72910000000002</v>
      </c>
      <c r="D1052" s="8">
        <f t="shared" si="80"/>
        <v>387.36077413170563</v>
      </c>
      <c r="E1052" s="6">
        <f t="shared" si="81"/>
        <v>4.3683258682943915</v>
      </c>
      <c r="F1052" s="6">
        <f t="shared" si="82"/>
        <v>4.3683258682943915</v>
      </c>
      <c r="G1052" s="6">
        <f t="shared" si="83"/>
        <v>19.082270891609948</v>
      </c>
      <c r="H1052" s="9">
        <f t="shared" si="84"/>
        <v>1.1151394849895991E-2</v>
      </c>
    </row>
    <row r="1053" spans="2:8">
      <c r="B1053" s="14">
        <v>45310.291666666664</v>
      </c>
      <c r="C1053" s="15">
        <v>396.50299999999999</v>
      </c>
      <c r="D1053" s="8">
        <f t="shared" si="80"/>
        <v>391.68541674131711</v>
      </c>
      <c r="E1053" s="6">
        <f t="shared" si="81"/>
        <v>4.8175832586828733</v>
      </c>
      <c r="F1053" s="6">
        <f t="shared" si="82"/>
        <v>4.8175832586828733</v>
      </c>
      <c r="G1053" s="6">
        <f t="shared" si="83"/>
        <v>23.209108454341493</v>
      </c>
      <c r="H1053" s="9">
        <f t="shared" si="84"/>
        <v>1.2150181105017801E-2</v>
      </c>
    </row>
    <row r="1054" spans="2:8">
      <c r="B1054" s="14">
        <v>45313.291666666664</v>
      </c>
      <c r="C1054" s="15">
        <v>394.35480000000001</v>
      </c>
      <c r="D1054" s="8">
        <f t="shared" si="80"/>
        <v>396.45482416741316</v>
      </c>
      <c r="E1054" s="6">
        <f t="shared" si="81"/>
        <v>-2.100024167413153</v>
      </c>
      <c r="F1054" s="6">
        <f t="shared" si="82"/>
        <v>2.100024167413153</v>
      </c>
      <c r="G1054" s="6">
        <f t="shared" si="83"/>
        <v>4.4101015037193063</v>
      </c>
      <c r="H1054" s="9">
        <f t="shared" si="84"/>
        <v>5.3252151803734934E-3</v>
      </c>
    </row>
    <row r="1055" spans="2:8">
      <c r="B1055" s="14">
        <v>45314.291666666664</v>
      </c>
      <c r="C1055" s="15">
        <v>396.73180000000002</v>
      </c>
      <c r="D1055" s="8">
        <f t="shared" si="80"/>
        <v>394.37580024167414</v>
      </c>
      <c r="E1055" s="6">
        <f t="shared" si="81"/>
        <v>2.3559997583258792</v>
      </c>
      <c r="F1055" s="6">
        <f t="shared" si="82"/>
        <v>2.3559997583258792</v>
      </c>
      <c r="G1055" s="6">
        <f t="shared" si="83"/>
        <v>5.550734861231601</v>
      </c>
      <c r="H1055" s="9">
        <f t="shared" si="84"/>
        <v>5.9385200740799679E-3</v>
      </c>
    </row>
    <row r="1056" spans="2:8">
      <c r="B1056" s="14">
        <v>45315.291666666664</v>
      </c>
      <c r="C1056" s="15">
        <v>400.37189999999998</v>
      </c>
      <c r="D1056" s="8">
        <f t="shared" si="80"/>
        <v>396.7082400024168</v>
      </c>
      <c r="E1056" s="6">
        <f t="shared" si="81"/>
        <v>3.6636599975831814</v>
      </c>
      <c r="F1056" s="6">
        <f t="shared" si="82"/>
        <v>3.6636599975831814</v>
      </c>
      <c r="G1056" s="6">
        <f t="shared" si="83"/>
        <v>13.422404577891196</v>
      </c>
      <c r="H1056" s="9">
        <f t="shared" si="84"/>
        <v>9.15064218438702E-3</v>
      </c>
    </row>
    <row r="1057" spans="2:8">
      <c r="B1057" s="14">
        <v>45316.291666666664</v>
      </c>
      <c r="C1057" s="15">
        <v>402.66930000000002</v>
      </c>
      <c r="D1057" s="8">
        <f t="shared" si="80"/>
        <v>400.33526340002419</v>
      </c>
      <c r="E1057" s="6">
        <f t="shared" si="81"/>
        <v>2.3340365999758319</v>
      </c>
      <c r="F1057" s="6">
        <f t="shared" si="82"/>
        <v>2.3340365999758319</v>
      </c>
      <c r="G1057" s="6">
        <f t="shared" si="83"/>
        <v>5.4477268500267417</v>
      </c>
      <c r="H1057" s="9">
        <f t="shared" si="84"/>
        <v>5.7964106028838844E-3</v>
      </c>
    </row>
    <row r="1058" spans="2:8">
      <c r="B1058" s="14">
        <v>45317.291666666664</v>
      </c>
      <c r="C1058" s="15">
        <v>401.73439999999999</v>
      </c>
      <c r="D1058" s="8">
        <f t="shared" si="80"/>
        <v>402.64595963400023</v>
      </c>
      <c r="E1058" s="6">
        <f t="shared" si="81"/>
        <v>-0.9115596340002412</v>
      </c>
      <c r="F1058" s="6">
        <f t="shared" si="82"/>
        <v>0.9115596340002412</v>
      </c>
      <c r="G1058" s="6">
        <f t="shared" si="83"/>
        <v>0.83094096633865366</v>
      </c>
      <c r="H1058" s="9">
        <f t="shared" si="84"/>
        <v>2.2690604389373707E-3</v>
      </c>
    </row>
    <row r="1059" spans="2:8">
      <c r="B1059" s="14">
        <v>45320.291666666664</v>
      </c>
      <c r="C1059" s="15">
        <v>407.49290000000002</v>
      </c>
      <c r="D1059" s="8">
        <f t="shared" si="80"/>
        <v>401.74351559634005</v>
      </c>
      <c r="E1059" s="6">
        <f t="shared" si="81"/>
        <v>5.7493844036599739</v>
      </c>
      <c r="F1059" s="6">
        <f t="shared" si="82"/>
        <v>5.7493844036599739</v>
      </c>
      <c r="G1059" s="6">
        <f t="shared" si="83"/>
        <v>33.055421021048552</v>
      </c>
      <c r="H1059" s="9">
        <f t="shared" si="84"/>
        <v>1.4109164610377195E-2</v>
      </c>
    </row>
    <row r="1060" spans="2:8">
      <c r="B1060" s="14">
        <v>45321.291666666664</v>
      </c>
      <c r="C1060" s="15">
        <v>406.3691</v>
      </c>
      <c r="D1060" s="8">
        <f t="shared" si="80"/>
        <v>407.43540615596345</v>
      </c>
      <c r="E1060" s="6">
        <f t="shared" si="81"/>
        <v>-1.0663061559634457</v>
      </c>
      <c r="F1060" s="6">
        <f t="shared" si="82"/>
        <v>1.0663061559634457</v>
      </c>
      <c r="G1060" s="6">
        <f t="shared" si="83"/>
        <v>1.1370088182455402</v>
      </c>
      <c r="H1060" s="9">
        <f t="shared" si="84"/>
        <v>2.6239843432078022E-3</v>
      </c>
    </row>
    <row r="1061" spans="2:8">
      <c r="B1061" s="14">
        <v>45322.291666666664</v>
      </c>
      <c r="C1061" s="15">
        <v>395.41890000000001</v>
      </c>
      <c r="D1061" s="8">
        <f t="shared" si="80"/>
        <v>406.37976306155963</v>
      </c>
      <c r="E1061" s="6">
        <f t="shared" si="81"/>
        <v>-10.960863061559621</v>
      </c>
      <c r="F1061" s="6">
        <f t="shared" si="82"/>
        <v>10.960863061559621</v>
      </c>
      <c r="G1061" s="6">
        <f t="shared" si="83"/>
        <v>120.14051905426216</v>
      </c>
      <c r="H1061" s="9">
        <f t="shared" si="84"/>
        <v>2.7719623572772117E-2</v>
      </c>
    </row>
    <row r="1062" spans="2:8">
      <c r="B1062" s="14">
        <v>45323.291666666664</v>
      </c>
      <c r="C1062" s="15">
        <v>401.58519999999999</v>
      </c>
      <c r="D1062" s="8">
        <f t="shared" si="80"/>
        <v>395.52850863061565</v>
      </c>
      <c r="E1062" s="6">
        <f t="shared" si="81"/>
        <v>6.0566913693843389</v>
      </c>
      <c r="F1062" s="6">
        <f t="shared" si="82"/>
        <v>6.0566913693843389</v>
      </c>
      <c r="G1062" s="6">
        <f t="shared" si="83"/>
        <v>36.683510343974739</v>
      </c>
      <c r="H1062" s="9">
        <f t="shared" si="84"/>
        <v>1.5081958621444066E-2</v>
      </c>
    </row>
    <row r="1063" spans="2:8">
      <c r="B1063" s="14">
        <v>45324.291666666664</v>
      </c>
      <c r="C1063" s="15">
        <v>408.98480000000001</v>
      </c>
      <c r="D1063" s="8">
        <f t="shared" si="80"/>
        <v>401.52463308630615</v>
      </c>
      <c r="E1063" s="6">
        <f t="shared" si="81"/>
        <v>7.460166913693854</v>
      </c>
      <c r="F1063" s="6">
        <f t="shared" si="82"/>
        <v>7.460166913693854</v>
      </c>
      <c r="G1063" s="6">
        <f t="shared" si="83"/>
        <v>55.654090380172484</v>
      </c>
      <c r="H1063" s="9">
        <f t="shared" si="84"/>
        <v>1.8240694797688944E-2</v>
      </c>
    </row>
    <row r="1064" spans="2:8">
      <c r="B1064" s="14">
        <v>45327.291666666664</v>
      </c>
      <c r="C1064" s="15">
        <v>403.44499999999999</v>
      </c>
      <c r="D1064" s="8">
        <f t="shared" si="80"/>
        <v>408.91019833086307</v>
      </c>
      <c r="E1064" s="6">
        <f t="shared" si="81"/>
        <v>-5.4651983308630747</v>
      </c>
      <c r="F1064" s="6">
        <f t="shared" si="82"/>
        <v>5.4651983308630747</v>
      </c>
      <c r="G1064" s="6">
        <f t="shared" si="83"/>
        <v>29.868392795668537</v>
      </c>
      <c r="H1064" s="9">
        <f t="shared" si="84"/>
        <v>1.3546328076597986E-2</v>
      </c>
    </row>
    <row r="1065" spans="2:8">
      <c r="B1065" s="14">
        <v>45328.291666666664</v>
      </c>
      <c r="C1065" s="15">
        <v>403.28590000000003</v>
      </c>
      <c r="D1065" s="8">
        <f t="shared" si="80"/>
        <v>403.49965198330864</v>
      </c>
      <c r="E1065" s="6">
        <f t="shared" si="81"/>
        <v>-0.21375198330861167</v>
      </c>
      <c r="F1065" s="6">
        <f t="shared" si="82"/>
        <v>0.21375198330861167</v>
      </c>
      <c r="G1065" s="6">
        <f t="shared" si="83"/>
        <v>4.5689910368365005E-2</v>
      </c>
      <c r="H1065" s="9">
        <f t="shared" si="84"/>
        <v>5.3002592778128783E-4</v>
      </c>
    </row>
    <row r="1066" spans="2:8">
      <c r="B1066" s="14">
        <v>45329.291666666664</v>
      </c>
      <c r="C1066" s="15">
        <v>411.79939999999999</v>
      </c>
      <c r="D1066" s="8">
        <f t="shared" si="80"/>
        <v>403.2880375198331</v>
      </c>
      <c r="E1066" s="6">
        <f t="shared" si="81"/>
        <v>8.5113624801668948</v>
      </c>
      <c r="F1066" s="6">
        <f t="shared" si="82"/>
        <v>8.5113624801668948</v>
      </c>
      <c r="G1066" s="6">
        <f t="shared" si="83"/>
        <v>72.443291268792748</v>
      </c>
      <c r="H1066" s="9">
        <f t="shared" si="84"/>
        <v>2.0668710251075875E-2</v>
      </c>
    </row>
    <row r="1067" spans="2:8">
      <c r="B1067" s="14">
        <v>45330.291666666664</v>
      </c>
      <c r="C1067" s="15">
        <v>411.85899999999998</v>
      </c>
      <c r="D1067" s="8">
        <f t="shared" si="80"/>
        <v>411.7142863751983</v>
      </c>
      <c r="E1067" s="6">
        <f t="shared" si="81"/>
        <v>0.14471362480168182</v>
      </c>
      <c r="F1067" s="6">
        <f t="shared" si="82"/>
        <v>0.14471362480168182</v>
      </c>
      <c r="G1067" s="6">
        <f t="shared" si="83"/>
        <v>2.0942033203241939E-2</v>
      </c>
      <c r="H1067" s="9">
        <f t="shared" si="84"/>
        <v>3.5136691149563763E-4</v>
      </c>
    </row>
    <row r="1068" spans="2:8">
      <c r="B1068" s="14">
        <v>45331.291666666664</v>
      </c>
      <c r="C1068" s="15">
        <v>418.26400000000001</v>
      </c>
      <c r="D1068" s="8">
        <f t="shared" si="80"/>
        <v>411.85755286375201</v>
      </c>
      <c r="E1068" s="6">
        <f t="shared" si="81"/>
        <v>6.4064471362480049</v>
      </c>
      <c r="F1068" s="6">
        <f t="shared" si="82"/>
        <v>6.4064471362480049</v>
      </c>
      <c r="G1068" s="6">
        <f t="shared" si="83"/>
        <v>41.04256490954026</v>
      </c>
      <c r="H1068" s="9">
        <f t="shared" si="84"/>
        <v>1.5316754815733614E-2</v>
      </c>
    </row>
    <row r="1069" spans="2:8">
      <c r="B1069" s="14">
        <v>45334.291666666664</v>
      </c>
      <c r="C1069" s="15">
        <v>413.00279999999998</v>
      </c>
      <c r="D1069" s="8">
        <f t="shared" si="80"/>
        <v>418.19993552863752</v>
      </c>
      <c r="E1069" s="6">
        <f t="shared" si="81"/>
        <v>-5.1971355286375456</v>
      </c>
      <c r="F1069" s="6">
        <f t="shared" si="82"/>
        <v>5.1971355286375456</v>
      </c>
      <c r="G1069" s="6">
        <f t="shared" si="83"/>
        <v>27.010217703026662</v>
      </c>
      <c r="H1069" s="9">
        <f t="shared" si="84"/>
        <v>1.2583777951717388E-2</v>
      </c>
    </row>
    <row r="1070" spans="2:8">
      <c r="B1070" s="14">
        <v>45335.291666666664</v>
      </c>
      <c r="C1070" s="15">
        <v>404.1114</v>
      </c>
      <c r="D1070" s="8">
        <f t="shared" si="80"/>
        <v>413.05477135528639</v>
      </c>
      <c r="E1070" s="6">
        <f t="shared" si="81"/>
        <v>-8.9433713552863878</v>
      </c>
      <c r="F1070" s="6">
        <f t="shared" si="82"/>
        <v>8.9433713552863878</v>
      </c>
      <c r="G1070" s="6">
        <f t="shared" si="83"/>
        <v>79.983891198557075</v>
      </c>
      <c r="H1070" s="9">
        <f t="shared" si="84"/>
        <v>2.213095536351211E-2</v>
      </c>
    </row>
    <row r="1071" spans="2:8">
      <c r="B1071" s="14">
        <v>45336.291666666664</v>
      </c>
      <c r="C1071" s="15">
        <v>408.01729999999998</v>
      </c>
      <c r="D1071" s="8">
        <f t="shared" si="80"/>
        <v>404.20083371355287</v>
      </c>
      <c r="E1071" s="6">
        <f t="shared" si="81"/>
        <v>3.8164662864471097</v>
      </c>
      <c r="F1071" s="6">
        <f t="shared" si="82"/>
        <v>3.8164662864471097</v>
      </c>
      <c r="G1071" s="6">
        <f t="shared" si="83"/>
        <v>14.565414915587391</v>
      </c>
      <c r="H1071" s="9">
        <f t="shared" si="84"/>
        <v>9.3536874207223817E-3</v>
      </c>
    </row>
    <row r="1072" spans="2:8">
      <c r="B1072" s="14">
        <v>45337.291666666664</v>
      </c>
      <c r="C1072" s="15">
        <v>405.09780000000001</v>
      </c>
      <c r="D1072" s="8">
        <f t="shared" si="80"/>
        <v>407.97913533713552</v>
      </c>
      <c r="E1072" s="6">
        <f t="shared" si="81"/>
        <v>-2.8813353371355106</v>
      </c>
      <c r="F1072" s="6">
        <f t="shared" si="82"/>
        <v>2.8813353371355106</v>
      </c>
      <c r="G1072" s="6">
        <f t="shared" si="83"/>
        <v>8.3020933250258064</v>
      </c>
      <c r="H1072" s="9">
        <f t="shared" si="84"/>
        <v>7.1126906567636518E-3</v>
      </c>
    </row>
    <row r="1073" spans="2:8">
      <c r="B1073" s="14">
        <v>45338.291666666664</v>
      </c>
      <c r="C1073" s="15">
        <v>402.60680000000002</v>
      </c>
      <c r="D1073" s="8">
        <f t="shared" si="80"/>
        <v>405.1266133533714</v>
      </c>
      <c r="E1073" s="6">
        <f t="shared" si="81"/>
        <v>-2.5198133533713758</v>
      </c>
      <c r="F1073" s="6">
        <f t="shared" si="82"/>
        <v>2.5198133533713758</v>
      </c>
      <c r="G1073" s="6">
        <f t="shared" si="83"/>
        <v>6.3494593358286977</v>
      </c>
      <c r="H1073" s="9">
        <f t="shared" si="84"/>
        <v>6.2587451413423116E-3</v>
      </c>
    </row>
    <row r="1074" spans="2:8">
      <c r="B1074" s="14">
        <v>45342.291666666664</v>
      </c>
      <c r="C1074" s="15">
        <v>401.34140000000002</v>
      </c>
      <c r="D1074" s="8">
        <f t="shared" si="80"/>
        <v>402.63199813353373</v>
      </c>
      <c r="E1074" s="6">
        <f t="shared" si="81"/>
        <v>-1.290598133533706</v>
      </c>
      <c r="F1074" s="6">
        <f t="shared" si="82"/>
        <v>1.290598133533706</v>
      </c>
      <c r="G1074" s="6">
        <f t="shared" si="83"/>
        <v>1.6656435422806857</v>
      </c>
      <c r="H1074" s="9">
        <f t="shared" si="84"/>
        <v>3.2157114455017748E-3</v>
      </c>
    </row>
    <row r="1075" spans="2:8">
      <c r="B1075" s="14">
        <v>45343.291666666664</v>
      </c>
      <c r="C1075" s="15">
        <v>400.73360000000002</v>
      </c>
      <c r="D1075" s="8">
        <f t="shared" si="80"/>
        <v>401.35430598133536</v>
      </c>
      <c r="E1075" s="6">
        <f t="shared" si="81"/>
        <v>-0.62070598133533395</v>
      </c>
      <c r="F1075" s="6">
        <f t="shared" si="82"/>
        <v>0.62070598133533395</v>
      </c>
      <c r="G1075" s="6">
        <f t="shared" si="83"/>
        <v>0.38527591526545996</v>
      </c>
      <c r="H1075" s="9">
        <f t="shared" si="84"/>
        <v>1.5489242263072873E-3</v>
      </c>
    </row>
    <row r="1076" spans="2:8">
      <c r="B1076" s="14">
        <v>45344.291666666664</v>
      </c>
      <c r="C1076" s="15">
        <v>410.16950000000003</v>
      </c>
      <c r="D1076" s="8">
        <f t="shared" si="80"/>
        <v>400.73980705981336</v>
      </c>
      <c r="E1076" s="6">
        <f t="shared" si="81"/>
        <v>9.4296929401866691</v>
      </c>
      <c r="F1076" s="6">
        <f t="shared" si="82"/>
        <v>9.4296929401866691</v>
      </c>
      <c r="G1076" s="6">
        <f t="shared" si="83"/>
        <v>88.919108946206308</v>
      </c>
      <c r="H1076" s="9">
        <f t="shared" si="84"/>
        <v>2.2989746775873555E-2</v>
      </c>
    </row>
    <row r="1077" spans="2:8">
      <c r="B1077" s="14">
        <v>45345.291666666664</v>
      </c>
      <c r="C1077" s="15">
        <v>408.86430000000001</v>
      </c>
      <c r="D1077" s="8">
        <f t="shared" si="80"/>
        <v>410.07520307059815</v>
      </c>
      <c r="E1077" s="6">
        <f t="shared" si="81"/>
        <v>-1.2109030705981354</v>
      </c>
      <c r="F1077" s="6">
        <f t="shared" si="82"/>
        <v>1.2109030705981354</v>
      </c>
      <c r="G1077" s="6">
        <f t="shared" si="83"/>
        <v>1.466286246383993</v>
      </c>
      <c r="H1077" s="9">
        <f t="shared" si="84"/>
        <v>2.9616258269507399E-3</v>
      </c>
    </row>
    <row r="1078" spans="2:8">
      <c r="B1078" s="14">
        <v>45348.291666666664</v>
      </c>
      <c r="C1078" s="15">
        <v>406.07429999999999</v>
      </c>
      <c r="D1078" s="8">
        <f t="shared" si="80"/>
        <v>408.87640903070599</v>
      </c>
      <c r="E1078" s="6">
        <f t="shared" si="81"/>
        <v>-2.8021090307059922</v>
      </c>
      <c r="F1078" s="6">
        <f t="shared" si="82"/>
        <v>2.8021090307059922</v>
      </c>
      <c r="G1078" s="6">
        <f t="shared" si="83"/>
        <v>7.851815019964075</v>
      </c>
      <c r="H1078" s="9">
        <f t="shared" si="84"/>
        <v>6.9004835585654949E-3</v>
      </c>
    </row>
    <row r="1079" spans="2:8">
      <c r="B1079" s="14">
        <v>45349.291666666664</v>
      </c>
      <c r="C1079" s="15">
        <v>406.0145</v>
      </c>
      <c r="D1079" s="8">
        <f t="shared" si="80"/>
        <v>406.10232109030704</v>
      </c>
      <c r="E1079" s="6">
        <f t="shared" si="81"/>
        <v>-8.7821090307045324E-2</v>
      </c>
      <c r="F1079" s="6">
        <f t="shared" si="82"/>
        <v>8.7821090307045324E-2</v>
      </c>
      <c r="G1079" s="6">
        <f t="shared" si="83"/>
        <v>7.7125439027182106E-3</v>
      </c>
      <c r="H1079" s="9">
        <f t="shared" si="84"/>
        <v>2.163003791910026E-4</v>
      </c>
    </row>
    <row r="1080" spans="2:8">
      <c r="B1080" s="14">
        <v>45350.291666666664</v>
      </c>
      <c r="C1080" s="15">
        <v>406.25369999999998</v>
      </c>
      <c r="D1080" s="8">
        <f t="shared" si="80"/>
        <v>406.01537821090312</v>
      </c>
      <c r="E1080" s="6">
        <f t="shared" si="81"/>
        <v>0.23832178909685808</v>
      </c>
      <c r="F1080" s="6">
        <f t="shared" si="82"/>
        <v>0.23832178909685808</v>
      </c>
      <c r="G1080" s="6">
        <f t="shared" si="83"/>
        <v>5.6797275158327304E-2</v>
      </c>
      <c r="H1080" s="9">
        <f t="shared" si="84"/>
        <v>5.8663290721255726E-4</v>
      </c>
    </row>
    <row r="1081" spans="2:8">
      <c r="B1081" s="14">
        <v>45351.291666666664</v>
      </c>
      <c r="C1081" s="15">
        <v>412.1524</v>
      </c>
      <c r="D1081" s="8">
        <f t="shared" si="80"/>
        <v>406.25131678210897</v>
      </c>
      <c r="E1081" s="6">
        <f t="shared" si="81"/>
        <v>5.9010832178910277</v>
      </c>
      <c r="F1081" s="6">
        <f t="shared" si="82"/>
        <v>5.9010832178910277</v>
      </c>
      <c r="G1081" s="6">
        <f t="shared" si="83"/>
        <v>34.822783144475125</v>
      </c>
      <c r="H1081" s="9">
        <f t="shared" si="84"/>
        <v>1.4317721352322654E-2</v>
      </c>
    </row>
    <row r="1082" spans="2:8">
      <c r="B1082" s="14">
        <v>45352.291666666664</v>
      </c>
      <c r="C1082" s="15">
        <v>414.00569999999999</v>
      </c>
      <c r="D1082" s="8">
        <f t="shared" si="80"/>
        <v>412.09338916782104</v>
      </c>
      <c r="E1082" s="6">
        <f t="shared" si="81"/>
        <v>1.9123108321789459</v>
      </c>
      <c r="F1082" s="6">
        <f t="shared" si="82"/>
        <v>1.9123108321789459</v>
      </c>
      <c r="G1082" s="6">
        <f t="shared" si="83"/>
        <v>3.6569327188689327</v>
      </c>
      <c r="H1082" s="9">
        <f t="shared" si="84"/>
        <v>4.6190446947444105E-3</v>
      </c>
    </row>
    <row r="1083" spans="2:8">
      <c r="B1083" s="14">
        <v>45355.291666666664</v>
      </c>
      <c r="C1083" s="15">
        <v>413.42779999999999</v>
      </c>
      <c r="D1083" s="8">
        <f t="shared" si="80"/>
        <v>413.98657689167817</v>
      </c>
      <c r="E1083" s="6">
        <f t="shared" si="81"/>
        <v>-0.55877689167817834</v>
      </c>
      <c r="F1083" s="6">
        <f t="shared" si="82"/>
        <v>0.55877689167817834</v>
      </c>
      <c r="G1083" s="6">
        <f t="shared" si="83"/>
        <v>0.31223161467352667</v>
      </c>
      <c r="H1083" s="9">
        <f t="shared" si="84"/>
        <v>1.3515706773424001E-3</v>
      </c>
    </row>
    <row r="1084" spans="2:8">
      <c r="B1084" s="14">
        <v>45356.291666666664</v>
      </c>
      <c r="C1084" s="15">
        <v>401.20190000000002</v>
      </c>
      <c r="D1084" s="8">
        <f t="shared" si="80"/>
        <v>413.43338776891676</v>
      </c>
      <c r="E1084" s="6">
        <f t="shared" si="81"/>
        <v>-12.231487768916736</v>
      </c>
      <c r="F1084" s="6">
        <f t="shared" si="82"/>
        <v>12.231487768916736</v>
      </c>
      <c r="G1084" s="6">
        <f t="shared" si="83"/>
        <v>149.6092930411597</v>
      </c>
      <c r="H1084" s="9">
        <f t="shared" si="84"/>
        <v>3.048711326869772E-2</v>
      </c>
    </row>
    <row r="1085" spans="2:8">
      <c r="B1085" s="14">
        <v>45357.291666666664</v>
      </c>
      <c r="C1085" s="15">
        <v>400.64389999999997</v>
      </c>
      <c r="D1085" s="8">
        <f t="shared" si="80"/>
        <v>401.3242148776892</v>
      </c>
      <c r="E1085" s="6">
        <f t="shared" si="81"/>
        <v>-0.68031487768922716</v>
      </c>
      <c r="F1085" s="6">
        <f t="shared" si="82"/>
        <v>0.68031487768922716</v>
      </c>
      <c r="G1085" s="6">
        <f t="shared" si="83"/>
        <v>0.46282833280530811</v>
      </c>
      <c r="H1085" s="9">
        <f t="shared" si="84"/>
        <v>1.6980537521954714E-3</v>
      </c>
    </row>
    <row r="1086" spans="2:8">
      <c r="B1086" s="14">
        <v>45358.291666666664</v>
      </c>
      <c r="C1086" s="15">
        <v>407.66860000000003</v>
      </c>
      <c r="D1086" s="8">
        <f t="shared" si="80"/>
        <v>400.65070314877687</v>
      </c>
      <c r="E1086" s="6">
        <f t="shared" si="81"/>
        <v>7.0178968512231563</v>
      </c>
      <c r="F1086" s="6">
        <f t="shared" si="82"/>
        <v>7.0178968512231563</v>
      </c>
      <c r="G1086" s="6">
        <f t="shared" si="83"/>
        <v>49.250876214407896</v>
      </c>
      <c r="H1086" s="9">
        <f t="shared" si="84"/>
        <v>1.7214710309361957E-2</v>
      </c>
    </row>
    <row r="1087" spans="2:8">
      <c r="B1087" s="14">
        <v>45359.291666666664</v>
      </c>
      <c r="C1087" s="15">
        <v>404.75909999999999</v>
      </c>
      <c r="D1087" s="8">
        <f t="shared" si="80"/>
        <v>407.59842103148782</v>
      </c>
      <c r="E1087" s="6">
        <f t="shared" si="81"/>
        <v>-2.8393210314878274</v>
      </c>
      <c r="F1087" s="6">
        <f t="shared" si="82"/>
        <v>2.8393210314878274</v>
      </c>
      <c r="G1087" s="6">
        <f t="shared" si="83"/>
        <v>8.0617439198490999</v>
      </c>
      <c r="H1087" s="9">
        <f t="shared" si="84"/>
        <v>7.0148417453439037E-3</v>
      </c>
    </row>
    <row r="1088" spans="2:8">
      <c r="B1088" s="14">
        <v>45362.291666666664</v>
      </c>
      <c r="C1088" s="15">
        <v>403.0652</v>
      </c>
      <c r="D1088" s="8">
        <f t="shared" si="80"/>
        <v>404.78749321031484</v>
      </c>
      <c r="E1088" s="6">
        <f t="shared" si="81"/>
        <v>-1.722293210314831</v>
      </c>
      <c r="F1088" s="6">
        <f t="shared" si="82"/>
        <v>1.722293210314831</v>
      </c>
      <c r="G1088" s="6">
        <f t="shared" si="83"/>
        <v>2.9662939022965666</v>
      </c>
      <c r="H1088" s="9">
        <f t="shared" si="84"/>
        <v>4.2729891102353439E-3</v>
      </c>
    </row>
    <row r="1089" spans="2:8">
      <c r="B1089" s="14">
        <v>45363.291666666664</v>
      </c>
      <c r="C1089" s="15">
        <v>413.78649999999999</v>
      </c>
      <c r="D1089" s="8">
        <f t="shared" si="80"/>
        <v>403.0824229321031</v>
      </c>
      <c r="E1089" s="6">
        <f t="shared" si="81"/>
        <v>10.70407706789689</v>
      </c>
      <c r="F1089" s="6">
        <f t="shared" si="82"/>
        <v>10.70407706789689</v>
      </c>
      <c r="G1089" s="6">
        <f t="shared" si="83"/>
        <v>114.57726587547607</v>
      </c>
      <c r="H1089" s="9">
        <f t="shared" si="84"/>
        <v>2.5868599067144265E-2</v>
      </c>
    </row>
    <row r="1090" spans="2:8">
      <c r="B1090" s="14">
        <v>45364.291666666664</v>
      </c>
      <c r="C1090" s="15">
        <v>413.6071</v>
      </c>
      <c r="D1090" s="8">
        <f t="shared" si="80"/>
        <v>413.67945922932103</v>
      </c>
      <c r="E1090" s="6">
        <f t="shared" si="81"/>
        <v>-7.2359229321023122E-2</v>
      </c>
      <c r="F1090" s="6">
        <f t="shared" si="82"/>
        <v>7.2359229321023122E-2</v>
      </c>
      <c r="G1090" s="6">
        <f t="shared" si="83"/>
        <v>5.2358580679324127E-3</v>
      </c>
      <c r="H1090" s="9">
        <f t="shared" si="84"/>
        <v>1.74946777560209E-4</v>
      </c>
    </row>
    <row r="1091" spans="2:8">
      <c r="B1091" s="14">
        <v>45365.291666666664</v>
      </c>
      <c r="C1091" s="15">
        <v>423.69069999999999</v>
      </c>
      <c r="D1091" s="8">
        <f t="shared" si="80"/>
        <v>413.60782359229319</v>
      </c>
      <c r="E1091" s="6">
        <f t="shared" si="81"/>
        <v>10.082876407706806</v>
      </c>
      <c r="F1091" s="6">
        <f t="shared" si="82"/>
        <v>10.082876407706806</v>
      </c>
      <c r="G1091" s="6">
        <f t="shared" si="83"/>
        <v>101.66439665309051</v>
      </c>
      <c r="H1091" s="9">
        <f t="shared" si="84"/>
        <v>2.3797728880305388E-2</v>
      </c>
    </row>
    <row r="1092" spans="2:8">
      <c r="B1092" s="14">
        <v>45366.291666666664</v>
      </c>
      <c r="C1092" s="15">
        <v>414.92239999999998</v>
      </c>
      <c r="D1092" s="8">
        <f t="shared" ref="D1092:D1155" si="85">alpha*C1091+(1-alpha)*D1091</f>
        <v>423.58987123592289</v>
      </c>
      <c r="E1092" s="6">
        <f t="shared" ref="E1092:E1155" si="86">C1092-D1092</f>
        <v>-8.6674712359229034</v>
      </c>
      <c r="F1092" s="6">
        <f t="shared" ref="F1092:F1155" si="87">ABS(E1092)</f>
        <v>8.6674712359229034</v>
      </c>
      <c r="G1092" s="6">
        <f t="shared" ref="G1092:G1155" si="88">E1092^2</f>
        <v>75.125057625550909</v>
      </c>
      <c r="H1092" s="9">
        <f t="shared" ref="H1092:H1155" si="89">F1092/C1092</f>
        <v>2.0889378919824293E-2</v>
      </c>
    </row>
    <row r="1093" spans="2:8">
      <c r="B1093" s="14">
        <v>45369.291666666664</v>
      </c>
      <c r="C1093" s="15">
        <v>415.81920000000002</v>
      </c>
      <c r="D1093" s="8">
        <f t="shared" si="85"/>
        <v>415.00907471235922</v>
      </c>
      <c r="E1093" s="6">
        <f t="shared" si="86"/>
        <v>0.81012528764080116</v>
      </c>
      <c r="F1093" s="6">
        <f t="shared" si="87"/>
        <v>0.81012528764080116</v>
      </c>
      <c r="G1093" s="6">
        <f t="shared" si="88"/>
        <v>0.65630298167509082</v>
      </c>
      <c r="H1093" s="9">
        <f t="shared" si="89"/>
        <v>1.948263302033194E-3</v>
      </c>
    </row>
    <row r="1094" spans="2:8">
      <c r="B1094" s="14">
        <v>45370.291666666664</v>
      </c>
      <c r="C1094" s="15">
        <v>419.89440000000002</v>
      </c>
      <c r="D1094" s="8">
        <f t="shared" si="85"/>
        <v>415.81109874712365</v>
      </c>
      <c r="E1094" s="6">
        <f t="shared" si="86"/>
        <v>4.0833012528763675</v>
      </c>
      <c r="F1094" s="6">
        <f t="shared" si="87"/>
        <v>4.0833012528763675</v>
      </c>
      <c r="G1094" s="6">
        <f t="shared" si="88"/>
        <v>16.673349121741712</v>
      </c>
      <c r="H1094" s="9">
        <f t="shared" si="89"/>
        <v>9.7245908801745565E-3</v>
      </c>
    </row>
    <row r="1095" spans="2:8">
      <c r="B1095" s="14">
        <v>45371.291666666664</v>
      </c>
      <c r="C1095" s="15">
        <v>423.70069999999998</v>
      </c>
      <c r="D1095" s="8">
        <f t="shared" si="85"/>
        <v>419.85356698747125</v>
      </c>
      <c r="E1095" s="6">
        <f t="shared" si="86"/>
        <v>3.8471330125287295</v>
      </c>
      <c r="F1095" s="6">
        <f t="shared" si="87"/>
        <v>3.8471330125287295</v>
      </c>
      <c r="G1095" s="6">
        <f t="shared" si="88"/>
        <v>14.800432416088377</v>
      </c>
      <c r="H1095" s="9">
        <f t="shared" si="89"/>
        <v>9.0798363385491913E-3</v>
      </c>
    </row>
    <row r="1096" spans="2:8">
      <c r="B1096" s="14">
        <v>45372.291666666664</v>
      </c>
      <c r="C1096" s="15">
        <v>427.82580000000002</v>
      </c>
      <c r="D1096" s="8">
        <f t="shared" si="85"/>
        <v>423.66222866987471</v>
      </c>
      <c r="E1096" s="6">
        <f t="shared" si="86"/>
        <v>4.1635713301253077</v>
      </c>
      <c r="F1096" s="6">
        <f t="shared" si="87"/>
        <v>4.1635713301253077</v>
      </c>
      <c r="G1096" s="6">
        <f t="shared" si="88"/>
        <v>17.335326221041424</v>
      </c>
      <c r="H1096" s="9">
        <f t="shared" si="89"/>
        <v>9.7319313845151637E-3</v>
      </c>
    </row>
    <row r="1097" spans="2:8">
      <c r="B1097" s="14">
        <v>45373.291666666664</v>
      </c>
      <c r="C1097" s="15">
        <v>427.19810000000001</v>
      </c>
      <c r="D1097" s="8">
        <f t="shared" si="85"/>
        <v>427.7841642866988</v>
      </c>
      <c r="E1097" s="6">
        <f t="shared" si="86"/>
        <v>-0.58606428669878596</v>
      </c>
      <c r="F1097" s="6">
        <f t="shared" si="87"/>
        <v>0.58606428669878596</v>
      </c>
      <c r="G1097" s="6">
        <f t="shared" si="88"/>
        <v>0.34347134814375679</v>
      </c>
      <c r="H1097" s="9">
        <f t="shared" si="89"/>
        <v>1.3718794318111104E-3</v>
      </c>
    </row>
    <row r="1098" spans="2:8">
      <c r="B1098" s="14">
        <v>45376.291666666664</v>
      </c>
      <c r="C1098" s="15">
        <v>421.33920000000001</v>
      </c>
      <c r="D1098" s="8">
        <f t="shared" si="85"/>
        <v>427.203960642867</v>
      </c>
      <c r="E1098" s="6">
        <f t="shared" si="86"/>
        <v>-5.8647606428669974</v>
      </c>
      <c r="F1098" s="6">
        <f t="shared" si="87"/>
        <v>5.8647606428669974</v>
      </c>
      <c r="G1098" s="6">
        <f t="shared" si="88"/>
        <v>34.395417398121715</v>
      </c>
      <c r="H1098" s="9">
        <f t="shared" si="89"/>
        <v>1.3919333028749752E-2</v>
      </c>
    </row>
    <row r="1099" spans="2:8">
      <c r="B1099" s="14">
        <v>45377.291666666664</v>
      </c>
      <c r="C1099" s="15">
        <v>420.13350000000003</v>
      </c>
      <c r="D1099" s="8">
        <f t="shared" si="85"/>
        <v>421.39784760642868</v>
      </c>
      <c r="E1099" s="6">
        <f t="shared" si="86"/>
        <v>-1.2643476064286574</v>
      </c>
      <c r="F1099" s="6">
        <f t="shared" si="87"/>
        <v>1.2643476064286574</v>
      </c>
      <c r="G1099" s="6">
        <f t="shared" si="88"/>
        <v>1.5985748698818751</v>
      </c>
      <c r="H1099" s="9">
        <f t="shared" si="89"/>
        <v>3.0093948862174934E-3</v>
      </c>
    </row>
    <row r="1100" spans="2:8">
      <c r="B1100" s="14">
        <v>45378.291666666664</v>
      </c>
      <c r="C1100" s="15">
        <v>419.91430000000003</v>
      </c>
      <c r="D1100" s="8">
        <f t="shared" si="85"/>
        <v>420.14614347606431</v>
      </c>
      <c r="E1100" s="6">
        <f t="shared" si="86"/>
        <v>-0.23184347606428446</v>
      </c>
      <c r="F1100" s="6">
        <f t="shared" si="87"/>
        <v>0.23184347606428446</v>
      </c>
      <c r="G1100" s="6">
        <f t="shared" si="88"/>
        <v>5.3751397393570439E-2</v>
      </c>
      <c r="H1100" s="9">
        <f t="shared" si="89"/>
        <v>5.5212093530580993E-4</v>
      </c>
    </row>
    <row r="1101" spans="2:8">
      <c r="B1101" s="14">
        <v>45379.291666666664</v>
      </c>
      <c r="C1101" s="15">
        <v>419.20690000000002</v>
      </c>
      <c r="D1101" s="8">
        <f t="shared" si="85"/>
        <v>419.91661843476066</v>
      </c>
      <c r="E1101" s="6">
        <f t="shared" si="86"/>
        <v>-0.70971843476064578</v>
      </c>
      <c r="F1101" s="6">
        <f t="shared" si="87"/>
        <v>0.70971843476064578</v>
      </c>
      <c r="G1101" s="6">
        <f t="shared" si="88"/>
        <v>0.50370025663910101</v>
      </c>
      <c r="H1101" s="9">
        <f t="shared" si="89"/>
        <v>1.6930027505764951E-3</v>
      </c>
    </row>
    <row r="1102" spans="2:8">
      <c r="B1102" s="14">
        <v>45383.291666666664</v>
      </c>
      <c r="C1102" s="15">
        <v>423.04309999999998</v>
      </c>
      <c r="D1102" s="8">
        <f t="shared" si="85"/>
        <v>419.21399718434765</v>
      </c>
      <c r="E1102" s="6">
        <f t="shared" si="86"/>
        <v>3.8291028156523339</v>
      </c>
      <c r="F1102" s="6">
        <f t="shared" si="87"/>
        <v>3.8291028156523339</v>
      </c>
      <c r="G1102" s="6">
        <f t="shared" si="88"/>
        <v>14.662028372836632</v>
      </c>
      <c r="H1102" s="9">
        <f t="shared" si="89"/>
        <v>9.051330267890751E-3</v>
      </c>
    </row>
    <row r="1103" spans="2:8">
      <c r="B1103" s="14">
        <v>45384.291666666664</v>
      </c>
      <c r="C1103" s="15">
        <v>419.92430000000002</v>
      </c>
      <c r="D1103" s="8">
        <f t="shared" si="85"/>
        <v>423.00480897184343</v>
      </c>
      <c r="E1103" s="6">
        <f t="shared" si="86"/>
        <v>-3.0805089718434147</v>
      </c>
      <c r="F1103" s="6">
        <f t="shared" si="87"/>
        <v>3.0805089718434147</v>
      </c>
      <c r="G1103" s="6">
        <f t="shared" si="88"/>
        <v>9.4895355256077725</v>
      </c>
      <c r="H1103" s="9">
        <f t="shared" si="89"/>
        <v>7.3358673738181251E-3</v>
      </c>
    </row>
    <row r="1104" spans="2:8">
      <c r="B1104" s="14">
        <v>45385.291666666664</v>
      </c>
      <c r="C1104" s="15">
        <v>418.93790000000001</v>
      </c>
      <c r="D1104" s="8">
        <f t="shared" si="85"/>
        <v>419.95510508971842</v>
      </c>
      <c r="E1104" s="6">
        <f t="shared" si="86"/>
        <v>-1.0172050897184022</v>
      </c>
      <c r="F1104" s="6">
        <f t="shared" si="87"/>
        <v>1.0172050897184022</v>
      </c>
      <c r="G1104" s="6">
        <f t="shared" si="88"/>
        <v>1.0347061945490226</v>
      </c>
      <c r="H1104" s="9">
        <f t="shared" si="89"/>
        <v>2.4280569738818142E-3</v>
      </c>
    </row>
    <row r="1105" spans="2:8">
      <c r="B1105" s="14">
        <v>45386.291666666664</v>
      </c>
      <c r="C1105" s="15">
        <v>416.37709999999998</v>
      </c>
      <c r="D1105" s="8">
        <f t="shared" si="85"/>
        <v>418.94807205089717</v>
      </c>
      <c r="E1105" s="6">
        <f t="shared" si="86"/>
        <v>-2.5709720508971827</v>
      </c>
      <c r="F1105" s="6">
        <f t="shared" si="87"/>
        <v>2.5709720508971827</v>
      </c>
      <c r="G1105" s="6">
        <f t="shared" si="88"/>
        <v>6.6098972864944656</v>
      </c>
      <c r="H1105" s="9">
        <f t="shared" si="89"/>
        <v>6.1746240388752954E-3</v>
      </c>
    </row>
    <row r="1106" spans="2:8">
      <c r="B1106" s="14">
        <v>45387.291666666664</v>
      </c>
      <c r="C1106" s="15">
        <v>423.98970000000003</v>
      </c>
      <c r="D1106" s="8">
        <f t="shared" si="85"/>
        <v>416.40280972050897</v>
      </c>
      <c r="E1106" s="6">
        <f t="shared" si="86"/>
        <v>7.5868902794910582</v>
      </c>
      <c r="F1106" s="6">
        <f t="shared" si="87"/>
        <v>7.5868902794910582</v>
      </c>
      <c r="G1106" s="6">
        <f t="shared" si="88"/>
        <v>57.56090411303591</v>
      </c>
      <c r="H1106" s="9">
        <f t="shared" si="89"/>
        <v>1.7894043839958983E-2</v>
      </c>
    </row>
    <row r="1107" spans="2:8">
      <c r="B1107" s="14">
        <v>45390.291666666664</v>
      </c>
      <c r="C1107" s="15">
        <v>423.06299999999999</v>
      </c>
      <c r="D1107" s="8">
        <f t="shared" si="85"/>
        <v>423.91383109720516</v>
      </c>
      <c r="E1107" s="6">
        <f t="shared" si="86"/>
        <v>-0.85083109720517314</v>
      </c>
      <c r="F1107" s="6">
        <f t="shared" si="87"/>
        <v>0.85083109720517314</v>
      </c>
      <c r="G1107" s="6">
        <f t="shared" si="88"/>
        <v>0.72391355597135876</v>
      </c>
      <c r="H1107" s="9">
        <f t="shared" si="89"/>
        <v>2.0111215048472051E-3</v>
      </c>
    </row>
    <row r="1108" spans="2:8">
      <c r="B1108" s="14">
        <v>45391.291666666664</v>
      </c>
      <c r="C1108" s="15">
        <v>424.74689999999998</v>
      </c>
      <c r="D1108" s="8">
        <f t="shared" si="85"/>
        <v>423.07150831097204</v>
      </c>
      <c r="E1108" s="6">
        <f t="shared" si="86"/>
        <v>1.675391689027947</v>
      </c>
      <c r="F1108" s="6">
        <f t="shared" si="87"/>
        <v>1.675391689027947</v>
      </c>
      <c r="G1108" s="6">
        <f t="shared" si="88"/>
        <v>2.8069373116639169</v>
      </c>
      <c r="H1108" s="9">
        <f t="shared" si="89"/>
        <v>3.9444471261072117E-3</v>
      </c>
    </row>
    <row r="1109" spans="2:8">
      <c r="B1109" s="14">
        <v>45392.291666666664</v>
      </c>
      <c r="C1109" s="15">
        <v>421.73779999999999</v>
      </c>
      <c r="D1109" s="8">
        <f t="shared" si="85"/>
        <v>424.73014608310967</v>
      </c>
      <c r="E1109" s="6">
        <f t="shared" si="86"/>
        <v>-2.9923460831096804</v>
      </c>
      <c r="F1109" s="6">
        <f t="shared" si="87"/>
        <v>2.9923460831096804</v>
      </c>
      <c r="G1109" s="6">
        <f t="shared" si="88"/>
        <v>8.9541350811018461</v>
      </c>
      <c r="H1109" s="9">
        <f t="shared" si="89"/>
        <v>7.0952759821616192E-3</v>
      </c>
    </row>
    <row r="1110" spans="2:8">
      <c r="B1110" s="14">
        <v>45393.291666666664</v>
      </c>
      <c r="C1110" s="15">
        <v>426.39100000000002</v>
      </c>
      <c r="D1110" s="8">
        <f t="shared" si="85"/>
        <v>421.76772346083112</v>
      </c>
      <c r="E1110" s="6">
        <f t="shared" si="86"/>
        <v>4.6232765391688986</v>
      </c>
      <c r="F1110" s="6">
        <f t="shared" si="87"/>
        <v>4.6232765391688986</v>
      </c>
      <c r="G1110" s="6">
        <f t="shared" si="88"/>
        <v>21.374685957629548</v>
      </c>
      <c r="H1110" s="9">
        <f t="shared" si="89"/>
        <v>1.0842809860360323E-2</v>
      </c>
    </row>
    <row r="1111" spans="2:8">
      <c r="B1111" s="14">
        <v>45394.291666666664</v>
      </c>
      <c r="C1111" s="15">
        <v>420.3827</v>
      </c>
      <c r="D1111" s="8">
        <f t="shared" si="85"/>
        <v>426.3447672346083</v>
      </c>
      <c r="E1111" s="6">
        <f t="shared" si="86"/>
        <v>-5.9620672346082983</v>
      </c>
      <c r="F1111" s="6">
        <f t="shared" si="87"/>
        <v>5.9620672346082983</v>
      </c>
      <c r="G1111" s="6">
        <f t="shared" si="88"/>
        <v>35.54624570998984</v>
      </c>
      <c r="H1111" s="9">
        <f t="shared" si="89"/>
        <v>1.4182475241270153E-2</v>
      </c>
    </row>
    <row r="1112" spans="2:8">
      <c r="B1112" s="14">
        <v>45397.291666666664</v>
      </c>
      <c r="C1112" s="15">
        <v>412.1524</v>
      </c>
      <c r="D1112" s="8">
        <f t="shared" si="85"/>
        <v>420.44232067234611</v>
      </c>
      <c r="E1112" s="6">
        <f t="shared" si="86"/>
        <v>-8.2899206723461134</v>
      </c>
      <c r="F1112" s="6">
        <f t="shared" si="87"/>
        <v>8.2899206723461134</v>
      </c>
      <c r="G1112" s="6">
        <f t="shared" si="88"/>
        <v>68.72278475379143</v>
      </c>
      <c r="H1112" s="9">
        <f t="shared" si="89"/>
        <v>2.0113726554415585E-2</v>
      </c>
    </row>
    <row r="1113" spans="2:8">
      <c r="B1113" s="14">
        <v>45398.291666666664</v>
      </c>
      <c r="C1113" s="15">
        <v>413.089</v>
      </c>
      <c r="D1113" s="8">
        <f t="shared" si="85"/>
        <v>412.23529920672343</v>
      </c>
      <c r="E1113" s="6">
        <f t="shared" si="86"/>
        <v>0.85370079327657322</v>
      </c>
      <c r="F1113" s="6">
        <f t="shared" si="87"/>
        <v>0.85370079327657322</v>
      </c>
      <c r="G1113" s="6">
        <f t="shared" si="88"/>
        <v>0.72880504444105043</v>
      </c>
      <c r="H1113" s="9">
        <f t="shared" si="89"/>
        <v>2.0666267881172657E-3</v>
      </c>
    </row>
    <row r="1114" spans="2:8">
      <c r="B1114" s="14">
        <v>45399.291666666664</v>
      </c>
      <c r="C1114" s="15">
        <v>410.35890000000001</v>
      </c>
      <c r="D1114" s="8">
        <f t="shared" si="85"/>
        <v>413.08046299206723</v>
      </c>
      <c r="E1114" s="6">
        <f t="shared" si="86"/>
        <v>-2.72156299206722</v>
      </c>
      <c r="F1114" s="6">
        <f t="shared" si="87"/>
        <v>2.72156299206722</v>
      </c>
      <c r="G1114" s="6">
        <f t="shared" si="88"/>
        <v>7.4069051197898785</v>
      </c>
      <c r="H1114" s="9">
        <f t="shared" si="89"/>
        <v>6.6321529570023217E-3</v>
      </c>
    </row>
    <row r="1115" spans="2:8">
      <c r="B1115" s="14">
        <v>45400.291666666664</v>
      </c>
      <c r="C1115" s="15">
        <v>402.81610000000001</v>
      </c>
      <c r="D1115" s="8">
        <f t="shared" si="85"/>
        <v>410.38611562992071</v>
      </c>
      <c r="E1115" s="6">
        <f t="shared" si="86"/>
        <v>-7.5700156299207038</v>
      </c>
      <c r="F1115" s="6">
        <f t="shared" si="87"/>
        <v>7.5700156299207038</v>
      </c>
      <c r="G1115" s="6">
        <f t="shared" si="88"/>
        <v>57.305136637243749</v>
      </c>
      <c r="H1115" s="9">
        <f t="shared" si="89"/>
        <v>1.8792733532549229E-2</v>
      </c>
    </row>
    <row r="1116" spans="2:8">
      <c r="B1116" s="14">
        <v>45401.291666666664</v>
      </c>
      <c r="C1116" s="15">
        <v>397.68459999999999</v>
      </c>
      <c r="D1116" s="8">
        <f t="shared" si="85"/>
        <v>402.89180015629921</v>
      </c>
      <c r="E1116" s="6">
        <f t="shared" si="86"/>
        <v>-5.2072001562992227</v>
      </c>
      <c r="F1116" s="6">
        <f t="shared" si="87"/>
        <v>5.2072001562992227</v>
      </c>
      <c r="G1116" s="6">
        <f t="shared" si="88"/>
        <v>27.114933467762651</v>
      </c>
      <c r="H1116" s="9">
        <f t="shared" si="89"/>
        <v>1.3093793816253441E-2</v>
      </c>
    </row>
    <row r="1117" spans="2:8">
      <c r="B1117" s="14">
        <v>45404.291666666664</v>
      </c>
      <c r="C1117" s="15">
        <v>399.51799999999997</v>
      </c>
      <c r="D1117" s="8">
        <f t="shared" si="85"/>
        <v>397.73667200156297</v>
      </c>
      <c r="E1117" s="6">
        <f t="shared" si="86"/>
        <v>1.781327998437007</v>
      </c>
      <c r="F1117" s="6">
        <f t="shared" si="87"/>
        <v>1.781327998437007</v>
      </c>
      <c r="G1117" s="6">
        <f t="shared" si="88"/>
        <v>3.1731294380155934</v>
      </c>
      <c r="H1117" s="9">
        <f t="shared" si="89"/>
        <v>4.458692720821107E-3</v>
      </c>
    </row>
    <row r="1118" spans="2:8">
      <c r="B1118" s="14">
        <v>45405.291666666664</v>
      </c>
      <c r="C1118" s="15">
        <v>406.10419999999999</v>
      </c>
      <c r="D1118" s="8">
        <f t="shared" si="85"/>
        <v>399.50018672001562</v>
      </c>
      <c r="E1118" s="6">
        <f t="shared" si="86"/>
        <v>6.6040132799843718</v>
      </c>
      <c r="F1118" s="6">
        <f t="shared" si="87"/>
        <v>6.6040132799843718</v>
      </c>
      <c r="G1118" s="6">
        <f t="shared" si="88"/>
        <v>43.612991402209943</v>
      </c>
      <c r="H1118" s="9">
        <f t="shared" si="89"/>
        <v>1.6261868948866748E-2</v>
      </c>
    </row>
    <row r="1119" spans="2:8">
      <c r="B1119" s="14">
        <v>45406.291666666664</v>
      </c>
      <c r="C1119" s="15">
        <v>407.58879999999999</v>
      </c>
      <c r="D1119" s="8">
        <f t="shared" si="85"/>
        <v>406.03815986720019</v>
      </c>
      <c r="E1119" s="6">
        <f t="shared" si="86"/>
        <v>1.5506401327997992</v>
      </c>
      <c r="F1119" s="6">
        <f t="shared" si="87"/>
        <v>1.5506401327997992</v>
      </c>
      <c r="G1119" s="6">
        <f t="shared" si="88"/>
        <v>2.4044848214493788</v>
      </c>
      <c r="H1119" s="9">
        <f t="shared" si="89"/>
        <v>3.8044228222164083E-3</v>
      </c>
    </row>
    <row r="1120" spans="2:8">
      <c r="B1120" s="14">
        <v>45407.291666666664</v>
      </c>
      <c r="C1120" s="15">
        <v>397.60489999999999</v>
      </c>
      <c r="D1120" s="8">
        <f t="shared" si="85"/>
        <v>407.57329359867197</v>
      </c>
      <c r="E1120" s="6">
        <f t="shared" si="86"/>
        <v>-9.9683935986719803</v>
      </c>
      <c r="F1120" s="6">
        <f t="shared" si="87"/>
        <v>9.9683935986719803</v>
      </c>
      <c r="G1120" s="6">
        <f t="shared" si="88"/>
        <v>99.368870938044509</v>
      </c>
      <c r="H1120" s="9">
        <f t="shared" si="89"/>
        <v>2.5071103496641968E-2</v>
      </c>
    </row>
    <row r="1121" spans="2:8">
      <c r="B1121" s="14">
        <v>45408.291666666664</v>
      </c>
      <c r="C1121" s="15">
        <v>404.8587</v>
      </c>
      <c r="D1121" s="8">
        <f t="shared" si="85"/>
        <v>397.7045839359867</v>
      </c>
      <c r="E1121" s="6">
        <f t="shared" si="86"/>
        <v>7.1541160640132944</v>
      </c>
      <c r="F1121" s="6">
        <f t="shared" si="87"/>
        <v>7.1541160640132944</v>
      </c>
      <c r="G1121" s="6">
        <f t="shared" si="88"/>
        <v>51.181376657373072</v>
      </c>
      <c r="H1121" s="9">
        <f t="shared" si="89"/>
        <v>1.7670649201840777E-2</v>
      </c>
    </row>
    <row r="1122" spans="2:8">
      <c r="B1122" s="14">
        <v>45411.291666666664</v>
      </c>
      <c r="C1122" s="15">
        <v>400.80329999999998</v>
      </c>
      <c r="D1122" s="8">
        <f t="shared" si="85"/>
        <v>404.78715883935985</v>
      </c>
      <c r="E1122" s="6">
        <f t="shared" si="86"/>
        <v>-3.9838588393598684</v>
      </c>
      <c r="F1122" s="6">
        <f t="shared" si="87"/>
        <v>3.9838588393598684</v>
      </c>
      <c r="G1122" s="6">
        <f t="shared" si="88"/>
        <v>15.871131251945759</v>
      </c>
      <c r="H1122" s="9">
        <f t="shared" si="89"/>
        <v>9.9396857245433578E-3</v>
      </c>
    </row>
    <row r="1123" spans="2:8">
      <c r="B1123" s="14">
        <v>45412.291666666664</v>
      </c>
      <c r="C1123" s="15">
        <v>387.9298</v>
      </c>
      <c r="D1123" s="8">
        <f t="shared" si="85"/>
        <v>400.84313858839357</v>
      </c>
      <c r="E1123" s="6">
        <f t="shared" si="86"/>
        <v>-12.913338588393572</v>
      </c>
      <c r="F1123" s="6">
        <f t="shared" si="87"/>
        <v>12.913338588393572</v>
      </c>
      <c r="G1123" s="6">
        <f t="shared" si="88"/>
        <v>166.75431349849447</v>
      </c>
      <c r="H1123" s="9">
        <f t="shared" si="89"/>
        <v>3.3287823179331856E-2</v>
      </c>
    </row>
    <row r="1124" spans="2:8">
      <c r="B1124" s="14">
        <v>45413.291666666664</v>
      </c>
      <c r="C1124" s="15">
        <v>393.51960000000003</v>
      </c>
      <c r="D1124" s="8">
        <f t="shared" si="85"/>
        <v>388.05893338588396</v>
      </c>
      <c r="E1124" s="6">
        <f t="shared" si="86"/>
        <v>5.4606666141160645</v>
      </c>
      <c r="F1124" s="6">
        <f t="shared" si="87"/>
        <v>5.4606666141160645</v>
      </c>
      <c r="G1124" s="6">
        <f t="shared" si="88"/>
        <v>29.818879870521805</v>
      </c>
      <c r="H1124" s="9">
        <f t="shared" si="89"/>
        <v>1.3876479377688085E-2</v>
      </c>
    </row>
    <row r="1125" spans="2:8">
      <c r="B1125" s="14">
        <v>45414.291666666664</v>
      </c>
      <c r="C1125" s="15">
        <v>396.4092</v>
      </c>
      <c r="D1125" s="8">
        <f t="shared" si="85"/>
        <v>393.46499333385884</v>
      </c>
      <c r="E1125" s="6">
        <f t="shared" si="86"/>
        <v>2.9442066661411559</v>
      </c>
      <c r="F1125" s="6">
        <f t="shared" si="87"/>
        <v>2.9442066661411559</v>
      </c>
      <c r="G1125" s="6">
        <f t="shared" si="88"/>
        <v>8.6683528929500202</v>
      </c>
      <c r="H1125" s="9">
        <f t="shared" si="89"/>
        <v>7.4271905549648087E-3</v>
      </c>
    </row>
    <row r="1126" spans="2:8">
      <c r="B1126" s="14">
        <v>45415.291666666664</v>
      </c>
      <c r="C1126" s="15">
        <v>405.19749999999999</v>
      </c>
      <c r="D1126" s="8">
        <f t="shared" si="85"/>
        <v>396.37975793333862</v>
      </c>
      <c r="E1126" s="6">
        <f t="shared" si="86"/>
        <v>8.8177420666613671</v>
      </c>
      <c r="F1126" s="6">
        <f t="shared" si="87"/>
        <v>8.8177420666613671</v>
      </c>
      <c r="G1126" s="6">
        <f t="shared" si="88"/>
        <v>77.752575154169477</v>
      </c>
      <c r="H1126" s="9">
        <f t="shared" si="89"/>
        <v>2.1761590500092836E-2</v>
      </c>
    </row>
    <row r="1127" spans="2:8">
      <c r="B1127" s="14">
        <v>45418.291666666664</v>
      </c>
      <c r="C1127" s="15">
        <v>412.05279999999999</v>
      </c>
      <c r="D1127" s="8">
        <f t="shared" si="85"/>
        <v>405.10932257933337</v>
      </c>
      <c r="E1127" s="6">
        <f t="shared" si="86"/>
        <v>6.9434774206666248</v>
      </c>
      <c r="F1127" s="6">
        <f t="shared" si="87"/>
        <v>6.9434774206666248</v>
      </c>
      <c r="G1127" s="6">
        <f t="shared" si="88"/>
        <v>48.211878691307241</v>
      </c>
      <c r="H1127" s="9">
        <f t="shared" si="89"/>
        <v>1.6850940997529019E-2</v>
      </c>
    </row>
    <row r="1128" spans="2:8">
      <c r="B1128" s="14">
        <v>45419.291666666664</v>
      </c>
      <c r="C1128" s="15">
        <v>407.86790000000002</v>
      </c>
      <c r="D1128" s="8">
        <f t="shared" si="85"/>
        <v>411.98336522579336</v>
      </c>
      <c r="E1128" s="6">
        <f t="shared" si="86"/>
        <v>-4.1154652257933435</v>
      </c>
      <c r="F1128" s="6">
        <f t="shared" si="87"/>
        <v>4.1154652257933435</v>
      </c>
      <c r="G1128" s="6">
        <f t="shared" si="88"/>
        <v>16.937054024714257</v>
      </c>
      <c r="H1128" s="9">
        <f t="shared" si="89"/>
        <v>1.0090191519836063E-2</v>
      </c>
    </row>
    <row r="1129" spans="2:8">
      <c r="B1129" s="14">
        <v>45420.291666666664</v>
      </c>
      <c r="C1129" s="15">
        <v>409.06349999999998</v>
      </c>
      <c r="D1129" s="8">
        <f t="shared" si="85"/>
        <v>407.90905465225791</v>
      </c>
      <c r="E1129" s="6">
        <f t="shared" si="86"/>
        <v>1.1544453477420689</v>
      </c>
      <c r="F1129" s="6">
        <f t="shared" si="87"/>
        <v>1.1544453477420689</v>
      </c>
      <c r="G1129" s="6">
        <f t="shared" si="88"/>
        <v>1.3327440609233063</v>
      </c>
      <c r="H1129" s="9">
        <f t="shared" si="89"/>
        <v>2.8221666018651602E-3</v>
      </c>
    </row>
    <row r="1130" spans="2:8">
      <c r="B1130" s="14">
        <v>45421.291666666664</v>
      </c>
      <c r="C1130" s="15">
        <v>410.83710000000002</v>
      </c>
      <c r="D1130" s="8">
        <f t="shared" si="85"/>
        <v>409.05195554652255</v>
      </c>
      <c r="E1130" s="6">
        <f t="shared" si="86"/>
        <v>1.7851444534774714</v>
      </c>
      <c r="F1130" s="6">
        <f t="shared" si="87"/>
        <v>1.7851444534774714</v>
      </c>
      <c r="G1130" s="6">
        <f t="shared" si="88"/>
        <v>3.1867407197813802</v>
      </c>
      <c r="H1130" s="9">
        <f t="shared" si="89"/>
        <v>4.3451393593165544E-3</v>
      </c>
    </row>
    <row r="1131" spans="2:8">
      <c r="B1131" s="14">
        <v>45422.291666666664</v>
      </c>
      <c r="C1131" s="15">
        <v>413.2484</v>
      </c>
      <c r="D1131" s="8">
        <f t="shared" si="85"/>
        <v>410.81924855546526</v>
      </c>
      <c r="E1131" s="6">
        <f t="shared" si="86"/>
        <v>2.4291514445347389</v>
      </c>
      <c r="F1131" s="6">
        <f t="shared" si="87"/>
        <v>2.4291514445347389</v>
      </c>
      <c r="G1131" s="6">
        <f t="shared" si="88"/>
        <v>5.9007767404852087</v>
      </c>
      <c r="H1131" s="9">
        <f t="shared" si="89"/>
        <v>5.8781871739484988E-3</v>
      </c>
    </row>
    <row r="1132" spans="2:8">
      <c r="B1132" s="14">
        <v>45425.291666666664</v>
      </c>
      <c r="C1132" s="15">
        <v>412.2321</v>
      </c>
      <c r="D1132" s="8">
        <f t="shared" si="85"/>
        <v>413.22410848555467</v>
      </c>
      <c r="E1132" s="6">
        <f t="shared" si="86"/>
        <v>-0.99200848555466337</v>
      </c>
      <c r="F1132" s="6">
        <f t="shared" si="87"/>
        <v>0.99200848555466337</v>
      </c>
      <c r="G1132" s="6">
        <f t="shared" si="88"/>
        <v>0.98408083541245672</v>
      </c>
      <c r="H1132" s="9">
        <f t="shared" si="89"/>
        <v>2.4064319240414888E-3</v>
      </c>
    </row>
    <row r="1133" spans="2:8">
      <c r="B1133" s="14">
        <v>45426.291666666664</v>
      </c>
      <c r="C1133" s="15">
        <v>415.06189999999998</v>
      </c>
      <c r="D1133" s="8">
        <f t="shared" si="85"/>
        <v>412.24202008485554</v>
      </c>
      <c r="E1133" s="6">
        <f t="shared" si="86"/>
        <v>2.8198799151444405</v>
      </c>
      <c r="F1133" s="6">
        <f t="shared" si="87"/>
        <v>2.8198799151444405</v>
      </c>
      <c r="G1133" s="6">
        <f t="shared" si="88"/>
        <v>7.9517227358350171</v>
      </c>
      <c r="H1133" s="9">
        <f t="shared" si="89"/>
        <v>6.7938780098689873E-3</v>
      </c>
    </row>
    <row r="1134" spans="2:8">
      <c r="B1134" s="14">
        <v>45427.291666666664</v>
      </c>
      <c r="C1134" s="15">
        <v>422.31880000000001</v>
      </c>
      <c r="D1134" s="8">
        <f t="shared" si="85"/>
        <v>415.03370120084855</v>
      </c>
      <c r="E1134" s="6">
        <f t="shared" si="86"/>
        <v>7.2850987991514558</v>
      </c>
      <c r="F1134" s="6">
        <f t="shared" si="87"/>
        <v>7.2850987991514558</v>
      </c>
      <c r="G1134" s="6">
        <f t="shared" si="88"/>
        <v>53.072664513397982</v>
      </c>
      <c r="H1134" s="9">
        <f t="shared" si="89"/>
        <v>1.7250235601994169E-2</v>
      </c>
    </row>
    <row r="1135" spans="2:8">
      <c r="B1135" s="14">
        <v>45428.291666666664</v>
      </c>
      <c r="C1135" s="15">
        <v>420.23259999999999</v>
      </c>
      <c r="D1135" s="8">
        <f t="shared" si="85"/>
        <v>422.24594901200851</v>
      </c>
      <c r="E1135" s="6">
        <f t="shared" si="86"/>
        <v>-2.0133490120085185</v>
      </c>
      <c r="F1135" s="6">
        <f t="shared" si="87"/>
        <v>2.0133490120085185</v>
      </c>
      <c r="G1135" s="6">
        <f t="shared" si="88"/>
        <v>4.0535742441556772</v>
      </c>
      <c r="H1135" s="9">
        <f t="shared" si="89"/>
        <v>4.7910348031269317E-3</v>
      </c>
    </row>
    <row r="1136" spans="2:8">
      <c r="B1136" s="14">
        <v>45429.291666666664</v>
      </c>
      <c r="C1136" s="15">
        <v>419.45389999999998</v>
      </c>
      <c r="D1136" s="8">
        <f t="shared" si="85"/>
        <v>420.25273349012008</v>
      </c>
      <c r="E1136" s="6">
        <f t="shared" si="86"/>
        <v>-0.79883349012010285</v>
      </c>
      <c r="F1136" s="6">
        <f t="shared" si="87"/>
        <v>0.79883349012010285</v>
      </c>
      <c r="G1136" s="6">
        <f t="shared" si="88"/>
        <v>0.63813494493746448</v>
      </c>
      <c r="H1136" s="9">
        <f t="shared" si="89"/>
        <v>1.9044607527075154E-3</v>
      </c>
    </row>
    <row r="1137" spans="2:8">
      <c r="B1137" s="14">
        <v>45432.291666666664</v>
      </c>
      <c r="C1137" s="15">
        <v>424.57470000000001</v>
      </c>
      <c r="D1137" s="8">
        <f t="shared" si="85"/>
        <v>419.46188833490118</v>
      </c>
      <c r="E1137" s="6">
        <f t="shared" si="86"/>
        <v>5.1128116650988318</v>
      </c>
      <c r="F1137" s="6">
        <f t="shared" si="87"/>
        <v>5.1128116650988318</v>
      </c>
      <c r="G1137" s="6">
        <f t="shared" si="88"/>
        <v>26.14084312277069</v>
      </c>
      <c r="H1137" s="9">
        <f t="shared" si="89"/>
        <v>1.2042195790514205E-2</v>
      </c>
    </row>
    <row r="1138" spans="2:8">
      <c r="B1138" s="14">
        <v>45433.291666666664</v>
      </c>
      <c r="C1138" s="15">
        <v>428.2681</v>
      </c>
      <c r="D1138" s="8">
        <f t="shared" si="85"/>
        <v>424.52357188334901</v>
      </c>
      <c r="E1138" s="6">
        <f t="shared" si="86"/>
        <v>3.7445281166509972</v>
      </c>
      <c r="F1138" s="6">
        <f t="shared" si="87"/>
        <v>3.7445281166509972</v>
      </c>
      <c r="G1138" s="6">
        <f t="shared" si="88"/>
        <v>14.021490816389864</v>
      </c>
      <c r="H1138" s="9">
        <f t="shared" si="89"/>
        <v>8.7434205738204582E-3</v>
      </c>
    </row>
    <row r="1139" spans="2:8">
      <c r="B1139" s="14">
        <v>45434.291666666664</v>
      </c>
      <c r="C1139" s="15">
        <v>429.74540000000002</v>
      </c>
      <c r="D1139" s="8">
        <f t="shared" si="85"/>
        <v>428.23065471883348</v>
      </c>
      <c r="E1139" s="6">
        <f t="shared" si="86"/>
        <v>1.5147452811665403</v>
      </c>
      <c r="F1139" s="6">
        <f t="shared" si="87"/>
        <v>1.5147452811665403</v>
      </c>
      <c r="G1139" s="6">
        <f t="shared" si="88"/>
        <v>2.2944532668163014</v>
      </c>
      <c r="H1139" s="9">
        <f t="shared" si="89"/>
        <v>3.5247504247085371E-3</v>
      </c>
    </row>
    <row r="1140" spans="2:8">
      <c r="B1140" s="14">
        <v>45435.291666666664</v>
      </c>
      <c r="C1140" s="15">
        <v>426.23180000000002</v>
      </c>
      <c r="D1140" s="8">
        <f t="shared" si="85"/>
        <v>429.73025254718834</v>
      </c>
      <c r="E1140" s="6">
        <f t="shared" si="86"/>
        <v>-3.4984525471883217</v>
      </c>
      <c r="F1140" s="6">
        <f t="shared" si="87"/>
        <v>3.4984525471883217</v>
      </c>
      <c r="G1140" s="6">
        <f t="shared" si="88"/>
        <v>12.239170224928456</v>
      </c>
      <c r="H1140" s="9">
        <f t="shared" si="89"/>
        <v>8.2078637661205048E-3</v>
      </c>
    </row>
    <row r="1141" spans="2:8">
      <c r="B1141" s="14">
        <v>45436.291666666664</v>
      </c>
      <c r="C1141" s="15">
        <v>429.3861</v>
      </c>
      <c r="D1141" s="8">
        <f t="shared" si="85"/>
        <v>426.26678452547191</v>
      </c>
      <c r="E1141" s="6">
        <f t="shared" si="86"/>
        <v>3.1193154745280935</v>
      </c>
      <c r="F1141" s="6">
        <f t="shared" si="87"/>
        <v>3.1193154745280935</v>
      </c>
      <c r="G1141" s="6">
        <f t="shared" si="88"/>
        <v>9.7301290296304259</v>
      </c>
      <c r="H1141" s="9">
        <f t="shared" si="89"/>
        <v>7.2645935080993393E-3</v>
      </c>
    </row>
    <row r="1142" spans="2:8">
      <c r="B1142" s="14">
        <v>45440.291666666664</v>
      </c>
      <c r="C1142" s="15">
        <v>429.54579999999999</v>
      </c>
      <c r="D1142" s="8">
        <f t="shared" si="85"/>
        <v>429.35490684525473</v>
      </c>
      <c r="E1142" s="6">
        <f t="shared" si="86"/>
        <v>0.19089315474525392</v>
      </c>
      <c r="F1142" s="6">
        <f t="shared" si="87"/>
        <v>0.19089315474525392</v>
      </c>
      <c r="G1142" s="6">
        <f t="shared" si="88"/>
        <v>3.644019652859546E-2</v>
      </c>
      <c r="H1142" s="9">
        <f t="shared" si="89"/>
        <v>4.4440698697380797E-4</v>
      </c>
    </row>
    <row r="1143" spans="2:8">
      <c r="B1143" s="14">
        <v>45441.291666666664</v>
      </c>
      <c r="C1143" s="15">
        <v>428.39789999999999</v>
      </c>
      <c r="D1143" s="8">
        <f t="shared" si="85"/>
        <v>429.54389106845252</v>
      </c>
      <c r="E1143" s="6">
        <f t="shared" si="86"/>
        <v>-1.1459910684525312</v>
      </c>
      <c r="F1143" s="6">
        <f t="shared" si="87"/>
        <v>1.1459910684525312</v>
      </c>
      <c r="G1143" s="6">
        <f t="shared" si="88"/>
        <v>1.313295528972974</v>
      </c>
      <c r="H1143" s="9">
        <f t="shared" si="89"/>
        <v>2.6750622924447839E-3</v>
      </c>
    </row>
    <row r="1144" spans="2:8">
      <c r="B1144" s="14">
        <v>45442.291666666664</v>
      </c>
      <c r="C1144" s="15">
        <v>413.92399999999998</v>
      </c>
      <c r="D1144" s="8">
        <f t="shared" si="85"/>
        <v>428.40935991068454</v>
      </c>
      <c r="E1144" s="6">
        <f t="shared" si="86"/>
        <v>-14.485359910684565</v>
      </c>
      <c r="F1144" s="6">
        <f t="shared" si="87"/>
        <v>14.485359910684565</v>
      </c>
      <c r="G1144" s="6">
        <f t="shared" si="88"/>
        <v>209.82565174206755</v>
      </c>
      <c r="H1144" s="9">
        <f t="shared" si="89"/>
        <v>3.4995216297398955E-2</v>
      </c>
    </row>
    <row r="1145" spans="2:8">
      <c r="B1145" s="14">
        <v>45443.291666666664</v>
      </c>
      <c r="C1145" s="15">
        <v>414.38310000000001</v>
      </c>
      <c r="D1145" s="8">
        <f t="shared" si="85"/>
        <v>414.06885359910677</v>
      </c>
      <c r="E1145" s="6">
        <f t="shared" si="86"/>
        <v>0.3142464008932393</v>
      </c>
      <c r="F1145" s="6">
        <f t="shared" si="87"/>
        <v>0.3142464008932393</v>
      </c>
      <c r="G1145" s="6">
        <f t="shared" si="88"/>
        <v>9.8750800474354472E-2</v>
      </c>
      <c r="H1145" s="9">
        <f t="shared" si="89"/>
        <v>7.5834753128986023E-4</v>
      </c>
    </row>
    <row r="1146" spans="2:8">
      <c r="B1146" s="14">
        <v>45446.291666666664</v>
      </c>
      <c r="C1146" s="15">
        <v>412.77600000000001</v>
      </c>
      <c r="D1146" s="8">
        <f t="shared" si="85"/>
        <v>414.37995753599108</v>
      </c>
      <c r="E1146" s="6">
        <f t="shared" si="86"/>
        <v>-1.6039575359910714</v>
      </c>
      <c r="F1146" s="6">
        <f t="shared" si="87"/>
        <v>1.6039575359910714</v>
      </c>
      <c r="G1146" s="6">
        <f t="shared" si="88"/>
        <v>2.5726797772625489</v>
      </c>
      <c r="H1146" s="9">
        <f t="shared" si="89"/>
        <v>3.8857819640460475E-3</v>
      </c>
    </row>
    <row r="1147" spans="2:8">
      <c r="B1147" s="14">
        <v>45447.291666666664</v>
      </c>
      <c r="C1147" s="15">
        <v>415.32139999999998</v>
      </c>
      <c r="D1147" s="8">
        <f t="shared" si="85"/>
        <v>412.79203957535992</v>
      </c>
      <c r="E1147" s="6">
        <f t="shared" si="86"/>
        <v>2.5293604246400605</v>
      </c>
      <c r="F1147" s="6">
        <f t="shared" si="87"/>
        <v>2.5293604246400605</v>
      </c>
      <c r="G1147" s="6">
        <f t="shared" si="88"/>
        <v>6.3976641577353472</v>
      </c>
      <c r="H1147" s="9">
        <f t="shared" si="89"/>
        <v>6.0901278495162072E-3</v>
      </c>
    </row>
    <row r="1148" spans="2:8">
      <c r="B1148" s="14">
        <v>45448.291666666664</v>
      </c>
      <c r="C1148" s="15">
        <v>423.24709999999999</v>
      </c>
      <c r="D1148" s="8">
        <f t="shared" si="85"/>
        <v>415.29610639575361</v>
      </c>
      <c r="E1148" s="6">
        <f t="shared" si="86"/>
        <v>7.9509936042463778</v>
      </c>
      <c r="F1148" s="6">
        <f t="shared" si="87"/>
        <v>7.9509936042463778</v>
      </c>
      <c r="G1148" s="6">
        <f t="shared" si="88"/>
        <v>63.218299294766808</v>
      </c>
      <c r="H1148" s="9">
        <f t="shared" si="89"/>
        <v>1.8785701317850442E-2</v>
      </c>
    </row>
    <row r="1149" spans="2:8">
      <c r="B1149" s="14">
        <v>45449.291666666664</v>
      </c>
      <c r="C1149" s="15">
        <v>423.75619999999998</v>
      </c>
      <c r="D1149" s="8">
        <f t="shared" si="85"/>
        <v>423.16759006395756</v>
      </c>
      <c r="E1149" s="6">
        <f t="shared" si="86"/>
        <v>0.58860993604241685</v>
      </c>
      <c r="F1149" s="6">
        <f t="shared" si="87"/>
        <v>0.58860993604241685</v>
      </c>
      <c r="G1149" s="6">
        <f t="shared" si="88"/>
        <v>0.34646165680785806</v>
      </c>
      <c r="H1149" s="9">
        <f t="shared" si="89"/>
        <v>1.3890296732942595E-3</v>
      </c>
    </row>
    <row r="1150" spans="2:8">
      <c r="B1150" s="14">
        <v>45450.291666666664</v>
      </c>
      <c r="C1150" s="15">
        <v>423.0874</v>
      </c>
      <c r="D1150" s="8">
        <f t="shared" si="85"/>
        <v>423.75031390063953</v>
      </c>
      <c r="E1150" s="6">
        <f t="shared" si="86"/>
        <v>-0.66291390063952349</v>
      </c>
      <c r="F1150" s="6">
        <f t="shared" si="87"/>
        <v>0.66291390063952349</v>
      </c>
      <c r="G1150" s="6">
        <f t="shared" si="88"/>
        <v>0.43945483966110804</v>
      </c>
      <c r="H1150" s="9">
        <f t="shared" si="89"/>
        <v>1.5668486006426177E-3</v>
      </c>
    </row>
    <row r="1151" spans="2:8">
      <c r="B1151" s="14">
        <v>45453.291666666664</v>
      </c>
      <c r="C1151" s="15">
        <v>427.10019999999997</v>
      </c>
      <c r="D1151" s="8">
        <f t="shared" si="85"/>
        <v>423.09402913900635</v>
      </c>
      <c r="E1151" s="6">
        <f t="shared" si="86"/>
        <v>4.0061708609936204</v>
      </c>
      <c r="F1151" s="6">
        <f t="shared" si="87"/>
        <v>4.0061708609936204</v>
      </c>
      <c r="G1151" s="6">
        <f t="shared" si="88"/>
        <v>16.049404967474366</v>
      </c>
      <c r="H1151" s="9">
        <f t="shared" si="89"/>
        <v>9.3799320651070193E-3</v>
      </c>
    </row>
    <row r="1152" spans="2:8">
      <c r="B1152" s="14">
        <v>45454.291666666664</v>
      </c>
      <c r="C1152" s="15">
        <v>431.9015</v>
      </c>
      <c r="D1152" s="8">
        <f t="shared" si="85"/>
        <v>427.06013829139005</v>
      </c>
      <c r="E1152" s="6">
        <f t="shared" si="86"/>
        <v>4.8413617086099521</v>
      </c>
      <c r="F1152" s="6">
        <f t="shared" si="87"/>
        <v>4.8413617086099521</v>
      </c>
      <c r="G1152" s="6">
        <f t="shared" si="88"/>
        <v>23.438783193594674</v>
      </c>
      <c r="H1152" s="9">
        <f t="shared" si="89"/>
        <v>1.1209411656616038E-2</v>
      </c>
    </row>
    <row r="1153" spans="2:8">
      <c r="B1153" s="14">
        <v>45455.291666666664</v>
      </c>
      <c r="C1153" s="15">
        <v>440.26639999999998</v>
      </c>
      <c r="D1153" s="8">
        <f t="shared" si="85"/>
        <v>431.85308638291394</v>
      </c>
      <c r="E1153" s="6">
        <f t="shared" si="86"/>
        <v>8.4133136170860325</v>
      </c>
      <c r="F1153" s="6">
        <f t="shared" si="87"/>
        <v>8.4133136170860325</v>
      </c>
      <c r="G1153" s="6">
        <f t="shared" si="88"/>
        <v>70.783846019445264</v>
      </c>
      <c r="H1153" s="9">
        <f t="shared" si="89"/>
        <v>1.9109597319000571E-2</v>
      </c>
    </row>
    <row r="1154" spans="2:8">
      <c r="B1154" s="14">
        <v>45456.291666666664</v>
      </c>
      <c r="C1154" s="15">
        <v>440.78550000000001</v>
      </c>
      <c r="D1154" s="8">
        <f t="shared" si="85"/>
        <v>440.18226686382911</v>
      </c>
      <c r="E1154" s="6">
        <f t="shared" si="86"/>
        <v>0.6032331361708998</v>
      </c>
      <c r="F1154" s="6">
        <f t="shared" si="87"/>
        <v>0.6032331361708998</v>
      </c>
      <c r="G1154" s="6">
        <f t="shared" si="88"/>
        <v>0.36389021657457932</v>
      </c>
      <c r="H1154" s="9">
        <f t="shared" si="89"/>
        <v>1.3685412432371297E-3</v>
      </c>
    </row>
    <row r="1155" spans="2:8">
      <c r="B1155" s="14">
        <v>45457.291666666664</v>
      </c>
      <c r="C1155" s="15">
        <v>441.77370000000002</v>
      </c>
      <c r="D1155" s="8">
        <f t="shared" si="85"/>
        <v>440.77946766863835</v>
      </c>
      <c r="E1155" s="6">
        <f t="shared" si="86"/>
        <v>0.99423233136167255</v>
      </c>
      <c r="F1155" s="6">
        <f t="shared" si="87"/>
        <v>0.99423233136167255</v>
      </c>
      <c r="G1155" s="6">
        <f t="shared" si="88"/>
        <v>0.98849792872486664</v>
      </c>
      <c r="H1155" s="9">
        <f t="shared" si="89"/>
        <v>2.2505466743757549E-3</v>
      </c>
    </row>
    <row r="1156" spans="2:8">
      <c r="B1156" s="14">
        <v>45460.291666666664</v>
      </c>
      <c r="C1156" s="15">
        <v>447.56330000000003</v>
      </c>
      <c r="D1156" s="8">
        <f t="shared" ref="D1156:D1219" si="90">alpha*C1155+(1-alpha)*D1155</f>
        <v>441.7637576766864</v>
      </c>
      <c r="E1156" s="6">
        <f t="shared" ref="E1156:E1219" si="91">C1156-D1156</f>
        <v>5.7995423233136307</v>
      </c>
      <c r="F1156" s="6">
        <f t="shared" ref="F1156:F1219" si="92">ABS(E1156)</f>
        <v>5.7995423233136307</v>
      </c>
      <c r="G1156" s="6">
        <f t="shared" ref="G1156:G1219" si="93">E1156^2</f>
        <v>33.634691159906069</v>
      </c>
      <c r="H1156" s="9">
        <f t="shared" ref="H1156:H1219" si="94">F1156/C1156</f>
        <v>1.295803816647529E-2</v>
      </c>
    </row>
    <row r="1157" spans="2:8">
      <c r="B1157" s="14">
        <v>45461.291666666664</v>
      </c>
      <c r="C1157" s="15">
        <v>445.53699999999998</v>
      </c>
      <c r="D1157" s="8">
        <f t="shared" si="90"/>
        <v>447.50530457676689</v>
      </c>
      <c r="E1157" s="6">
        <f t="shared" si="91"/>
        <v>-1.9683045767669114</v>
      </c>
      <c r="F1157" s="6">
        <f t="shared" si="92"/>
        <v>1.9683045767669114</v>
      </c>
      <c r="G1157" s="6">
        <f t="shared" si="93"/>
        <v>3.8742229069215703</v>
      </c>
      <c r="H1157" s="9">
        <f t="shared" si="94"/>
        <v>4.4178251789793246E-3</v>
      </c>
    </row>
    <row r="1158" spans="2:8">
      <c r="B1158" s="14">
        <v>45463.291666666664</v>
      </c>
      <c r="C1158" s="15">
        <v>444.8981</v>
      </c>
      <c r="D1158" s="8">
        <f t="shared" si="90"/>
        <v>445.55668304576761</v>
      </c>
      <c r="E1158" s="6">
        <f t="shared" si="91"/>
        <v>-0.65858304576761384</v>
      </c>
      <c r="F1158" s="6">
        <f t="shared" si="92"/>
        <v>0.65858304576761384</v>
      </c>
      <c r="G1158" s="6">
        <f t="shared" si="93"/>
        <v>0.43373162817254696</v>
      </c>
      <c r="H1158" s="9">
        <f t="shared" si="94"/>
        <v>1.4803008728686722E-3</v>
      </c>
    </row>
    <row r="1159" spans="2:8">
      <c r="B1159" s="14">
        <v>45464.291666666664</v>
      </c>
      <c r="C1159" s="15">
        <v>448.9708</v>
      </c>
      <c r="D1159" s="8">
        <f t="shared" si="90"/>
        <v>444.90468583045765</v>
      </c>
      <c r="E1159" s="6">
        <f t="shared" si="91"/>
        <v>4.0661141695423453</v>
      </c>
      <c r="F1159" s="6">
        <f t="shared" si="92"/>
        <v>4.0661141695423453</v>
      </c>
      <c r="G1159" s="6">
        <f t="shared" si="93"/>
        <v>16.533284439753036</v>
      </c>
      <c r="H1159" s="9">
        <f t="shared" si="94"/>
        <v>9.0565225389765778E-3</v>
      </c>
    </row>
    <row r="1160" spans="2:8">
      <c r="B1160" s="14">
        <v>45467.291666666664</v>
      </c>
      <c r="C1160" s="15">
        <v>446.8646</v>
      </c>
      <c r="D1160" s="8">
        <f t="shared" si="90"/>
        <v>448.93013885830459</v>
      </c>
      <c r="E1160" s="6">
        <f t="shared" si="91"/>
        <v>-2.0655388583045919</v>
      </c>
      <c r="F1160" s="6">
        <f t="shared" si="92"/>
        <v>2.0655388583045919</v>
      </c>
      <c r="G1160" s="6">
        <f t="shared" si="93"/>
        <v>4.2664507751662368</v>
      </c>
      <c r="H1160" s="9">
        <f t="shared" si="94"/>
        <v>4.6222924310956653E-3</v>
      </c>
    </row>
    <row r="1161" spans="2:8">
      <c r="B1161" s="14">
        <v>45468.291666666664</v>
      </c>
      <c r="C1161" s="15">
        <v>450.13869999999997</v>
      </c>
      <c r="D1161" s="8">
        <f t="shared" si="90"/>
        <v>446.88525538858306</v>
      </c>
      <c r="E1161" s="6">
        <f t="shared" si="91"/>
        <v>3.25344461141691</v>
      </c>
      <c r="F1161" s="6">
        <f t="shared" si="92"/>
        <v>3.25344461141691</v>
      </c>
      <c r="G1161" s="6">
        <f t="shared" si="93"/>
        <v>10.584901839557729</v>
      </c>
      <c r="H1161" s="9">
        <f t="shared" si="94"/>
        <v>7.2276491921643487E-3</v>
      </c>
    </row>
    <row r="1162" spans="2:8">
      <c r="B1162" s="14">
        <v>45469.291666666664</v>
      </c>
      <c r="C1162" s="15">
        <v>451.34649999999999</v>
      </c>
      <c r="D1162" s="8">
        <f t="shared" si="90"/>
        <v>450.10616555388577</v>
      </c>
      <c r="E1162" s="6">
        <f t="shared" si="91"/>
        <v>1.2403344461142183</v>
      </c>
      <c r="F1162" s="6">
        <f t="shared" si="92"/>
        <v>1.2403344461142183</v>
      </c>
      <c r="G1162" s="6">
        <f t="shared" si="93"/>
        <v>1.5384295382174646</v>
      </c>
      <c r="H1162" s="9">
        <f t="shared" si="94"/>
        <v>2.7480759153205316E-3</v>
      </c>
    </row>
    <row r="1163" spans="2:8">
      <c r="B1163" s="14">
        <v>45470.291666666664</v>
      </c>
      <c r="C1163" s="15">
        <v>452.03519999999997</v>
      </c>
      <c r="D1163" s="8">
        <f t="shared" si="90"/>
        <v>451.33409665553887</v>
      </c>
      <c r="E1163" s="6">
        <f t="shared" si="91"/>
        <v>0.70110334446110301</v>
      </c>
      <c r="F1163" s="6">
        <f t="shared" si="92"/>
        <v>0.70110334446110301</v>
      </c>
      <c r="G1163" s="6">
        <f t="shared" si="93"/>
        <v>0.49154589961454404</v>
      </c>
      <c r="H1163" s="9">
        <f t="shared" si="94"/>
        <v>1.550992808659819E-3</v>
      </c>
    </row>
    <row r="1164" spans="2:8">
      <c r="B1164" s="14">
        <v>45471.291666666664</v>
      </c>
      <c r="C1164" s="15">
        <v>446.14589999999998</v>
      </c>
      <c r="D1164" s="8">
        <f t="shared" si="90"/>
        <v>452.02818896655538</v>
      </c>
      <c r="E1164" s="6">
        <f t="shared" si="91"/>
        <v>-5.882288966555393</v>
      </c>
      <c r="F1164" s="6">
        <f t="shared" si="92"/>
        <v>5.882288966555393</v>
      </c>
      <c r="G1164" s="6">
        <f t="shared" si="93"/>
        <v>34.601323486059314</v>
      </c>
      <c r="H1164" s="9">
        <f t="shared" si="94"/>
        <v>1.3184675610725984E-2</v>
      </c>
    </row>
    <row r="1165" spans="2:8">
      <c r="B1165" s="14">
        <v>45474.291666666664</v>
      </c>
      <c r="C1165" s="15">
        <v>455.9083</v>
      </c>
      <c r="D1165" s="8">
        <f t="shared" si="90"/>
        <v>446.20472288966556</v>
      </c>
      <c r="E1165" s="6">
        <f t="shared" si="91"/>
        <v>9.7035771103344359</v>
      </c>
      <c r="F1165" s="6">
        <f t="shared" si="92"/>
        <v>9.7035771103344359</v>
      </c>
      <c r="G1165" s="6">
        <f t="shared" si="93"/>
        <v>94.159408736206402</v>
      </c>
      <c r="H1165" s="9">
        <f t="shared" si="94"/>
        <v>2.1284054513450262E-2</v>
      </c>
    </row>
    <row r="1166" spans="2:8">
      <c r="B1166" s="14">
        <v>45475.291666666664</v>
      </c>
      <c r="C1166" s="15">
        <v>458.45370000000003</v>
      </c>
      <c r="D1166" s="8">
        <f t="shared" si="90"/>
        <v>455.81126422889668</v>
      </c>
      <c r="E1166" s="6">
        <f t="shared" si="91"/>
        <v>2.6424357711033508</v>
      </c>
      <c r="F1166" s="6">
        <f t="shared" si="92"/>
        <v>2.6424357711033508</v>
      </c>
      <c r="G1166" s="6">
        <f t="shared" si="93"/>
        <v>6.9824668044065605</v>
      </c>
      <c r="H1166" s="9">
        <f t="shared" si="94"/>
        <v>5.76380073081175E-3</v>
      </c>
    </row>
    <row r="1167" spans="2:8">
      <c r="B1167" s="14">
        <v>45476.291666666664</v>
      </c>
      <c r="C1167" s="15">
        <v>459.94099999999997</v>
      </c>
      <c r="D1167" s="8">
        <f t="shared" si="90"/>
        <v>458.42727564228898</v>
      </c>
      <c r="E1167" s="6">
        <f t="shared" si="91"/>
        <v>1.5137243577109984</v>
      </c>
      <c r="F1167" s="6">
        <f t="shared" si="92"/>
        <v>1.5137243577109984</v>
      </c>
      <c r="G1167" s="6">
        <f t="shared" si="93"/>
        <v>2.2913614311275747</v>
      </c>
      <c r="H1167" s="9">
        <f t="shared" si="94"/>
        <v>3.2911272483014094E-3</v>
      </c>
    </row>
    <row r="1168" spans="2:8">
      <c r="B1168" s="14">
        <v>45478.291666666664</v>
      </c>
      <c r="C1168" s="15">
        <v>466.71879999999999</v>
      </c>
      <c r="D1168" s="8">
        <f t="shared" si="90"/>
        <v>459.92586275642287</v>
      </c>
      <c r="E1168" s="6">
        <f t="shared" si="91"/>
        <v>6.7929372435771143</v>
      </c>
      <c r="F1168" s="6">
        <f t="shared" si="92"/>
        <v>6.7929372435771143</v>
      </c>
      <c r="G1168" s="6">
        <f t="shared" si="93"/>
        <v>46.143996395177041</v>
      </c>
      <c r="H1168" s="9">
        <f t="shared" si="94"/>
        <v>1.4554668129025689E-2</v>
      </c>
    </row>
    <row r="1169" spans="2:8">
      <c r="B1169" s="14">
        <v>45481.291666666664</v>
      </c>
      <c r="C1169" s="15">
        <v>465.40120000000002</v>
      </c>
      <c r="D1169" s="8">
        <f t="shared" si="90"/>
        <v>466.65087062756419</v>
      </c>
      <c r="E1169" s="6">
        <f t="shared" si="91"/>
        <v>-1.2496706275641714</v>
      </c>
      <c r="F1169" s="6">
        <f t="shared" si="92"/>
        <v>1.2496706275641714</v>
      </c>
      <c r="G1169" s="6">
        <f t="shared" si="93"/>
        <v>1.56167667739663</v>
      </c>
      <c r="H1169" s="9">
        <f t="shared" si="94"/>
        <v>2.6851469819247809E-3</v>
      </c>
    </row>
    <row r="1170" spans="2:8">
      <c r="B1170" s="14">
        <v>45482.291666666664</v>
      </c>
      <c r="C1170" s="15">
        <v>458.71319999999997</v>
      </c>
      <c r="D1170" s="8">
        <f t="shared" si="90"/>
        <v>465.41369670627563</v>
      </c>
      <c r="E1170" s="6">
        <f t="shared" si="91"/>
        <v>-6.7004967062756577</v>
      </c>
      <c r="F1170" s="6">
        <f t="shared" si="92"/>
        <v>6.7004967062756577</v>
      </c>
      <c r="G1170" s="6">
        <f t="shared" si="93"/>
        <v>44.896656110810937</v>
      </c>
      <c r="H1170" s="9">
        <f t="shared" si="94"/>
        <v>1.4607159127480217E-2</v>
      </c>
    </row>
    <row r="1171" spans="2:8">
      <c r="B1171" s="14">
        <v>45483.291666666664</v>
      </c>
      <c r="C1171" s="15">
        <v>465.41109999999998</v>
      </c>
      <c r="D1171" s="8">
        <f t="shared" si="90"/>
        <v>458.78020496706273</v>
      </c>
      <c r="E1171" s="6">
        <f t="shared" si="91"/>
        <v>6.6308950329372465</v>
      </c>
      <c r="F1171" s="6">
        <f t="shared" si="92"/>
        <v>6.6308950329372465</v>
      </c>
      <c r="G1171" s="6">
        <f t="shared" si="93"/>
        <v>43.968768937831847</v>
      </c>
      <c r="H1171" s="9">
        <f t="shared" si="94"/>
        <v>1.4247393396799618E-2</v>
      </c>
    </row>
    <row r="1172" spans="2:8">
      <c r="B1172" s="14">
        <v>45484.291666666664</v>
      </c>
      <c r="C1172" s="15">
        <v>453.88189999999997</v>
      </c>
      <c r="D1172" s="8">
        <f t="shared" si="90"/>
        <v>465.34479104967062</v>
      </c>
      <c r="E1172" s="6">
        <f t="shared" si="91"/>
        <v>-11.462891049670645</v>
      </c>
      <c r="F1172" s="6">
        <f t="shared" si="92"/>
        <v>11.462891049670645</v>
      </c>
      <c r="G1172" s="6">
        <f t="shared" si="93"/>
        <v>131.39787121661939</v>
      </c>
      <c r="H1172" s="9">
        <f t="shared" si="94"/>
        <v>2.5255228396793627E-2</v>
      </c>
    </row>
    <row r="1173" spans="2:8">
      <c r="B1173" s="14">
        <v>45485.291666666664</v>
      </c>
      <c r="C1173" s="15">
        <v>452.73399999999998</v>
      </c>
      <c r="D1173" s="8">
        <f t="shared" si="90"/>
        <v>453.99652891049669</v>
      </c>
      <c r="E1173" s="6">
        <f t="shared" si="91"/>
        <v>-1.2625289104967123</v>
      </c>
      <c r="F1173" s="6">
        <f t="shared" si="92"/>
        <v>1.2625289104967123</v>
      </c>
      <c r="G1173" s="6">
        <f t="shared" si="93"/>
        <v>1.5939792498400154</v>
      </c>
      <c r="H1173" s="9">
        <f t="shared" si="94"/>
        <v>2.7886770388279043E-3</v>
      </c>
    </row>
    <row r="1174" spans="2:8">
      <c r="B1174" s="14">
        <v>45488.291666666664</v>
      </c>
      <c r="C1174" s="15">
        <v>453.14319999999998</v>
      </c>
      <c r="D1174" s="8">
        <f t="shared" si="90"/>
        <v>452.746625289105</v>
      </c>
      <c r="E1174" s="6">
        <f t="shared" si="91"/>
        <v>0.39657471089498131</v>
      </c>
      <c r="F1174" s="6">
        <f t="shared" si="92"/>
        <v>0.39657471089498131</v>
      </c>
      <c r="G1174" s="6">
        <f t="shared" si="93"/>
        <v>0.157271501321438</v>
      </c>
      <c r="H1174" s="9">
        <f t="shared" si="94"/>
        <v>8.7516421055194328E-4</v>
      </c>
    </row>
    <row r="1175" spans="2:8">
      <c r="B1175" s="14">
        <v>45489.291666666664</v>
      </c>
      <c r="C1175" s="15">
        <v>448.71120000000002</v>
      </c>
      <c r="D1175" s="8">
        <f t="shared" si="90"/>
        <v>453.13923425289101</v>
      </c>
      <c r="E1175" s="6">
        <f t="shared" si="91"/>
        <v>-4.4280342528909955</v>
      </c>
      <c r="F1175" s="6">
        <f t="shared" si="92"/>
        <v>4.4280342528909955</v>
      </c>
      <c r="G1175" s="6">
        <f t="shared" si="93"/>
        <v>19.607487344775915</v>
      </c>
      <c r="H1175" s="9">
        <f t="shared" si="94"/>
        <v>9.8683390405476731E-3</v>
      </c>
    </row>
    <row r="1176" spans="2:8">
      <c r="B1176" s="14">
        <v>45490.291666666664</v>
      </c>
      <c r="C1176" s="15">
        <v>442.72199999999998</v>
      </c>
      <c r="D1176" s="8">
        <f t="shared" si="90"/>
        <v>448.75548034252893</v>
      </c>
      <c r="E1176" s="6">
        <f t="shared" si="91"/>
        <v>-6.0334803425289465</v>
      </c>
      <c r="F1176" s="6">
        <f t="shared" si="92"/>
        <v>6.0334803425289465</v>
      </c>
      <c r="G1176" s="6">
        <f t="shared" si="93"/>
        <v>36.402885043683213</v>
      </c>
      <c r="H1176" s="9">
        <f t="shared" si="94"/>
        <v>1.3628146653044002E-2</v>
      </c>
    </row>
    <row r="1177" spans="2:8">
      <c r="B1177" s="14">
        <v>45491.291666666664</v>
      </c>
      <c r="C1177" s="15">
        <v>439.57769999999999</v>
      </c>
      <c r="D1177" s="8">
        <f t="shared" si="90"/>
        <v>442.78233480342527</v>
      </c>
      <c r="E1177" s="6">
        <f t="shared" si="91"/>
        <v>-3.2046348034252787</v>
      </c>
      <c r="F1177" s="6">
        <f t="shared" si="92"/>
        <v>3.2046348034252787</v>
      </c>
      <c r="G1177" s="6">
        <f t="shared" si="93"/>
        <v>10.269684223324575</v>
      </c>
      <c r="H1177" s="9">
        <f t="shared" si="94"/>
        <v>7.2902579075901234E-3</v>
      </c>
    </row>
    <row r="1178" spans="2:8">
      <c r="B1178" s="14">
        <v>45492.291666666664</v>
      </c>
      <c r="C1178" s="15">
        <v>436.32350000000002</v>
      </c>
      <c r="D1178" s="8">
        <f t="shared" si="90"/>
        <v>439.60974634803426</v>
      </c>
      <c r="E1178" s="6">
        <f t="shared" si="91"/>
        <v>-3.2862463480342399</v>
      </c>
      <c r="F1178" s="6">
        <f t="shared" si="92"/>
        <v>3.2862463480342399</v>
      </c>
      <c r="G1178" s="6">
        <f t="shared" si="93"/>
        <v>10.799415059968378</v>
      </c>
      <c r="H1178" s="9">
        <f t="shared" si="94"/>
        <v>7.5316739713406217E-3</v>
      </c>
    </row>
    <row r="1179" spans="2:8">
      <c r="B1179" s="14">
        <v>45495.291666666664</v>
      </c>
      <c r="C1179" s="15">
        <v>442.1431</v>
      </c>
      <c r="D1179" s="8">
        <f t="shared" si="90"/>
        <v>436.35636246348037</v>
      </c>
      <c r="E1179" s="6">
        <f t="shared" si="91"/>
        <v>5.7867375365196381</v>
      </c>
      <c r="F1179" s="6">
        <f t="shared" si="92"/>
        <v>5.7867375365196381</v>
      </c>
      <c r="G1179" s="6">
        <f t="shared" si="93"/>
        <v>33.486331316565369</v>
      </c>
      <c r="H1179" s="9">
        <f t="shared" si="94"/>
        <v>1.3087929081149606E-2</v>
      </c>
    </row>
    <row r="1180" spans="2:8">
      <c r="B1180" s="14">
        <v>45496.291666666664</v>
      </c>
      <c r="C1180" s="15">
        <v>444.04969999999997</v>
      </c>
      <c r="D1180" s="8">
        <f t="shared" si="90"/>
        <v>442.08523262463484</v>
      </c>
      <c r="E1180" s="6">
        <f t="shared" si="91"/>
        <v>1.9644673753651318</v>
      </c>
      <c r="F1180" s="6">
        <f t="shared" si="92"/>
        <v>1.9644673753651318</v>
      </c>
      <c r="G1180" s="6">
        <f t="shared" si="93"/>
        <v>3.8591320688739699</v>
      </c>
      <c r="H1180" s="9">
        <f t="shared" si="94"/>
        <v>4.4239808637752303E-3</v>
      </c>
    </row>
    <row r="1181" spans="2:8">
      <c r="B1181" s="14">
        <v>45497.291666666664</v>
      </c>
      <c r="C1181" s="15">
        <v>428.12830000000002</v>
      </c>
      <c r="D1181" s="8">
        <f t="shared" si="90"/>
        <v>444.03005532624633</v>
      </c>
      <c r="E1181" s="6">
        <f t="shared" si="91"/>
        <v>-15.901755326246303</v>
      </c>
      <c r="F1181" s="6">
        <f t="shared" si="92"/>
        <v>15.901755326246303</v>
      </c>
      <c r="G1181" s="6">
        <f t="shared" si="93"/>
        <v>252.86582245580266</v>
      </c>
      <c r="H1181" s="9">
        <f t="shared" si="94"/>
        <v>3.7142499868021574E-2</v>
      </c>
    </row>
    <row r="1182" spans="2:8">
      <c r="B1182" s="14">
        <v>45498.291666666664</v>
      </c>
      <c r="C1182" s="15">
        <v>417.6472</v>
      </c>
      <c r="D1182" s="8">
        <f t="shared" si="90"/>
        <v>428.28731755326248</v>
      </c>
      <c r="E1182" s="6">
        <f t="shared" si="91"/>
        <v>-10.640117553262485</v>
      </c>
      <c r="F1182" s="6">
        <f t="shared" si="92"/>
        <v>10.640117553262485</v>
      </c>
      <c r="G1182" s="6">
        <f t="shared" si="93"/>
        <v>113.21210154724444</v>
      </c>
      <c r="H1182" s="9">
        <f t="shared" si="94"/>
        <v>2.5476329191869321E-2</v>
      </c>
    </row>
    <row r="1183" spans="2:8">
      <c r="B1183" s="14">
        <v>45499.291666666664</v>
      </c>
      <c r="C1183" s="15">
        <v>424.50490000000002</v>
      </c>
      <c r="D1183" s="8">
        <f t="shared" si="90"/>
        <v>417.75360117553265</v>
      </c>
      <c r="E1183" s="6">
        <f t="shared" si="91"/>
        <v>6.7512988244673693</v>
      </c>
      <c r="F1183" s="6">
        <f t="shared" si="92"/>
        <v>6.7512988244673693</v>
      </c>
      <c r="G1183" s="6">
        <f t="shared" si="93"/>
        <v>45.580035817254483</v>
      </c>
      <c r="H1183" s="9">
        <f t="shared" si="94"/>
        <v>1.5903936148834487E-2</v>
      </c>
    </row>
    <row r="1184" spans="2:8">
      <c r="B1184" s="14">
        <v>45502.291666666664</v>
      </c>
      <c r="C1184" s="15">
        <v>425.9622</v>
      </c>
      <c r="D1184" s="8">
        <f t="shared" si="90"/>
        <v>424.43738701175533</v>
      </c>
      <c r="E1184" s="6">
        <f t="shared" si="91"/>
        <v>1.5248129882446619</v>
      </c>
      <c r="F1184" s="6">
        <f t="shared" si="92"/>
        <v>1.5248129882446619</v>
      </c>
      <c r="G1184" s="6">
        <f t="shared" si="93"/>
        <v>2.3250546491196156</v>
      </c>
      <c r="H1184" s="9">
        <f t="shared" si="94"/>
        <v>3.5796908463818196E-3</v>
      </c>
    </row>
    <row r="1185" spans="2:8">
      <c r="B1185" s="14">
        <v>45503.291666666664</v>
      </c>
      <c r="C1185" s="15">
        <v>422.15910000000002</v>
      </c>
      <c r="D1185" s="8">
        <f t="shared" si="90"/>
        <v>425.94695187011757</v>
      </c>
      <c r="E1185" s="6">
        <f t="shared" si="91"/>
        <v>-3.7878518701175494</v>
      </c>
      <c r="F1185" s="6">
        <f t="shared" si="92"/>
        <v>3.7878518701175494</v>
      </c>
      <c r="G1185" s="6">
        <f t="shared" si="93"/>
        <v>14.347821789953016</v>
      </c>
      <c r="H1185" s="9">
        <f t="shared" si="94"/>
        <v>8.9725695125784308E-3</v>
      </c>
    </row>
    <row r="1186" spans="2:8">
      <c r="B1186" s="14">
        <v>45504.291666666664</v>
      </c>
      <c r="C1186" s="15">
        <v>417.59730000000002</v>
      </c>
      <c r="D1186" s="8">
        <f t="shared" si="90"/>
        <v>422.1969785187012</v>
      </c>
      <c r="E1186" s="6">
        <f t="shared" si="91"/>
        <v>-4.5996785187011824</v>
      </c>
      <c r="F1186" s="6">
        <f t="shared" si="92"/>
        <v>4.5996785187011824</v>
      </c>
      <c r="G1186" s="6">
        <f t="shared" si="93"/>
        <v>21.157042475401102</v>
      </c>
      <c r="H1186" s="9">
        <f t="shared" si="94"/>
        <v>1.1014627055062813E-2</v>
      </c>
    </row>
    <row r="1187" spans="2:8">
      <c r="B1187" s="14">
        <v>45505.291666666664</v>
      </c>
      <c r="C1187" s="15">
        <v>416.35950000000003</v>
      </c>
      <c r="D1187" s="8">
        <f t="shared" si="90"/>
        <v>417.64329678518703</v>
      </c>
      <c r="E1187" s="6">
        <f t="shared" si="91"/>
        <v>-1.2837967851870076</v>
      </c>
      <c r="F1187" s="6">
        <f t="shared" si="92"/>
        <v>1.2837967851870076</v>
      </c>
      <c r="G1187" s="6">
        <f t="shared" si="93"/>
        <v>1.6481341856564957</v>
      </c>
      <c r="H1187" s="9">
        <f t="shared" si="94"/>
        <v>3.0833853561333595E-3</v>
      </c>
    </row>
    <row r="1188" spans="2:8">
      <c r="B1188" s="14">
        <v>45506.291666666664</v>
      </c>
      <c r="C1188" s="15">
        <v>407.755</v>
      </c>
      <c r="D1188" s="8">
        <f t="shared" si="90"/>
        <v>416.37233796785193</v>
      </c>
      <c r="E1188" s="6">
        <f t="shared" si="91"/>
        <v>-8.6173379678519382</v>
      </c>
      <c r="F1188" s="6">
        <f t="shared" si="92"/>
        <v>8.6173379678519382</v>
      </c>
      <c r="G1188" s="6">
        <f t="shared" si="93"/>
        <v>74.258513652182572</v>
      </c>
      <c r="H1188" s="9">
        <f t="shared" si="94"/>
        <v>2.1133616921563042E-2</v>
      </c>
    </row>
    <row r="1189" spans="2:8">
      <c r="B1189" s="14">
        <v>45509.291666666664</v>
      </c>
      <c r="C1189" s="15">
        <v>394.4391</v>
      </c>
      <c r="D1189" s="8">
        <f t="shared" si="90"/>
        <v>407.84117337967848</v>
      </c>
      <c r="E1189" s="6">
        <f t="shared" si="91"/>
        <v>-13.402073379678484</v>
      </c>
      <c r="F1189" s="6">
        <f t="shared" si="92"/>
        <v>13.402073379678484</v>
      </c>
      <c r="G1189" s="6">
        <f t="shared" si="93"/>
        <v>179.61557087428665</v>
      </c>
      <c r="H1189" s="9">
        <f t="shared" si="94"/>
        <v>3.397754781328343E-2</v>
      </c>
    </row>
    <row r="1190" spans="2:8">
      <c r="B1190" s="14">
        <v>45510.291666666664</v>
      </c>
      <c r="C1190" s="15">
        <v>398.89100000000002</v>
      </c>
      <c r="D1190" s="8">
        <f t="shared" si="90"/>
        <v>394.57312073379677</v>
      </c>
      <c r="E1190" s="6">
        <f t="shared" si="91"/>
        <v>4.3178792662032492</v>
      </c>
      <c r="F1190" s="6">
        <f t="shared" si="92"/>
        <v>4.3178792662032492</v>
      </c>
      <c r="G1190" s="6">
        <f t="shared" si="93"/>
        <v>18.644081357507911</v>
      </c>
      <c r="H1190" s="9">
        <f t="shared" si="94"/>
        <v>1.0824709673076728E-2</v>
      </c>
    </row>
    <row r="1191" spans="2:8">
      <c r="B1191" s="14">
        <v>45511.291666666664</v>
      </c>
      <c r="C1191" s="15">
        <v>397.71319999999997</v>
      </c>
      <c r="D1191" s="8">
        <f t="shared" si="90"/>
        <v>398.84782120733803</v>
      </c>
      <c r="E1191" s="6">
        <f t="shared" si="91"/>
        <v>-1.134621207338057</v>
      </c>
      <c r="F1191" s="6">
        <f t="shared" si="92"/>
        <v>1.134621207338057</v>
      </c>
      <c r="G1191" s="6">
        <f t="shared" si="93"/>
        <v>1.2873652841412702</v>
      </c>
      <c r="H1191" s="9">
        <f t="shared" si="94"/>
        <v>2.8528628351738314E-3</v>
      </c>
    </row>
    <row r="1192" spans="2:8">
      <c r="B1192" s="14">
        <v>45512.291666666664</v>
      </c>
      <c r="C1192" s="15">
        <v>401.96550000000002</v>
      </c>
      <c r="D1192" s="8">
        <f t="shared" si="90"/>
        <v>397.72454621207339</v>
      </c>
      <c r="E1192" s="6">
        <f t="shared" si="91"/>
        <v>4.2409537879266281</v>
      </c>
      <c r="F1192" s="6">
        <f t="shared" si="92"/>
        <v>4.2409537879266281</v>
      </c>
      <c r="G1192" s="6">
        <f t="shared" si="93"/>
        <v>17.985689031329215</v>
      </c>
      <c r="H1192" s="9">
        <f t="shared" si="94"/>
        <v>1.0550541745315526E-2</v>
      </c>
    </row>
    <row r="1193" spans="2:8">
      <c r="B1193" s="14">
        <v>45513.291666666664</v>
      </c>
      <c r="C1193" s="15">
        <v>405.28949999999998</v>
      </c>
      <c r="D1193" s="8">
        <f t="shared" si="90"/>
        <v>401.92309046212074</v>
      </c>
      <c r="E1193" s="6">
        <f t="shared" si="91"/>
        <v>3.3664095378792354</v>
      </c>
      <c r="F1193" s="6">
        <f t="shared" si="92"/>
        <v>3.3664095378792354</v>
      </c>
      <c r="G1193" s="6">
        <f t="shared" si="93"/>
        <v>11.332713176724287</v>
      </c>
      <c r="H1193" s="9">
        <f t="shared" si="94"/>
        <v>8.3061849317074225E-3</v>
      </c>
    </row>
    <row r="1194" spans="2:8">
      <c r="B1194" s="14">
        <v>45516.291666666664</v>
      </c>
      <c r="C1194" s="15">
        <v>406.07810000000001</v>
      </c>
      <c r="D1194" s="8">
        <f t="shared" si="90"/>
        <v>405.25583590462122</v>
      </c>
      <c r="E1194" s="6">
        <f t="shared" si="91"/>
        <v>0.82226409537878453</v>
      </c>
      <c r="F1194" s="6">
        <f t="shared" si="92"/>
        <v>0.82226409537878453</v>
      </c>
      <c r="G1194" s="6">
        <f t="shared" si="93"/>
        <v>0.67611824254909092</v>
      </c>
      <c r="H1194" s="9">
        <f t="shared" si="94"/>
        <v>2.024891505793552E-3</v>
      </c>
    </row>
    <row r="1195" spans="2:8">
      <c r="B1195" s="14">
        <v>45517.291666666664</v>
      </c>
      <c r="C1195" s="15">
        <v>413.26510000000002</v>
      </c>
      <c r="D1195" s="8">
        <f t="shared" si="90"/>
        <v>406.06987735904619</v>
      </c>
      <c r="E1195" s="6">
        <f t="shared" si="91"/>
        <v>7.1952226409538298</v>
      </c>
      <c r="F1195" s="6">
        <f t="shared" si="92"/>
        <v>7.1952226409538298</v>
      </c>
      <c r="G1195" s="6">
        <f t="shared" si="93"/>
        <v>51.771228852894602</v>
      </c>
      <c r="H1195" s="9">
        <f t="shared" si="94"/>
        <v>1.74106708767661E-2</v>
      </c>
    </row>
    <row r="1196" spans="2:8">
      <c r="B1196" s="14">
        <v>45518.291666666664</v>
      </c>
      <c r="C1196" s="15">
        <v>416.11</v>
      </c>
      <c r="D1196" s="8">
        <f t="shared" si="90"/>
        <v>413.19314777359045</v>
      </c>
      <c r="E1196" s="6">
        <f t="shared" si="91"/>
        <v>2.91685222640956</v>
      </c>
      <c r="F1196" s="6">
        <f t="shared" si="92"/>
        <v>2.91685222640956</v>
      </c>
      <c r="G1196" s="6">
        <f t="shared" si="93"/>
        <v>8.5080269107104076</v>
      </c>
      <c r="H1196" s="9">
        <f t="shared" si="94"/>
        <v>7.0098104501443367E-3</v>
      </c>
    </row>
    <row r="1197" spans="2:8">
      <c r="B1197" s="14">
        <v>45519.291666666664</v>
      </c>
      <c r="C1197" s="15">
        <v>421.03</v>
      </c>
      <c r="D1197" s="8">
        <f t="shared" si="90"/>
        <v>416.08083147773596</v>
      </c>
      <c r="E1197" s="6">
        <f t="shared" si="91"/>
        <v>4.9491685222640172</v>
      </c>
      <c r="F1197" s="6">
        <f t="shared" si="92"/>
        <v>4.9491685222640172</v>
      </c>
      <c r="G1197" s="6">
        <f t="shared" si="93"/>
        <v>24.494269061768996</v>
      </c>
      <c r="H1197" s="9">
        <f t="shared" si="94"/>
        <v>1.1754907066631874E-2</v>
      </c>
    </row>
    <row r="1198" spans="2:8">
      <c r="B1198" s="14">
        <v>45520.291666666664</v>
      </c>
      <c r="C1198" s="15">
        <v>418.47</v>
      </c>
      <c r="D1198" s="8">
        <f t="shared" si="90"/>
        <v>420.9805083147773</v>
      </c>
      <c r="E1198" s="6">
        <f t="shared" si="91"/>
        <v>-2.5105083147772689</v>
      </c>
      <c r="F1198" s="6">
        <f t="shared" si="92"/>
        <v>2.5105083147772689</v>
      </c>
      <c r="G1198" s="6">
        <f t="shared" si="93"/>
        <v>6.3026519985658025</v>
      </c>
      <c r="H1198" s="9">
        <f t="shared" si="94"/>
        <v>5.9992551790505142E-3</v>
      </c>
    </row>
    <row r="1199" spans="2:8">
      <c r="B1199" s="14">
        <v>45523.291666666664</v>
      </c>
      <c r="C1199" s="15">
        <v>421.53</v>
      </c>
      <c r="D1199" s="8">
        <f t="shared" si="90"/>
        <v>418.49510508314779</v>
      </c>
      <c r="E1199" s="6">
        <f t="shared" si="91"/>
        <v>3.0348949168521813</v>
      </c>
      <c r="F1199" s="6">
        <f t="shared" si="92"/>
        <v>3.0348949168521813</v>
      </c>
      <c r="G1199" s="6">
        <f t="shared" si="93"/>
        <v>9.2105871563352082</v>
      </c>
      <c r="H1199" s="9">
        <f t="shared" si="94"/>
        <v>7.1997127531900022E-3</v>
      </c>
    </row>
    <row r="1200" spans="2:8">
      <c r="B1200" s="14">
        <v>45524.291666666664</v>
      </c>
      <c r="C1200" s="15">
        <v>424.8</v>
      </c>
      <c r="D1200" s="8">
        <f t="shared" si="90"/>
        <v>421.49965105083146</v>
      </c>
      <c r="E1200" s="6">
        <f t="shared" si="91"/>
        <v>3.3003489491685514</v>
      </c>
      <c r="F1200" s="6">
        <f t="shared" si="92"/>
        <v>3.3003489491685514</v>
      </c>
      <c r="G1200" s="6">
        <f t="shared" si="93"/>
        <v>10.892303186277962</v>
      </c>
      <c r="H1200" s="9">
        <f t="shared" si="94"/>
        <v>7.769183025349697E-3</v>
      </c>
    </row>
    <row r="1201" spans="2:8">
      <c r="B1201" s="14">
        <v>45525.291666666664</v>
      </c>
      <c r="C1201" s="15">
        <v>424.14</v>
      </c>
      <c r="D1201" s="8">
        <f t="shared" si="90"/>
        <v>424.76699651050836</v>
      </c>
      <c r="E1201" s="6">
        <f t="shared" si="91"/>
        <v>-0.62699651050837701</v>
      </c>
      <c r="F1201" s="6">
        <f t="shared" si="92"/>
        <v>0.62699651050837701</v>
      </c>
      <c r="G1201" s="6">
        <f t="shared" si="93"/>
        <v>0.3931246241896813</v>
      </c>
      <c r="H1201" s="9">
        <f t="shared" si="94"/>
        <v>1.4782772445616473E-3</v>
      </c>
    </row>
    <row r="1202" spans="2:8">
      <c r="B1202" s="14">
        <v>45526.291666666664</v>
      </c>
      <c r="C1202" s="15">
        <v>415.55</v>
      </c>
      <c r="D1202" s="8">
        <f t="shared" si="90"/>
        <v>424.14626996510509</v>
      </c>
      <c r="E1202" s="6">
        <f t="shared" si="91"/>
        <v>-8.5962699651050798</v>
      </c>
      <c r="F1202" s="6">
        <f t="shared" si="92"/>
        <v>8.5962699651050798</v>
      </c>
      <c r="G1202" s="6">
        <f t="shared" si="93"/>
        <v>73.895857312967692</v>
      </c>
      <c r="H1202" s="9">
        <f t="shared" si="94"/>
        <v>2.0686487703297028E-2</v>
      </c>
    </row>
    <row r="1203" spans="2:8">
      <c r="B1203" s="14">
        <v>45527.291666666664</v>
      </c>
      <c r="C1203" s="15">
        <v>416.79</v>
      </c>
      <c r="D1203" s="8">
        <f t="shared" si="90"/>
        <v>415.63596269965103</v>
      </c>
      <c r="E1203" s="6">
        <f t="shared" si="91"/>
        <v>1.154037300348989</v>
      </c>
      <c r="F1203" s="6">
        <f t="shared" si="92"/>
        <v>1.154037300348989</v>
      </c>
      <c r="G1203" s="6">
        <f t="shared" si="93"/>
        <v>1.3318020905967827</v>
      </c>
      <c r="H1203" s="9">
        <f t="shared" si="94"/>
        <v>2.7688699353367137E-3</v>
      </c>
    </row>
    <row r="1204" spans="2:8">
      <c r="B1204" s="14">
        <v>45530.291666666664</v>
      </c>
      <c r="C1204" s="15">
        <v>413.49</v>
      </c>
      <c r="D1204" s="8">
        <f t="shared" si="90"/>
        <v>416.77845962699649</v>
      </c>
      <c r="E1204" s="6">
        <f t="shared" si="91"/>
        <v>-3.2884596269964845</v>
      </c>
      <c r="F1204" s="6">
        <f t="shared" si="92"/>
        <v>3.2884596269964845</v>
      </c>
      <c r="G1204" s="6">
        <f t="shared" si="93"/>
        <v>10.813966718385858</v>
      </c>
      <c r="H1204" s="9">
        <f t="shared" si="94"/>
        <v>7.9529362910747171E-3</v>
      </c>
    </row>
    <row r="1205" spans="2:8">
      <c r="B1205" s="14">
        <v>45531.291666666664</v>
      </c>
      <c r="C1205" s="15">
        <v>413.84</v>
      </c>
      <c r="D1205" s="8">
        <f t="shared" si="90"/>
        <v>413.52288459626999</v>
      </c>
      <c r="E1205" s="6">
        <f t="shared" si="91"/>
        <v>0.3171154037299857</v>
      </c>
      <c r="F1205" s="6">
        <f t="shared" si="92"/>
        <v>0.3171154037299857</v>
      </c>
      <c r="G1205" s="6">
        <f t="shared" si="93"/>
        <v>0.10056217928283183</v>
      </c>
      <c r="H1205" s="9">
        <f t="shared" si="94"/>
        <v>7.6627538113760321E-4</v>
      </c>
    </row>
    <row r="1206" spans="2:8">
      <c r="B1206" s="14">
        <v>45532.291666666664</v>
      </c>
      <c r="C1206" s="15">
        <v>410.6</v>
      </c>
      <c r="D1206" s="8">
        <f t="shared" si="90"/>
        <v>413.83682884596271</v>
      </c>
      <c r="E1206" s="6">
        <f t="shared" si="91"/>
        <v>-3.236828845962691</v>
      </c>
      <c r="F1206" s="6">
        <f t="shared" si="92"/>
        <v>3.236828845962691</v>
      </c>
      <c r="G1206" s="6">
        <f t="shared" si="93"/>
        <v>10.477060978056166</v>
      </c>
      <c r="H1206" s="9">
        <f t="shared" si="94"/>
        <v>7.8831681587011471E-3</v>
      </c>
    </row>
    <row r="1207" spans="2:8">
      <c r="B1207" s="14">
        <v>45533.291666666664</v>
      </c>
      <c r="C1207" s="15">
        <v>413.12</v>
      </c>
      <c r="D1207" s="8">
        <f t="shared" si="90"/>
        <v>410.63236828845965</v>
      </c>
      <c r="E1207" s="6">
        <f t="shared" si="91"/>
        <v>2.4876317115403594</v>
      </c>
      <c r="F1207" s="6">
        <f t="shared" si="92"/>
        <v>2.4876317115403594</v>
      </c>
      <c r="G1207" s="6">
        <f t="shared" si="93"/>
        <v>6.1883115322612179</v>
      </c>
      <c r="H1207" s="9">
        <f t="shared" si="94"/>
        <v>6.0215717262305365E-3</v>
      </c>
    </row>
    <row r="1208" spans="2:8">
      <c r="B1208" s="14">
        <v>45534.291666666664</v>
      </c>
      <c r="C1208" s="15">
        <v>417.14</v>
      </c>
      <c r="D1208" s="8">
        <f t="shared" si="90"/>
        <v>413.0951236828846</v>
      </c>
      <c r="E1208" s="6">
        <f t="shared" si="91"/>
        <v>4.0448763171153814</v>
      </c>
      <c r="F1208" s="6">
        <f t="shared" si="92"/>
        <v>4.0448763171153814</v>
      </c>
      <c r="G1208" s="6">
        <f t="shared" si="93"/>
        <v>16.361024420760891</v>
      </c>
      <c r="H1208" s="9">
        <f t="shared" si="94"/>
        <v>9.6966877238226536E-3</v>
      </c>
    </row>
    <row r="1209" spans="2:8">
      <c r="B1209" s="14">
        <v>45538.291666666664</v>
      </c>
      <c r="C1209" s="15">
        <v>409.44</v>
      </c>
      <c r="D1209" s="8">
        <f t="shared" si="90"/>
        <v>417.0995512368288</v>
      </c>
      <c r="E1209" s="6">
        <f t="shared" si="91"/>
        <v>-7.6595512368288041</v>
      </c>
      <c r="F1209" s="6">
        <f t="shared" si="92"/>
        <v>7.6595512368288041</v>
      </c>
      <c r="G1209" s="6">
        <f t="shared" si="93"/>
        <v>58.668725149605663</v>
      </c>
      <c r="H1209" s="9">
        <f t="shared" si="94"/>
        <v>1.8707383833599073E-2</v>
      </c>
    </row>
    <row r="1210" spans="2:8">
      <c r="B1210" s="14">
        <v>45539.291666666664</v>
      </c>
      <c r="C1210" s="15">
        <v>408.9</v>
      </c>
      <c r="D1210" s="8">
        <f t="shared" si="90"/>
        <v>409.51659551236827</v>
      </c>
      <c r="E1210" s="6">
        <f t="shared" si="91"/>
        <v>-0.61659551236829202</v>
      </c>
      <c r="F1210" s="6">
        <f t="shared" si="92"/>
        <v>0.61659551236829202</v>
      </c>
      <c r="G1210" s="6">
        <f t="shared" si="93"/>
        <v>0.38019002587271655</v>
      </c>
      <c r="H1210" s="9">
        <f t="shared" si="94"/>
        <v>1.5079371786947714E-3</v>
      </c>
    </row>
    <row r="1211" spans="2:8">
      <c r="B1211" s="14">
        <v>45540.291666666664</v>
      </c>
      <c r="C1211" s="15">
        <v>408.39</v>
      </c>
      <c r="D1211" s="8">
        <f t="shared" si="90"/>
        <v>408.90616595512364</v>
      </c>
      <c r="E1211" s="6">
        <f t="shared" si="91"/>
        <v>-0.51616595512365393</v>
      </c>
      <c r="F1211" s="6">
        <f t="shared" si="92"/>
        <v>0.51616595512365393</v>
      </c>
      <c r="G1211" s="6">
        <f t="shared" si="93"/>
        <v>0.26642729322871395</v>
      </c>
      <c r="H1211" s="9">
        <f t="shared" si="94"/>
        <v>1.2639044911081415E-3</v>
      </c>
    </row>
    <row r="1212" spans="2:8">
      <c r="B1212" s="14">
        <v>45541.291666666664</v>
      </c>
      <c r="C1212" s="15">
        <v>401.7</v>
      </c>
      <c r="D1212" s="8">
        <f t="shared" si="90"/>
        <v>408.39516165955121</v>
      </c>
      <c r="E1212" s="6">
        <f t="shared" si="91"/>
        <v>-6.6951616595512178</v>
      </c>
      <c r="F1212" s="6">
        <f t="shared" si="92"/>
        <v>6.6951616595512178</v>
      </c>
      <c r="G1212" s="6">
        <f t="shared" si="93"/>
        <v>44.825189647524617</v>
      </c>
      <c r="H1212" s="9">
        <f t="shared" si="94"/>
        <v>1.6667069105181027E-2</v>
      </c>
    </row>
    <row r="1213" spans="2:8">
      <c r="B1213" s="14">
        <v>45544.291666666664</v>
      </c>
      <c r="C1213" s="15">
        <v>405.72</v>
      </c>
      <c r="D1213" s="8">
        <f t="shared" si="90"/>
        <v>401.76695161659552</v>
      </c>
      <c r="E1213" s="6">
        <f t="shared" si="91"/>
        <v>3.9530483834045071</v>
      </c>
      <c r="F1213" s="6">
        <f t="shared" si="92"/>
        <v>3.9530483834045071</v>
      </c>
      <c r="G1213" s="6">
        <f t="shared" si="93"/>
        <v>15.626591521536987</v>
      </c>
      <c r="H1213" s="9">
        <f t="shared" si="94"/>
        <v>9.7432918845620307E-3</v>
      </c>
    </row>
    <row r="1214" spans="2:8">
      <c r="B1214" s="14">
        <v>45545.291666666664</v>
      </c>
      <c r="C1214" s="15">
        <v>414.2</v>
      </c>
      <c r="D1214" s="8">
        <f t="shared" si="90"/>
        <v>405.68046951616594</v>
      </c>
      <c r="E1214" s="6">
        <f t="shared" si="91"/>
        <v>8.5195304838340462</v>
      </c>
      <c r="F1214" s="6">
        <f t="shared" si="92"/>
        <v>8.5195304838340462</v>
      </c>
      <c r="G1214" s="6">
        <f t="shared" si="93"/>
        <v>72.582399664977572</v>
      </c>
      <c r="H1214" s="9">
        <f t="shared" si="94"/>
        <v>2.0568639507083646E-2</v>
      </c>
    </row>
    <row r="1215" spans="2:8">
      <c r="B1215" s="14">
        <v>45546.291666666664</v>
      </c>
      <c r="C1215" s="15">
        <v>423.04</v>
      </c>
      <c r="D1215" s="8">
        <f t="shared" si="90"/>
        <v>414.11480469516164</v>
      </c>
      <c r="E1215" s="6">
        <f t="shared" si="91"/>
        <v>8.9251953048383825</v>
      </c>
      <c r="F1215" s="6">
        <f t="shared" si="92"/>
        <v>8.9251953048383825</v>
      </c>
      <c r="G1215" s="6">
        <f t="shared" si="93"/>
        <v>79.659111229509108</v>
      </c>
      <c r="H1215" s="9">
        <f t="shared" si="94"/>
        <v>2.1097757433903134E-2</v>
      </c>
    </row>
    <row r="1216" spans="2:8">
      <c r="B1216" s="14">
        <v>45547.291666666664</v>
      </c>
      <c r="C1216" s="15">
        <v>427</v>
      </c>
      <c r="D1216" s="8">
        <f t="shared" si="90"/>
        <v>422.95074804695162</v>
      </c>
      <c r="E1216" s="6">
        <f t="shared" si="91"/>
        <v>4.0492519530483833</v>
      </c>
      <c r="F1216" s="6">
        <f t="shared" si="92"/>
        <v>4.0492519530483833</v>
      </c>
      <c r="G1216" s="6">
        <f t="shared" si="93"/>
        <v>16.396441379266147</v>
      </c>
      <c r="H1216" s="9">
        <f t="shared" si="94"/>
        <v>9.4830256511671731E-3</v>
      </c>
    </row>
    <row r="1217" spans="2:8">
      <c r="B1217" s="14">
        <v>45548.291666666664</v>
      </c>
      <c r="C1217" s="15">
        <v>430.59</v>
      </c>
      <c r="D1217" s="8">
        <f t="shared" si="90"/>
        <v>426.95950748046954</v>
      </c>
      <c r="E1217" s="6">
        <f t="shared" si="91"/>
        <v>3.6304925195304349</v>
      </c>
      <c r="F1217" s="6">
        <f t="shared" si="92"/>
        <v>3.6304925195304349</v>
      </c>
      <c r="G1217" s="6">
        <f t="shared" si="93"/>
        <v>13.180475934366445</v>
      </c>
      <c r="H1217" s="9">
        <f t="shared" si="94"/>
        <v>8.4314371432927734E-3</v>
      </c>
    </row>
    <row r="1218" spans="2:8">
      <c r="B1218" s="14">
        <v>45551.291666666664</v>
      </c>
      <c r="C1218" s="15">
        <v>431.34</v>
      </c>
      <c r="D1218" s="8">
        <f t="shared" si="90"/>
        <v>430.55369507480469</v>
      </c>
      <c r="E1218" s="6">
        <f t="shared" si="91"/>
        <v>0.78630492519528161</v>
      </c>
      <c r="F1218" s="6">
        <f t="shared" si="92"/>
        <v>0.78630492519528161</v>
      </c>
      <c r="G1218" s="6">
        <f t="shared" si="93"/>
        <v>0.61827543538635743</v>
      </c>
      <c r="H1218" s="9">
        <f t="shared" si="94"/>
        <v>1.8229353298912265E-3</v>
      </c>
    </row>
    <row r="1219" spans="2:8">
      <c r="B1219" s="14">
        <v>45552.291666666664</v>
      </c>
      <c r="C1219" s="15">
        <v>435.15</v>
      </c>
      <c r="D1219" s="8">
        <f t="shared" si="90"/>
        <v>431.33213695074801</v>
      </c>
      <c r="E1219" s="6">
        <f t="shared" si="91"/>
        <v>3.8178630492519687</v>
      </c>
      <c r="F1219" s="6">
        <f t="shared" si="92"/>
        <v>3.8178630492519687</v>
      </c>
      <c r="G1219" s="6">
        <f t="shared" si="93"/>
        <v>14.576078262843541</v>
      </c>
      <c r="H1219" s="9">
        <f t="shared" si="94"/>
        <v>8.7736712610639294E-3</v>
      </c>
    </row>
    <row r="1220" spans="2:8">
      <c r="B1220" s="14">
        <v>45553.291666666664</v>
      </c>
      <c r="C1220" s="15">
        <v>430.81</v>
      </c>
      <c r="D1220" s="8">
        <f t="shared" ref="D1220:D1260" si="95">alpha*C1219+(1-alpha)*D1219</f>
        <v>435.11182136950748</v>
      </c>
      <c r="E1220" s="6">
        <f t="shared" ref="E1220:E1260" si="96">C1220-D1220</f>
        <v>-4.3018213695074792</v>
      </c>
      <c r="F1220" s="6">
        <f t="shared" ref="F1220:F1260" si="97">ABS(E1220)</f>
        <v>4.3018213695074792</v>
      </c>
      <c r="G1220" s="6">
        <f t="shared" ref="G1220:G1260" si="98">E1220^2</f>
        <v>18.505667095151203</v>
      </c>
      <c r="H1220" s="9">
        <f t="shared" ref="H1220:H1260" si="99">F1220/C1220</f>
        <v>9.9854259871114386E-3</v>
      </c>
    </row>
    <row r="1221" spans="2:8">
      <c r="B1221" s="14">
        <v>45554.291666666664</v>
      </c>
      <c r="C1221" s="15">
        <v>438.69</v>
      </c>
      <c r="D1221" s="8">
        <f t="shared" si="95"/>
        <v>430.85301821369507</v>
      </c>
      <c r="E1221" s="6">
        <f t="shared" si="96"/>
        <v>7.836981786304932</v>
      </c>
      <c r="F1221" s="6">
        <f t="shared" si="97"/>
        <v>7.836981786304932</v>
      </c>
      <c r="G1221" s="6">
        <f t="shared" si="98"/>
        <v>61.418283518875242</v>
      </c>
      <c r="H1221" s="9">
        <f t="shared" si="99"/>
        <v>1.7864509759294562E-2</v>
      </c>
    </row>
    <row r="1222" spans="2:8">
      <c r="B1222" s="14">
        <v>45555.291666666664</v>
      </c>
      <c r="C1222" s="15">
        <v>435.27</v>
      </c>
      <c r="D1222" s="8">
        <f t="shared" si="95"/>
        <v>438.61163018213693</v>
      </c>
      <c r="E1222" s="6">
        <f t="shared" si="96"/>
        <v>-3.341630182136953</v>
      </c>
      <c r="F1222" s="6">
        <f t="shared" si="97"/>
        <v>3.341630182136953</v>
      </c>
      <c r="G1222" s="6">
        <f t="shared" si="98"/>
        <v>11.166492274168645</v>
      </c>
      <c r="H1222" s="9">
        <f t="shared" si="99"/>
        <v>7.6771433412294735E-3</v>
      </c>
    </row>
    <row r="1223" spans="2:8">
      <c r="B1223" s="14">
        <v>45558.291666666664</v>
      </c>
      <c r="C1223" s="15">
        <v>433.51</v>
      </c>
      <c r="D1223" s="8">
        <f t="shared" si="95"/>
        <v>435.3034163018213</v>
      </c>
      <c r="E1223" s="6">
        <f t="shared" si="96"/>
        <v>-1.7934163018213098</v>
      </c>
      <c r="F1223" s="6">
        <f t="shared" si="97"/>
        <v>1.7934163018213098</v>
      </c>
      <c r="G1223" s="6">
        <f t="shared" si="98"/>
        <v>3.2163420316384235</v>
      </c>
      <c r="H1223" s="9">
        <f t="shared" si="99"/>
        <v>4.1369663948266702E-3</v>
      </c>
    </row>
    <row r="1224" spans="2:8">
      <c r="B1224" s="14">
        <v>45559.291666666664</v>
      </c>
      <c r="C1224" s="15">
        <v>429.17</v>
      </c>
      <c r="D1224" s="8">
        <f t="shared" si="95"/>
        <v>433.52793416301819</v>
      </c>
      <c r="E1224" s="6">
        <f t="shared" si="96"/>
        <v>-4.3579341630181716</v>
      </c>
      <c r="F1224" s="6">
        <f t="shared" si="97"/>
        <v>4.3579341630181716</v>
      </c>
      <c r="G1224" s="6">
        <f t="shared" si="98"/>
        <v>18.99159016920089</v>
      </c>
      <c r="H1224" s="9">
        <f t="shared" si="99"/>
        <v>1.0154330831647532E-2</v>
      </c>
    </row>
    <row r="1225" spans="2:8">
      <c r="B1225" s="14">
        <v>45560.291666666664</v>
      </c>
      <c r="C1225" s="15">
        <v>432.11</v>
      </c>
      <c r="D1225" s="8">
        <f t="shared" si="95"/>
        <v>429.21357934163024</v>
      </c>
      <c r="E1225" s="6">
        <f t="shared" si="96"/>
        <v>2.8964206583697774</v>
      </c>
      <c r="F1225" s="6">
        <f t="shared" si="97"/>
        <v>2.8964206583697774</v>
      </c>
      <c r="G1225" s="6">
        <f t="shared" si="98"/>
        <v>8.3892526302312138</v>
      </c>
      <c r="H1225" s="9">
        <f t="shared" si="99"/>
        <v>6.7029706749896492E-3</v>
      </c>
    </row>
    <row r="1226" spans="2:8">
      <c r="B1226" s="14">
        <v>45561.291666666664</v>
      </c>
      <c r="C1226" s="15">
        <v>431.31</v>
      </c>
      <c r="D1226" s="8">
        <f t="shared" si="95"/>
        <v>432.08103579341633</v>
      </c>
      <c r="E1226" s="6">
        <f t="shared" si="96"/>
        <v>-0.77103579341633122</v>
      </c>
      <c r="F1226" s="6">
        <f t="shared" si="97"/>
        <v>0.77103579341633122</v>
      </c>
      <c r="G1226" s="6">
        <f t="shared" si="98"/>
        <v>0.59449619472915138</v>
      </c>
      <c r="H1226" s="9">
        <f t="shared" si="99"/>
        <v>1.7876603682185231E-3</v>
      </c>
    </row>
    <row r="1227" spans="2:8">
      <c r="B1227" s="14">
        <v>45562.291666666664</v>
      </c>
      <c r="C1227" s="15">
        <v>428.02</v>
      </c>
      <c r="D1227" s="8">
        <f t="shared" si="95"/>
        <v>431.31771035793417</v>
      </c>
      <c r="E1227" s="6">
        <f t="shared" si="96"/>
        <v>-3.2977103579341929</v>
      </c>
      <c r="F1227" s="6">
        <f t="shared" si="97"/>
        <v>3.2977103579341929</v>
      </c>
      <c r="G1227" s="6">
        <f t="shared" si="98"/>
        <v>10.874893604826463</v>
      </c>
      <c r="H1227" s="9">
        <f t="shared" si="99"/>
        <v>7.7045707161679201E-3</v>
      </c>
    </row>
    <row r="1228" spans="2:8">
      <c r="B1228" s="14">
        <v>45565.291666666664</v>
      </c>
      <c r="C1228" s="15">
        <v>430.3</v>
      </c>
      <c r="D1228" s="8">
        <f t="shared" si="95"/>
        <v>428.05297710357934</v>
      </c>
      <c r="E1228" s="6">
        <f t="shared" si="96"/>
        <v>2.247022896420674</v>
      </c>
      <c r="F1228" s="6">
        <f t="shared" si="97"/>
        <v>2.247022896420674</v>
      </c>
      <c r="G1228" s="6">
        <f t="shared" si="98"/>
        <v>5.0491118970387552</v>
      </c>
      <c r="H1228" s="9">
        <f t="shared" si="99"/>
        <v>5.2219913930296857E-3</v>
      </c>
    </row>
    <row r="1229" spans="2:8">
      <c r="B1229" s="14">
        <v>45566.291666666664</v>
      </c>
      <c r="C1229" s="15">
        <v>420.69</v>
      </c>
      <c r="D1229" s="8">
        <f t="shared" si="95"/>
        <v>430.2775297710358</v>
      </c>
      <c r="E1229" s="6">
        <f t="shared" si="96"/>
        <v>-9.5875297710358041</v>
      </c>
      <c r="F1229" s="6">
        <f t="shared" si="97"/>
        <v>9.5875297710358041</v>
      </c>
      <c r="G1229" s="6">
        <f t="shared" si="98"/>
        <v>91.920727110497864</v>
      </c>
      <c r="H1229" s="9">
        <f t="shared" si="99"/>
        <v>2.279001110327273E-2</v>
      </c>
    </row>
    <row r="1230" spans="2:8">
      <c r="B1230" s="14">
        <v>45567.291666666664</v>
      </c>
      <c r="C1230" s="15">
        <v>417.13</v>
      </c>
      <c r="D1230" s="8">
        <f t="shared" si="95"/>
        <v>420.78587529771033</v>
      </c>
      <c r="E1230" s="6">
        <f t="shared" si="96"/>
        <v>-3.6558752977103381</v>
      </c>
      <c r="F1230" s="6">
        <f t="shared" si="97"/>
        <v>3.6558752977103381</v>
      </c>
      <c r="G1230" s="6">
        <f t="shared" si="98"/>
        <v>13.365424192408653</v>
      </c>
      <c r="H1230" s="9">
        <f t="shared" si="99"/>
        <v>8.7643547520205641E-3</v>
      </c>
    </row>
    <row r="1231" spans="2:8">
      <c r="B1231" s="14">
        <v>45568.291666666664</v>
      </c>
      <c r="C1231" s="15">
        <v>416.54</v>
      </c>
      <c r="D1231" s="8">
        <f t="shared" si="95"/>
        <v>417.1665587529771</v>
      </c>
      <c r="E1231" s="6">
        <f t="shared" si="96"/>
        <v>-0.62655875297707553</v>
      </c>
      <c r="F1231" s="6">
        <f t="shared" si="97"/>
        <v>0.62655875297707553</v>
      </c>
      <c r="G1231" s="6">
        <f t="shared" si="98"/>
        <v>0.39257587093218793</v>
      </c>
      <c r="H1231" s="9">
        <f t="shared" si="99"/>
        <v>1.5041982834231419E-3</v>
      </c>
    </row>
    <row r="1232" spans="2:8">
      <c r="B1232" s="14">
        <v>45569.291666666664</v>
      </c>
      <c r="C1232" s="15">
        <v>416.06</v>
      </c>
      <c r="D1232" s="8">
        <f t="shared" si="95"/>
        <v>416.54626558752983</v>
      </c>
      <c r="E1232" s="6">
        <f t="shared" si="96"/>
        <v>-0.48626558752982874</v>
      </c>
      <c r="F1232" s="6">
        <f t="shared" si="97"/>
        <v>0.48626558752982874</v>
      </c>
      <c r="G1232" s="6">
        <f t="shared" si="98"/>
        <v>0.23645422161572954</v>
      </c>
      <c r="H1232" s="9">
        <f t="shared" si="99"/>
        <v>1.1687390941927335E-3</v>
      </c>
    </row>
    <row r="1233" spans="2:8">
      <c r="B1233" s="14">
        <v>45572.291666666664</v>
      </c>
      <c r="C1233" s="15">
        <v>409.54</v>
      </c>
      <c r="D1233" s="8">
        <f t="shared" si="95"/>
        <v>416.06486265587534</v>
      </c>
      <c r="E1233" s="6">
        <f t="shared" si="96"/>
        <v>-6.5248626558753244</v>
      </c>
      <c r="F1233" s="6">
        <f t="shared" si="97"/>
        <v>6.5248626558753244</v>
      </c>
      <c r="G1233" s="6">
        <f t="shared" si="98"/>
        <v>42.573832678036389</v>
      </c>
      <c r="H1233" s="9">
        <f t="shared" si="99"/>
        <v>1.5932174283037857E-2</v>
      </c>
    </row>
    <row r="1234" spans="2:8">
      <c r="B1234" s="14">
        <v>45573.291666666664</v>
      </c>
      <c r="C1234" s="15">
        <v>414.71</v>
      </c>
      <c r="D1234" s="8">
        <f t="shared" si="95"/>
        <v>409.60524862655882</v>
      </c>
      <c r="E1234" s="6">
        <f t="shared" si="96"/>
        <v>5.1047513734411609</v>
      </c>
      <c r="F1234" s="6">
        <f t="shared" si="97"/>
        <v>5.1047513734411609</v>
      </c>
      <c r="G1234" s="6">
        <f t="shared" si="98"/>
        <v>26.058486584649419</v>
      </c>
      <c r="H1234" s="9">
        <f t="shared" si="99"/>
        <v>1.2309207333898776E-2</v>
      </c>
    </row>
    <row r="1235" spans="2:8">
      <c r="B1235" s="14">
        <v>45574.291666666664</v>
      </c>
      <c r="C1235" s="15">
        <v>417.46</v>
      </c>
      <c r="D1235" s="8">
        <f t="shared" si="95"/>
        <v>414.65895248626555</v>
      </c>
      <c r="E1235" s="6">
        <f t="shared" si="96"/>
        <v>2.8010475137344315</v>
      </c>
      <c r="F1235" s="6">
        <f t="shared" si="97"/>
        <v>2.8010475137344315</v>
      </c>
      <c r="G1235" s="6">
        <f t="shared" si="98"/>
        <v>7.8458671741978403</v>
      </c>
      <c r="H1235" s="9">
        <f t="shared" si="99"/>
        <v>6.7097386904959319E-3</v>
      </c>
    </row>
    <row r="1236" spans="2:8">
      <c r="B1236" s="14">
        <v>45575.291666666664</v>
      </c>
      <c r="C1236" s="15">
        <v>415.84</v>
      </c>
      <c r="D1236" s="8">
        <f t="shared" si="95"/>
        <v>417.43198952486262</v>
      </c>
      <c r="E1236" s="6">
        <f t="shared" si="96"/>
        <v>-1.5919895248626403</v>
      </c>
      <c r="F1236" s="6">
        <f t="shared" si="97"/>
        <v>1.5919895248626403</v>
      </c>
      <c r="G1236" s="6">
        <f t="shared" si="98"/>
        <v>2.5344306472723752</v>
      </c>
      <c r="H1236" s="9">
        <f t="shared" si="99"/>
        <v>3.8283703464376696E-3</v>
      </c>
    </row>
    <row r="1237" spans="2:8">
      <c r="B1237" s="14">
        <v>45576.291666666664</v>
      </c>
      <c r="C1237" s="15">
        <v>416.32</v>
      </c>
      <c r="D1237" s="8">
        <f t="shared" si="95"/>
        <v>415.85591989524858</v>
      </c>
      <c r="E1237" s="6">
        <f t="shared" si="96"/>
        <v>0.46408010475141737</v>
      </c>
      <c r="F1237" s="6">
        <f t="shared" si="97"/>
        <v>0.46408010475141737</v>
      </c>
      <c r="G1237" s="6">
        <f t="shared" si="98"/>
        <v>0.21537034362608651</v>
      </c>
      <c r="H1237" s="9">
        <f t="shared" si="99"/>
        <v>1.1147196981922977E-3</v>
      </c>
    </row>
    <row r="1238" spans="2:8">
      <c r="B1238" s="14">
        <v>45579.291666666664</v>
      </c>
      <c r="C1238" s="15">
        <v>419.14</v>
      </c>
      <c r="D1238" s="8">
        <f t="shared" si="95"/>
        <v>416.31535919895248</v>
      </c>
      <c r="E1238" s="6">
        <f t="shared" si="96"/>
        <v>2.8246408010475079</v>
      </c>
      <c r="F1238" s="6">
        <f t="shared" si="97"/>
        <v>2.8246408010475079</v>
      </c>
      <c r="G1238" s="6">
        <f t="shared" si="98"/>
        <v>7.9785956549423069</v>
      </c>
      <c r="H1238" s="9">
        <f t="shared" si="99"/>
        <v>6.7391344205933769E-3</v>
      </c>
    </row>
    <row r="1239" spans="2:8">
      <c r="B1239" s="14">
        <v>45580.291666666664</v>
      </c>
      <c r="C1239" s="15">
        <v>418.74</v>
      </c>
      <c r="D1239" s="8">
        <f t="shared" si="95"/>
        <v>419.11175359198955</v>
      </c>
      <c r="E1239" s="6">
        <f t="shared" si="96"/>
        <v>-0.37175359198954538</v>
      </c>
      <c r="F1239" s="6">
        <f t="shared" si="97"/>
        <v>0.37175359198954538</v>
      </c>
      <c r="G1239" s="6">
        <f t="shared" si="98"/>
        <v>0.13820073315712939</v>
      </c>
      <c r="H1239" s="9">
        <f t="shared" si="99"/>
        <v>8.8779097289378936E-4</v>
      </c>
    </row>
    <row r="1240" spans="2:8">
      <c r="B1240" s="14">
        <v>45581.291666666664</v>
      </c>
      <c r="C1240" s="15">
        <v>416.12</v>
      </c>
      <c r="D1240" s="8">
        <f t="shared" si="95"/>
        <v>418.74371753591987</v>
      </c>
      <c r="E1240" s="6">
        <f t="shared" si="96"/>
        <v>-2.6237175359198659</v>
      </c>
      <c r="F1240" s="6">
        <f t="shared" si="97"/>
        <v>2.6237175359198659</v>
      </c>
      <c r="G1240" s="6">
        <f t="shared" si="98"/>
        <v>6.8838937082934128</v>
      </c>
      <c r="H1240" s="9">
        <f t="shared" si="99"/>
        <v>6.3051945013935067E-3</v>
      </c>
    </row>
    <row r="1241" spans="2:8">
      <c r="B1241" s="14">
        <v>45582.291666666664</v>
      </c>
      <c r="C1241" s="15">
        <v>416.72</v>
      </c>
      <c r="D1241" s="8">
        <f t="shared" si="95"/>
        <v>416.1462371753592</v>
      </c>
      <c r="E1241" s="6">
        <f t="shared" si="96"/>
        <v>0.57376282464082351</v>
      </c>
      <c r="F1241" s="6">
        <f t="shared" si="97"/>
        <v>0.57376282464082351</v>
      </c>
      <c r="G1241" s="6">
        <f t="shared" si="98"/>
        <v>0.32920377893981639</v>
      </c>
      <c r="H1241" s="9">
        <f t="shared" si="99"/>
        <v>1.3768545417566316E-3</v>
      </c>
    </row>
    <row r="1242" spans="2:8">
      <c r="B1242" s="14">
        <v>45583.291666666664</v>
      </c>
      <c r="C1242" s="15">
        <v>418.16</v>
      </c>
      <c r="D1242" s="8">
        <f t="shared" si="95"/>
        <v>416.71426237175365</v>
      </c>
      <c r="E1242" s="6">
        <f t="shared" si="96"/>
        <v>1.445737628246377</v>
      </c>
      <c r="F1242" s="6">
        <f t="shared" si="97"/>
        <v>1.445737628246377</v>
      </c>
      <c r="G1242" s="6">
        <f t="shared" si="98"/>
        <v>2.0901572897274594</v>
      </c>
      <c r="H1242" s="9">
        <f t="shared" si="99"/>
        <v>3.4573790612358354E-3</v>
      </c>
    </row>
    <row r="1243" spans="2:8">
      <c r="B1243" s="14">
        <v>45586.291666666664</v>
      </c>
      <c r="C1243" s="15">
        <v>418.78</v>
      </c>
      <c r="D1243" s="8">
        <f t="shared" si="95"/>
        <v>418.14554262371757</v>
      </c>
      <c r="E1243" s="6">
        <f t="shared" si="96"/>
        <v>0.6344573762823984</v>
      </c>
      <c r="F1243" s="6">
        <f t="shared" si="97"/>
        <v>0.6344573762823984</v>
      </c>
      <c r="G1243" s="6">
        <f t="shared" si="98"/>
        <v>0.40253616231914485</v>
      </c>
      <c r="H1243" s="9">
        <f t="shared" si="99"/>
        <v>1.5150135543301935E-3</v>
      </c>
    </row>
    <row r="1244" spans="2:8">
      <c r="B1244" s="14">
        <v>45587.291666666664</v>
      </c>
      <c r="C1244" s="15">
        <v>427.51</v>
      </c>
      <c r="D1244" s="8">
        <f t="shared" si="95"/>
        <v>418.77365542623716</v>
      </c>
      <c r="E1244" s="6">
        <f t="shared" si="96"/>
        <v>8.7363445737628354</v>
      </c>
      <c r="F1244" s="6">
        <f t="shared" si="97"/>
        <v>8.7363445737628354</v>
      </c>
      <c r="G1244" s="6">
        <f t="shared" si="98"/>
        <v>76.323716511515343</v>
      </c>
      <c r="H1244" s="9">
        <f t="shared" si="99"/>
        <v>2.0435415718375795E-2</v>
      </c>
    </row>
    <row r="1245" spans="2:8">
      <c r="B1245" s="14">
        <v>45588.291666666664</v>
      </c>
      <c r="C1245" s="15">
        <v>424.6</v>
      </c>
      <c r="D1245" s="8">
        <f t="shared" si="95"/>
        <v>427.42263655426234</v>
      </c>
      <c r="E1245" s="6">
        <f t="shared" si="96"/>
        <v>-2.8226365542623171</v>
      </c>
      <c r="F1245" s="6">
        <f t="shared" si="97"/>
        <v>2.8226365542623171</v>
      </c>
      <c r="G1245" s="6">
        <f t="shared" si="98"/>
        <v>7.9672771174578463</v>
      </c>
      <c r="H1245" s="9">
        <f t="shared" si="99"/>
        <v>6.6477544848382404E-3</v>
      </c>
    </row>
    <row r="1246" spans="2:8">
      <c r="B1246" s="14">
        <v>45589.291666666664</v>
      </c>
      <c r="C1246" s="15">
        <v>424.73</v>
      </c>
      <c r="D1246" s="8">
        <f t="shared" si="95"/>
        <v>424.62822636554267</v>
      </c>
      <c r="E1246" s="6">
        <f t="shared" si="96"/>
        <v>0.101773634457345</v>
      </c>
      <c r="F1246" s="6">
        <f t="shared" si="97"/>
        <v>0.101773634457345</v>
      </c>
      <c r="G1246" s="6">
        <f t="shared" si="98"/>
        <v>1.035787267065728E-2</v>
      </c>
      <c r="H1246" s="9">
        <f t="shared" si="99"/>
        <v>2.3961960411872247E-4</v>
      </c>
    </row>
    <row r="1247" spans="2:8">
      <c r="B1247" s="14">
        <v>45590.291666666664</v>
      </c>
      <c r="C1247" s="15">
        <v>428.15</v>
      </c>
      <c r="D1247" s="8">
        <f t="shared" si="95"/>
        <v>424.72898226365544</v>
      </c>
      <c r="E1247" s="6">
        <f t="shared" si="96"/>
        <v>3.4210177363445382</v>
      </c>
      <c r="F1247" s="6">
        <f t="shared" si="97"/>
        <v>3.4210177363445382</v>
      </c>
      <c r="G1247" s="6">
        <f t="shared" si="98"/>
        <v>11.703362352383909</v>
      </c>
      <c r="H1247" s="9">
        <f t="shared" si="99"/>
        <v>7.9902317793869859E-3</v>
      </c>
    </row>
    <row r="1248" spans="2:8">
      <c r="B1248" s="14">
        <v>45593.291666666664</v>
      </c>
      <c r="C1248" s="15">
        <v>426.59</v>
      </c>
      <c r="D1248" s="8">
        <f t="shared" si="95"/>
        <v>428.11578982263654</v>
      </c>
      <c r="E1248" s="6">
        <f t="shared" si="96"/>
        <v>-1.5257898226365683</v>
      </c>
      <c r="F1248" s="6">
        <f t="shared" si="97"/>
        <v>1.5257898226365683</v>
      </c>
      <c r="G1248" s="6">
        <f t="shared" si="98"/>
        <v>2.3280345828613305</v>
      </c>
      <c r="H1248" s="9">
        <f t="shared" si="99"/>
        <v>3.5767125873474963E-3</v>
      </c>
    </row>
    <row r="1249" spans="2:8">
      <c r="B1249" s="14">
        <v>45594.291666666664</v>
      </c>
      <c r="C1249" s="15">
        <v>431.95</v>
      </c>
      <c r="D1249" s="8">
        <f t="shared" si="95"/>
        <v>426.60525789822634</v>
      </c>
      <c r="E1249" s="6">
        <f t="shared" si="96"/>
        <v>5.3447421017736474</v>
      </c>
      <c r="F1249" s="6">
        <f t="shared" si="97"/>
        <v>5.3447421017736474</v>
      </c>
      <c r="G1249" s="6">
        <f t="shared" si="98"/>
        <v>28.566268134471787</v>
      </c>
      <c r="H1249" s="9">
        <f t="shared" si="99"/>
        <v>1.2373520318957396E-2</v>
      </c>
    </row>
    <row r="1250" spans="2:8">
      <c r="B1250" s="14">
        <v>45595.291666666664</v>
      </c>
      <c r="C1250" s="15">
        <v>432.53</v>
      </c>
      <c r="D1250" s="8">
        <f t="shared" si="95"/>
        <v>431.89655257898227</v>
      </c>
      <c r="E1250" s="6">
        <f t="shared" si="96"/>
        <v>0.63344742101770635</v>
      </c>
      <c r="F1250" s="6">
        <f t="shared" si="97"/>
        <v>0.63344742101770635</v>
      </c>
      <c r="G1250" s="6">
        <f t="shared" si="98"/>
        <v>0.40125563519398333</v>
      </c>
      <c r="H1250" s="9">
        <f t="shared" si="99"/>
        <v>1.4645167295163489E-3</v>
      </c>
    </row>
    <row r="1251" spans="2:8">
      <c r="B1251" s="14">
        <v>45596.291666666664</v>
      </c>
      <c r="C1251" s="15">
        <v>406.35</v>
      </c>
      <c r="D1251" s="8">
        <f t="shared" si="95"/>
        <v>432.5236655257898</v>
      </c>
      <c r="E1251" s="6">
        <f t="shared" si="96"/>
        <v>-26.173665525789772</v>
      </c>
      <c r="F1251" s="6">
        <f t="shared" si="97"/>
        <v>26.173665525789772</v>
      </c>
      <c r="G1251" s="6">
        <f t="shared" si="98"/>
        <v>685.06076705591602</v>
      </c>
      <c r="H1251" s="9">
        <f t="shared" si="99"/>
        <v>6.4411629200909981E-2</v>
      </c>
    </row>
    <row r="1252" spans="2:8">
      <c r="B1252" s="14">
        <v>45597.291666666664</v>
      </c>
      <c r="C1252" s="15">
        <v>410.37</v>
      </c>
      <c r="D1252" s="8">
        <f t="shared" si="95"/>
        <v>406.61173665525797</v>
      </c>
      <c r="E1252" s="6">
        <f t="shared" si="96"/>
        <v>3.7582633447420335</v>
      </c>
      <c r="F1252" s="6">
        <f t="shared" si="97"/>
        <v>3.7582633447420335</v>
      </c>
      <c r="G1252" s="6">
        <f t="shared" si="98"/>
        <v>14.124543368431578</v>
      </c>
      <c r="H1252" s="9">
        <f t="shared" si="99"/>
        <v>9.1582312175403496E-3</v>
      </c>
    </row>
    <row r="1253" spans="2:8">
      <c r="B1253" s="14">
        <v>45600.291666666664</v>
      </c>
      <c r="C1253" s="15">
        <v>408.46</v>
      </c>
      <c r="D1253" s="8">
        <f t="shared" si="95"/>
        <v>410.33241736655259</v>
      </c>
      <c r="E1253" s="6">
        <f t="shared" si="96"/>
        <v>-1.8724173665526109</v>
      </c>
      <c r="F1253" s="6">
        <f t="shared" si="97"/>
        <v>1.8724173665526109</v>
      </c>
      <c r="G1253" s="6">
        <f t="shared" si="98"/>
        <v>3.5059467945678144</v>
      </c>
      <c r="H1253" s="9">
        <f t="shared" si="99"/>
        <v>4.5840899146859203E-3</v>
      </c>
    </row>
    <row r="1254" spans="2:8">
      <c r="B1254" s="14">
        <v>45601.291666666664</v>
      </c>
      <c r="C1254" s="15">
        <v>411.46</v>
      </c>
      <c r="D1254" s="8">
        <f t="shared" si="95"/>
        <v>408.47872417366551</v>
      </c>
      <c r="E1254" s="6">
        <f t="shared" si="96"/>
        <v>2.9812758263344676</v>
      </c>
      <c r="F1254" s="6">
        <f t="shared" si="97"/>
        <v>2.9812758263344676</v>
      </c>
      <c r="G1254" s="6">
        <f t="shared" si="98"/>
        <v>8.8880055526862627</v>
      </c>
      <c r="H1254" s="9">
        <f t="shared" si="99"/>
        <v>7.2456030387752579E-3</v>
      </c>
    </row>
    <row r="1255" spans="2:8">
      <c r="B1255" s="14">
        <v>45602.291666666664</v>
      </c>
      <c r="C1255" s="15">
        <v>420.18</v>
      </c>
      <c r="D1255" s="8">
        <f t="shared" si="95"/>
        <v>411.43018724173663</v>
      </c>
      <c r="E1255" s="6">
        <f t="shared" si="96"/>
        <v>8.7498127582633742</v>
      </c>
      <c r="F1255" s="6">
        <f t="shared" si="97"/>
        <v>8.7498127582633742</v>
      </c>
      <c r="G1255" s="6">
        <f t="shared" si="98"/>
        <v>76.559223304668521</v>
      </c>
      <c r="H1255" s="9">
        <f t="shared" si="99"/>
        <v>2.0823962964118651E-2</v>
      </c>
    </row>
    <row r="1256" spans="2:8">
      <c r="B1256" s="14">
        <v>45603.291666666664</v>
      </c>
      <c r="C1256" s="15">
        <v>425.43</v>
      </c>
      <c r="D1256" s="8">
        <f t="shared" si="95"/>
        <v>420.09250187241736</v>
      </c>
      <c r="E1256" s="6">
        <f t="shared" si="96"/>
        <v>5.3374981275826485</v>
      </c>
      <c r="F1256" s="6">
        <f t="shared" si="97"/>
        <v>5.3374981275826485</v>
      </c>
      <c r="G1256" s="6">
        <f t="shared" si="98"/>
        <v>28.488886261948277</v>
      </c>
      <c r="H1256" s="9">
        <f t="shared" si="99"/>
        <v>1.254612539685177E-2</v>
      </c>
    </row>
    <row r="1257" spans="2:8">
      <c r="B1257" s="14">
        <v>45604.291666666664</v>
      </c>
      <c r="C1257" s="15">
        <v>422.54</v>
      </c>
      <c r="D1257" s="8">
        <f t="shared" si="95"/>
        <v>425.37662501872421</v>
      </c>
      <c r="E1257" s="6">
        <f t="shared" si="96"/>
        <v>-2.8366250187241917</v>
      </c>
      <c r="F1257" s="6">
        <f t="shared" si="97"/>
        <v>2.8366250187241917</v>
      </c>
      <c r="G1257" s="6">
        <f t="shared" si="98"/>
        <v>8.0464414968520206</v>
      </c>
      <c r="H1257" s="9">
        <f t="shared" si="99"/>
        <v>6.7132697939229222E-3</v>
      </c>
    </row>
    <row r="1258" spans="2:8">
      <c r="B1258" s="14">
        <v>45607.291666666664</v>
      </c>
      <c r="C1258" s="15">
        <v>418.01</v>
      </c>
      <c r="D1258" s="8">
        <f t="shared" si="95"/>
        <v>422.5683662501873</v>
      </c>
      <c r="E1258" s="6">
        <f t="shared" si="96"/>
        <v>-4.558366250187305</v>
      </c>
      <c r="F1258" s="6">
        <f t="shared" si="97"/>
        <v>4.558366250187305</v>
      </c>
      <c r="G1258" s="6">
        <f t="shared" si="98"/>
        <v>20.778702870846672</v>
      </c>
      <c r="H1258" s="9">
        <f t="shared" si="99"/>
        <v>1.0904921533425767E-2</v>
      </c>
    </row>
    <row r="1259" spans="2:8">
      <c r="B1259" s="14">
        <v>45608.291666666664</v>
      </c>
      <c r="C1259" s="15">
        <v>423.03</v>
      </c>
      <c r="D1259" s="8">
        <f t="shared" si="95"/>
        <v>418.05558366250187</v>
      </c>
      <c r="E1259" s="6">
        <f t="shared" si="96"/>
        <v>4.9744163374980985</v>
      </c>
      <c r="F1259" s="6">
        <f t="shared" si="97"/>
        <v>4.9744163374980985</v>
      </c>
      <c r="G1259" s="6">
        <f t="shared" si="98"/>
        <v>24.744817898767998</v>
      </c>
      <c r="H1259" s="9">
        <f t="shared" si="99"/>
        <v>1.1759015524899177E-2</v>
      </c>
    </row>
    <row r="1260" spans="2:8">
      <c r="B1260" s="14">
        <v>45609.291666666664</v>
      </c>
      <c r="C1260" s="15">
        <v>425.2</v>
      </c>
      <c r="D1260" s="8">
        <f t="shared" si="95"/>
        <v>422.98025583662502</v>
      </c>
      <c r="E1260" s="6">
        <f t="shared" si="96"/>
        <v>2.219744163374969</v>
      </c>
      <c r="F1260" s="6">
        <f t="shared" si="97"/>
        <v>2.219744163374969</v>
      </c>
      <c r="G1260" s="6">
        <f t="shared" si="98"/>
        <v>4.9272641508372415</v>
      </c>
      <c r="H1260" s="9">
        <f t="shared" si="99"/>
        <v>5.2204707511170484E-3</v>
      </c>
    </row>
  </sheetData>
  <mergeCells count="18">
    <mergeCell ref="J16:L16"/>
    <mergeCell ref="N5:P5"/>
    <mergeCell ref="N6:P6"/>
    <mergeCell ref="J5:L5"/>
    <mergeCell ref="J6:K6"/>
    <mergeCell ref="J8:M8"/>
    <mergeCell ref="J10:L10"/>
    <mergeCell ref="J9:L9"/>
    <mergeCell ref="J11:L11"/>
    <mergeCell ref="J12:L12"/>
    <mergeCell ref="J13:L13"/>
    <mergeCell ref="J14:L14"/>
    <mergeCell ref="J15:L15"/>
    <mergeCell ref="N4:P4"/>
    <mergeCell ref="J2:L2"/>
    <mergeCell ref="J3:K3"/>
    <mergeCell ref="N2:Q2"/>
    <mergeCell ref="N3:P3"/>
  </mergeCells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3a. Moving Average</vt:lpstr>
      <vt:lpstr> 3b. Exponential Smoothing</vt:lpstr>
      <vt:lpstr>' 3b. Exponential Smoothing'!alpha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Linh</dc:creator>
  <cp:lastModifiedBy>Administrator</cp:lastModifiedBy>
  <dcterms:created xsi:type="dcterms:W3CDTF">2024-11-27T02:58:11Z</dcterms:created>
  <dcterms:modified xsi:type="dcterms:W3CDTF">2024-12-14T11:12:44Z</dcterms:modified>
</cp:coreProperties>
</file>